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Objects="none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yan Taylor\Dropbox (S&amp;SA)\Disciplines\Snowboard\Entries\2016\"/>
    </mc:Choice>
  </mc:AlternateContent>
  <bookViews>
    <workbookView xWindow="5250" yWindow="75" windowWidth="10110" windowHeight="7680" tabRatio="857" firstSheet="59" activeTab="50"/>
  </bookViews>
  <sheets>
    <sheet name="National SS HP Team #1" sheetId="78" state="hidden" r:id="rId1"/>
    <sheet name="Calendar" sheetId="1" state="hidden" r:id="rId2"/>
    <sheet name="Athlete and Points" sheetId="2" state="hidden" r:id="rId3"/>
    <sheet name="121206 Montafon" sheetId="38" state="hidden" r:id="rId4"/>
    <sheet name="121207 Ruka" sheetId="28" state="hidden" r:id="rId5"/>
    <sheet name="121212 Telluride" sheetId="25" state="hidden" r:id="rId6"/>
    <sheet name="121214 Steamboat Springs " sheetId="42" state="hidden" r:id="rId7"/>
    <sheet name="Entry Form Template" sheetId="190" state="hidden" r:id="rId8"/>
    <sheet name="Slopestyle" sheetId="131" state="hidden" r:id="rId9"/>
    <sheet name="Halfpipe" sheetId="133" state="hidden" r:id="rId10"/>
    <sheet name="131111 Copper NAC" sheetId="115" state="hidden" r:id="rId11"/>
    <sheet name="131114 Copper NAC" sheetId="124" state="hidden" r:id="rId12"/>
    <sheet name="131115 Landgraaf EC" sheetId="85" state="hidden" r:id="rId13"/>
    <sheet name="131207 Hochfugen EC" sheetId="116" state="hidden" r:id="rId14"/>
    <sheet name="Event Quota Allocation" sheetId="183" r:id="rId15"/>
    <sheet name="151118 Echo Mtn NAC" sheetId="194" state="hidden" r:id="rId16"/>
    <sheet name="151125 Pitzal EC" sheetId="192" state="hidden" r:id="rId17"/>
    <sheet name="151128 Pitzal JUN" sheetId="210" state="hidden" r:id="rId18"/>
    <sheet name="151207 Copper REV" sheetId="204" state="hidden" r:id="rId19"/>
    <sheet name="151211 Montafon WC" sheetId="234" state="hidden" r:id="rId20"/>
    <sheet name="151212 Breuil FIS" sheetId="218" state="hidden" r:id="rId21"/>
    <sheet name="151218 Cortina d'Ampezzo WC" sheetId="235" state="hidden" r:id="rId22"/>
    <sheet name="151219 Buck Hill NAC" sheetId="193" state="hidden" r:id="rId23"/>
    <sheet name="160109 Vars EC" sheetId="222" state="hidden" r:id="rId24"/>
    <sheet name="160115 Blackcomb FIS" sheetId="220" state="hidden" r:id="rId25"/>
    <sheet name="160116 Howelsen Hill NAC" sheetId="200" state="hidden" r:id="rId26"/>
    <sheet name="160121 Mammoth WC" sheetId="230" state="hidden" r:id="rId27"/>
    <sheet name="160123 Sunshine FIS" sheetId="221" state="hidden" r:id="rId28"/>
    <sheet name="160129 Tabor Mtn NAC" sheetId="209" state="hidden" r:id="rId29"/>
    <sheet name="160130 Grasgehren EC" sheetId="240" state="hidden" r:id="rId30"/>
    <sheet name="160130 Mammoth REV - Quota" sheetId="203" state="hidden" r:id="rId31"/>
    <sheet name="160130 Mammoth REV - Re-Allocat" sheetId="237" state="hidden" r:id="rId32"/>
    <sheet name="160203 Tabor Mtn NAC" sheetId="208" state="hidden" r:id="rId33"/>
    <sheet name="160204 Park City WC" sheetId="232" state="hidden" r:id="rId34"/>
    <sheet name="160206 Bjelasnica EC" sheetId="223" state="hidden" r:id="rId35"/>
    <sheet name="160206 Sedrun SUI" sheetId="244" state="hidden" r:id="rId36"/>
    <sheet name="160211 Boston WC" sheetId="236" state="hidden" r:id="rId37"/>
    <sheet name="160212 Mt Seymour FIS" sheetId="238" state="hidden" r:id="rId38"/>
    <sheet name="160213 Sapporo WC" sheetId="233" state="hidden" r:id="rId39"/>
    <sheet name="160217 Ski Cooper NAC" sheetId="205" state="hidden" r:id="rId40"/>
    <sheet name="160217 Toronto SC NAC" sheetId="199" state="hidden" r:id="rId41"/>
    <sheet name="160219 PyeongChang WC" sheetId="229" state="hidden" r:id="rId42"/>
    <sheet name="160220 Seiser EC" sheetId="224" state="hidden" r:id="rId43"/>
    <sheet name="160220 Ski Cooper REV" sheetId="242" state="hidden" r:id="rId44"/>
    <sheet name="160222 Holiday Valley NAC" sheetId="198" state="hidden" r:id="rId45"/>
    <sheet name="160226 Le Relais JUN" sheetId="239" state="hidden" r:id="rId46"/>
    <sheet name="160227 Le Relais NAC" sheetId="219" state="hidden" r:id="rId47"/>
    <sheet name="160227 Bozi Dar EC" sheetId="211" state="hidden" r:id="rId48"/>
    <sheet name="160229 Sugarloaf NAC" sheetId="206" state="hidden" r:id="rId49"/>
    <sheet name="160229 Sugarloaf REV" sheetId="241" state="hidden" r:id="rId50"/>
    <sheet name="160304 Winter Park REV" sheetId="201" r:id="rId51"/>
    <sheet name="160305 Grasgehren JUN" sheetId="212" state="hidden" r:id="rId52"/>
    <sheet name="160305 Bozi Dar EC" sheetId="225" state="hidden" r:id="rId53"/>
    <sheet name="160305 Gudauri FIS" sheetId="213" state="hidden" r:id="rId54"/>
    <sheet name="160308 Mount St Louis NC" sheetId="246" r:id="rId55"/>
    <sheet name="160312 Isola 2000 EC" sheetId="215" state="hidden" r:id="rId56"/>
    <sheet name="160312 Puy St Vincent EC" sheetId="195" r:id="rId57"/>
    <sheet name="160316 Squaw Valley NAC" sheetId="216" state="hidden" r:id="rId58"/>
    <sheet name="160317 Squaw Valley REV" sheetId="243" state="hidden" r:id="rId59"/>
    <sheet name="160317 7 Springs REV" sheetId="202" r:id="rId60"/>
    <sheet name="160318 Lenk EC" sheetId="217" r:id="rId61"/>
    <sheet name="160319 Spindleruv Mlyn WC" sheetId="231" state="hidden" r:id="rId62"/>
    <sheet name="160321 Ski Chantecler NAC" sheetId="197" r:id="rId63"/>
    <sheet name="160324 Rogla EC" sheetId="226" state="hidden" r:id="rId64"/>
    <sheet name="160326 Strbske EC" sheetId="227" state="hidden" r:id="rId65"/>
    <sheet name="160328 Sunny Valley NC" sheetId="228" state="hidden" r:id="rId66"/>
    <sheet name="160323 Rogla EC" sheetId="247" r:id="rId67"/>
    <sheet name="160326 Racines EC" sheetId="248" r:id="rId68"/>
    <sheet name="160401 Bad Gastein EC" sheetId="245" r:id="rId69"/>
    <sheet name="160403 Copper NAC" sheetId="196" r:id="rId70"/>
    <sheet name="150726 Cardrona ANC" sheetId="189" state="hidden" r:id="rId71"/>
    <sheet name="150805 Hotham ANC" sheetId="132" state="hidden" r:id="rId72"/>
    <sheet name="150831 Antillanca SAC" sheetId="191" state="hidden" r:id="rId73"/>
    <sheet name="141129 Pitztal JUN" sheetId="181" state="hidden" r:id="rId74"/>
    <sheet name="141203 Pitztal EC" sheetId="159" state="hidden" r:id="rId75"/>
    <sheet name="141204 Copper WC" sheetId="169" state="hidden" r:id="rId76"/>
    <sheet name="141205 Montafon WC" sheetId="173" state="hidden" r:id="rId77"/>
    <sheet name="141206 Buck Hill NAC" sheetId="143" state="hidden" r:id="rId78"/>
    <sheet name="141212 Steamboat NAC" sheetId="144" state="hidden" r:id="rId79"/>
    <sheet name="141216 Copper REV EOI" sheetId="149" state="hidden" r:id="rId80"/>
    <sheet name="141216 Copper REV Submitted" sheetId="182" state="hidden" r:id="rId81"/>
    <sheet name="141220 Le Relais NAC" sheetId="145" state="hidden" r:id="rId82"/>
    <sheet name="150115 Kreischberg WCH" sheetId="168" state="hidden" r:id="rId83"/>
    <sheet name="150117 Put St Vincent EC" sheetId="165" state="hidden" r:id="rId84"/>
    <sheet name="150121 Holliday Valley NAC" sheetId="146" state="hidden" r:id="rId85"/>
    <sheet name="150124 Sedrun EC-NC" sheetId="166" state="hidden" r:id="rId86"/>
    <sheet name="150129 Seven Springs ENTRY" sheetId="188" state="hidden" r:id="rId87"/>
    <sheet name="131213 Ruka WC" sheetId="89" state="hidden" r:id="rId88"/>
    <sheet name="131218 Copper WC GP" sheetId="88" state="hidden" r:id="rId89"/>
    <sheet name="131218 Steamboat NAC" sheetId="90" state="hidden" r:id="rId90"/>
    <sheet name="131220 Lake Louise WC" sheetId="126" state="hidden" r:id="rId91"/>
    <sheet name="131221 Cortina EC" sheetId="134" state="hidden" r:id="rId92"/>
    <sheet name="140103 Buck Hill NAC JUN" sheetId="94" state="hidden" r:id="rId93"/>
    <sheet name="140104 Big White FIS" sheetId="105" state="hidden" r:id="rId94"/>
    <sheet name="140108 Breckenridge FIS GP" sheetId="98" state="hidden" r:id="rId95"/>
    <sheet name="140110 Puy St Vincent EC" sheetId="106" state="hidden" r:id="rId96"/>
    <sheet name="140110 Vallnord-Arcalis WC" sheetId="127" state="hidden" r:id="rId97"/>
    <sheet name="130116 Stoneham WC" sheetId="87" state="hidden" r:id="rId98"/>
    <sheet name="140117 Veysonnaz WC" sheetId="128" state="hidden" r:id="rId99"/>
    <sheet name="140119 Rogla EC" sheetId="117" state="hidden" r:id="rId100"/>
    <sheet name="140125 Hochficht EC" sheetId="118" state="hidden" r:id="rId101"/>
    <sheet name="140122 Holiday Valley NAC" sheetId="92" state="hidden" r:id="rId102"/>
    <sheet name="140125 Ontario NAC" sheetId="91" state="hidden" r:id="rId103"/>
    <sheet name="140128 Tremblant NAC" sheetId="101" state="hidden" r:id="rId104"/>
    <sheet name="140130 Colere EC" sheetId="107" state="hidden" r:id="rId105"/>
    <sheet name="140203 Seven Springs FIS REV" sheetId="99" state="hidden" r:id="rId106"/>
    <sheet name="140205 Copper NAC" sheetId="102" state="hidden" r:id="rId107"/>
    <sheet name="140207 Peyragudes EC" sheetId="110" state="hidden" r:id="rId108"/>
    <sheet name="140208 Marianske EC" sheetId="119" state="hidden" r:id="rId109"/>
    <sheet name="140207 Isola 2000 FIS" sheetId="108" state="hidden" r:id="rId110"/>
    <sheet name="140208 Big White FIS" sheetId="135" state="hidden" r:id="rId111"/>
    <sheet name="140215 Lenzerheide EC" sheetId="120" state="hidden" r:id="rId112"/>
    <sheet name="140215 Innsbruck-Kuehtai FIS" sheetId="136" state="hidden" r:id="rId113"/>
    <sheet name="140215 Le Relais NAC" sheetId="93" state="hidden" r:id="rId114"/>
    <sheet name="140222 Owls Head FIS" sheetId="96" state="hidden" r:id="rId115"/>
    <sheet name="140222 Big White NAC" sheetId="103" state="hidden" r:id="rId116"/>
    <sheet name="140222 Davos FIS" sheetId="111" state="hidden" r:id="rId117"/>
    <sheet name="140225 Mammoth FIS REV" sheetId="100" state="hidden" r:id="rId118"/>
    <sheet name="140301 Gerlitzen EC" sheetId="121" state="hidden" r:id="rId119"/>
    <sheet name="140305 Kreischerg WC" sheetId="86" state="hidden" r:id="rId120"/>
    <sheet name="140306 Sun Valley FIS REV" sheetId="104" state="hidden" r:id="rId121"/>
    <sheet name="130306 Sugarloaf NAC" sheetId="123" state="hidden" r:id="rId122"/>
    <sheet name="140308 La Molina WC" sheetId="125" state="hidden" r:id="rId123"/>
    <sheet name="140310 Holliday Valley FIS" sheetId="138" state="hidden" r:id="rId124"/>
    <sheet name="140312 Mt Tremblant NAC" sheetId="95" state="hidden" r:id="rId125"/>
    <sheet name="140316 Beaver Valley NAC" sheetId="137" state="hidden" r:id="rId126"/>
    <sheet name="140320 Calgary Olympic Park FIS" sheetId="139" state="hidden" r:id="rId127"/>
    <sheet name="140322 Vallnord EC" sheetId="113" state="hidden" r:id="rId128"/>
    <sheet name="140322 Lenk EC" sheetId="112" state="hidden" r:id="rId129"/>
    <sheet name="140322 Mt Hood NAC" sheetId="129" state="hidden" r:id="rId130"/>
    <sheet name="NZ WinterGames FS SS" sheetId="83" state="hidden" r:id="rId131"/>
    <sheet name="NZ WinterGames FS HP" sheetId="82" state="hidden" r:id="rId132"/>
    <sheet name="NZ WinterGames SB SS" sheetId="80" state="hidden" r:id="rId133"/>
    <sheet name="NZ WinterGames SB HP" sheetId="79" state="hidden" r:id="rId134"/>
    <sheet name="121222 Cortina d'Ampezzo" sheetId="29" state="hidden" r:id="rId135"/>
    <sheet name="130105 Big White" sheetId="18" state="hidden" r:id="rId136"/>
    <sheet name="130105 Sedrun" sheetId="35" state="hidden" r:id="rId137"/>
    <sheet name="130109 Copper Mountain" sheetId="10" state="hidden" r:id="rId138"/>
    <sheet name="130109 Copper WC-GP Entry" sheetId="54" state="hidden" r:id="rId139"/>
    <sheet name="130111 Puy St Vincent" sheetId="30" state="hidden" r:id="rId140"/>
    <sheet name="130114 Northstar" sheetId="23" state="hidden" r:id="rId141"/>
    <sheet name="130114 Northstar Entry" sheetId="55" state="hidden" r:id="rId142"/>
    <sheet name="130114 Northstar Entry - Update" sheetId="58" state="hidden" r:id="rId143"/>
    <sheet name="130112 Marianske Lazne" sheetId="43" state="hidden" r:id="rId144"/>
    <sheet name="130117 Stoneham" sheetId="16" state="hidden" r:id="rId145"/>
    <sheet name="130117 Stoneham WCH Entry" sheetId="56" state="hidden" r:id="rId146"/>
    <sheet name="130118 Les 2 Alpes" sheetId="31" state="hidden" r:id="rId147"/>
    <sheet name="130119 Vratna - Paseky" sheetId="44" state="hidden" r:id="rId148"/>
    <sheet name="130119 Sun Peaks" sheetId="19" state="hidden" r:id="rId149"/>
    <sheet name="130124 Copper Mountain" sheetId="11" state="hidden" r:id="rId150"/>
    <sheet name="130125 Colere " sheetId="36" state="hidden" r:id="rId151"/>
    <sheet name="130125 Adelboden" sheetId="45" state="hidden" r:id="rId152"/>
    <sheet name="130126 Covilha EC" sheetId="48" state="hidden" r:id="rId153"/>
    <sheet name="130126 Big White" sheetId="41" state="hidden" r:id="rId154"/>
    <sheet name="130127 Isola " sheetId="37" state="hidden" r:id="rId155"/>
    <sheet name="130201 Blue Mountain" sheetId="26" state="hidden" r:id="rId156"/>
    <sheet name="130201 Park City " sheetId="21" state="hidden" r:id="rId157"/>
    <sheet name="130201 TBA " sheetId="24" state="hidden" r:id="rId158"/>
    <sheet name="130202 Val Thorens" sheetId="32" state="hidden" r:id="rId159"/>
    <sheet name="130205 Killington" sheetId="60" state="hidden" r:id="rId160"/>
    <sheet name="130209 Sarajevo Bjelasnica" sheetId="33" state="hidden" r:id="rId161"/>
    <sheet name="130209 Big White" sheetId="12" state="hidden" r:id="rId162"/>
    <sheet name="130210 Sochi" sheetId="6" state="hidden" r:id="rId163"/>
    <sheet name="130220 Squaw Valley FIS" sheetId="61" state="hidden" r:id="rId164"/>
    <sheet name="130223 Osogovo EC" sheetId="50" state="hidden" r:id="rId165"/>
    <sheet name="130223 Grasgehren" sheetId="71" state="hidden" r:id="rId166"/>
    <sheet name="130223 Mavrovo" sheetId="20" state="hidden" r:id="rId167"/>
    <sheet name="130227 Holiday Valley" sheetId="46" state="hidden" r:id="rId168"/>
    <sheet name="130228 Canyons" sheetId="13" state="hidden" r:id="rId169"/>
    <sheet name="130301 Moonstone" sheetId="67" state="hidden" r:id="rId170"/>
    <sheet name="130301 Donovaly CANCELLED" sheetId="51" state="hidden" r:id="rId171"/>
    <sheet name="130301 Erzurum" sheetId="17" state="hidden" r:id="rId172"/>
    <sheet name="130301 Erzurum WJC Entry" sheetId="70" state="hidden" r:id="rId173"/>
    <sheet name="130302 Big White" sheetId="72" state="hidden" r:id="rId174"/>
    <sheet name="130308 Arosa" sheetId="40" state="hidden" r:id="rId175"/>
    <sheet name="130309 Owl's Head" sheetId="66" state="hidden" r:id="rId176"/>
    <sheet name="130314 Maribor" sheetId="47" state="hidden" r:id="rId177"/>
    <sheet name="130314 COP" sheetId="69" state="hidden" r:id="rId178"/>
    <sheet name="130316 Brand" sheetId="75" state="hidden" r:id="rId179"/>
    <sheet name="130316 Spindleruv" sheetId="8" state="hidden" r:id="rId180"/>
    <sheet name="130316 La Molina" sheetId="62" state="hidden" r:id="rId181"/>
    <sheet name="130318 Sun Valley" sheetId="22" state="hidden" r:id="rId182"/>
    <sheet name="130320 Sierra Nevada" sheetId="9" state="hidden" r:id="rId183"/>
    <sheet name="130321 Rogla" sheetId="63" state="hidden" r:id="rId184"/>
    <sheet name="130323 Mt Hood Meadows" sheetId="14" state="hidden" r:id="rId185"/>
    <sheet name="130325 Le Relais" sheetId="65" state="hidden" r:id="rId186"/>
    <sheet name="130330 Big White" sheetId="15" state="hidden" r:id="rId187"/>
    <sheet name="130330 Isola 2000" sheetId="68" state="hidden" r:id="rId188"/>
    <sheet name="130405 Klappen" sheetId="77" state="hidden" r:id="rId189"/>
    <sheet name="USASA Nationals" sheetId="76" state="hidden" r:id="rId190"/>
    <sheet name="WJC Qualified" sheetId="7" state="hidden" r:id="rId191"/>
  </sheets>
  <definedNames>
    <definedName name="_xlnm._FilterDatabase" localSheetId="2" hidden="1">'Athlete and Points'!$A$1:$T$91</definedName>
    <definedName name="_xlnm._FilterDatabase" localSheetId="1" hidden="1">Calendar!$A$1:$BD$1589</definedName>
    <definedName name="_xlnm._FilterDatabase" localSheetId="0" hidden="1">'National SS HP Team #1'!$A$1:$F$18</definedName>
    <definedName name="_xlnm.Print_Area" localSheetId="3">'121206 Montafon'!$A$1:$R$93</definedName>
    <definedName name="_xlnm.Print_Area" localSheetId="4">'121207 Ruka'!$A$1:$R$93</definedName>
    <definedName name="_xlnm.Print_Area" localSheetId="5">'121212 Telluride'!$A$1:$R$93</definedName>
    <definedName name="_xlnm.Print_Area" localSheetId="6">'121214 Steamboat Springs '!$A$1:$R$93</definedName>
    <definedName name="_xlnm.Print_Area" localSheetId="134">'121222 Cortina d''Ampezzo'!$A$1:$R$93</definedName>
    <definedName name="_xlnm.Print_Area" localSheetId="135">'130105 Big White'!$A$1:$R$93</definedName>
    <definedName name="_xlnm.Print_Area" localSheetId="136">'130105 Sedrun'!$A$1:$R$93</definedName>
    <definedName name="_xlnm.Print_Area" localSheetId="137">'130109 Copper Mountain'!$A$1:$R$96</definedName>
    <definedName name="_xlnm.Print_Area" localSheetId="138">'130109 Copper WC-GP Entry'!$A$1:$R$93</definedName>
    <definedName name="_xlnm.Print_Area" localSheetId="139">'130111 Puy St Vincent'!$A$1:$R$93</definedName>
    <definedName name="_xlnm.Print_Area" localSheetId="143">'130112 Marianske Lazne'!$A$1:$R$93</definedName>
    <definedName name="_xlnm.Print_Area" localSheetId="140">'130114 Northstar'!$A$1:$R$94</definedName>
    <definedName name="_xlnm.Print_Area" localSheetId="141">'130114 Northstar Entry'!$A$1:$R$94</definedName>
    <definedName name="_xlnm.Print_Area" localSheetId="142">'130114 Northstar Entry - Update'!$A$1:$R$93</definedName>
    <definedName name="_xlnm.Print_Area" localSheetId="97">'130116 Stoneham WC'!$A$1:$R$93</definedName>
    <definedName name="_xlnm.Print_Area" localSheetId="144">'130117 Stoneham'!$A$1:$R$99</definedName>
    <definedName name="_xlnm.Print_Area" localSheetId="145">'130117 Stoneham WCH Entry'!$A$1:$R$93</definedName>
    <definedName name="_xlnm.Print_Area" localSheetId="146">'130118 Les 2 Alpes'!$A$1:$R$93</definedName>
    <definedName name="_xlnm.Print_Area" localSheetId="148">'130119 Sun Peaks'!$A$1:$R$93</definedName>
    <definedName name="_xlnm.Print_Area" localSheetId="147">'130119 Vratna - Paseky'!$A$1:$R$93</definedName>
    <definedName name="_xlnm.Print_Area" localSheetId="149">'130124 Copper Mountain'!$A$1:$R$93</definedName>
    <definedName name="_xlnm.Print_Area" localSheetId="151">'130125 Adelboden'!$A$1:$R$93</definedName>
    <definedName name="_xlnm.Print_Area" localSheetId="150">'130125 Colere '!$A$1:$R$93</definedName>
    <definedName name="_xlnm.Print_Area" localSheetId="153">'130126 Big White'!$A$1:$R$93</definedName>
    <definedName name="_xlnm.Print_Area" localSheetId="152">'130126 Covilha EC'!$A$1:$R$93</definedName>
    <definedName name="_xlnm.Print_Area" localSheetId="154">'130127 Isola '!$A$1:$R$93</definedName>
    <definedName name="_xlnm.Print_Area" localSheetId="155">'130201 Blue Mountain'!$A$1:$R$93</definedName>
    <definedName name="_xlnm.Print_Area" localSheetId="156">'130201 Park City '!$A$1:$R$93</definedName>
    <definedName name="_xlnm.Print_Area" localSheetId="157">'130201 TBA '!$A$1:$R$93</definedName>
    <definedName name="_xlnm.Print_Area" localSheetId="158">'130202 Val Thorens'!$A$1:$R$93</definedName>
    <definedName name="_xlnm.Print_Area" localSheetId="159">'130205 Killington'!$A$1:$R$93</definedName>
    <definedName name="_xlnm.Print_Area" localSheetId="161">'130209 Big White'!$A$1:$R$93</definedName>
    <definedName name="_xlnm.Print_Area" localSheetId="160">'130209 Sarajevo Bjelasnica'!$A$1:$R$93</definedName>
    <definedName name="_xlnm.Print_Area" localSheetId="162">'130210 Sochi'!$A$1:$R$94</definedName>
    <definedName name="_xlnm.Print_Area" localSheetId="163">'130220 Squaw Valley FIS'!$A$1:$R$93</definedName>
    <definedName name="_xlnm.Print_Area" localSheetId="165">'130223 Grasgehren'!$A$1:$R$93</definedName>
    <definedName name="_xlnm.Print_Area" localSheetId="166">'130223 Mavrovo'!$A$1:$R$93</definedName>
    <definedName name="_xlnm.Print_Area" localSheetId="164">'130223 Osogovo EC'!$A$1:$R$93</definedName>
    <definedName name="_xlnm.Print_Area" localSheetId="167">'130227 Holiday Valley'!$A$1:$R$93</definedName>
    <definedName name="_xlnm.Print_Area" localSheetId="168">'130228 Canyons'!$A$1:$R$93</definedName>
    <definedName name="_xlnm.Print_Area" localSheetId="170">'130301 Donovaly CANCELLED'!$A$1:$R$93</definedName>
    <definedName name="_xlnm.Print_Area" localSheetId="171">'130301 Erzurum'!$A$1:$R$97</definedName>
    <definedName name="_xlnm.Print_Area" localSheetId="172">'130301 Erzurum WJC Entry'!$A$1:$R$93</definedName>
    <definedName name="_xlnm.Print_Area" localSheetId="169">'130301 Moonstone'!$A$1:$R$93</definedName>
    <definedName name="_xlnm.Print_Area" localSheetId="173">'130302 Big White'!$A$1:$R$93</definedName>
    <definedName name="_xlnm.Print_Area" localSheetId="121">'130306 Sugarloaf NAC'!$A$1:$R$93</definedName>
    <definedName name="_xlnm.Print_Area" localSheetId="174">'130308 Arosa'!$A$1:$R$93</definedName>
    <definedName name="_xlnm.Print_Area" localSheetId="175">'130309 Owl''s Head'!$A$1:$R$93</definedName>
    <definedName name="_xlnm.Print_Area" localSheetId="177">'130314 COP'!$A$1:$R$93</definedName>
    <definedName name="_xlnm.Print_Area" localSheetId="176">'130314 Maribor'!$A$1:$R$93</definedName>
    <definedName name="_xlnm.Print_Area" localSheetId="178">'130316 Brand'!$A$1:$R$93</definedName>
    <definedName name="_xlnm.Print_Area" localSheetId="180">'130316 La Molina'!$A$1:$R$93</definedName>
    <definedName name="_xlnm.Print_Area" localSheetId="179">'130316 Spindleruv'!$A$1:$R$93</definedName>
    <definedName name="_xlnm.Print_Area" localSheetId="181">'130318 Sun Valley'!$A$1:$R$95</definedName>
    <definedName name="_xlnm.Print_Area" localSheetId="182">'130320 Sierra Nevada'!$A$1:$R$93</definedName>
    <definedName name="_xlnm.Print_Area" localSheetId="183">'130321 Rogla'!$A$1:$R$93</definedName>
    <definedName name="_xlnm.Print_Area" localSheetId="184">'130323 Mt Hood Meadows'!$A$1:$R$93</definedName>
    <definedName name="_xlnm.Print_Area" localSheetId="185">'130325 Le Relais'!$A$1:$R$93</definedName>
    <definedName name="_xlnm.Print_Area" localSheetId="186">'130330 Big White'!$A$1:$R$93</definedName>
    <definedName name="_xlnm.Print_Area" localSheetId="187">'130330 Isola 2000'!$A$1:$R$93</definedName>
    <definedName name="_xlnm.Print_Area" localSheetId="188">'130405 Klappen'!$A$1:$R$93</definedName>
    <definedName name="_xlnm.Print_Area" localSheetId="10">'131111 Copper NAC'!$A$1:$R$93</definedName>
    <definedName name="_xlnm.Print_Area" localSheetId="11">'131114 Copper NAC'!$A$1:$R$93</definedName>
    <definedName name="_xlnm.Print_Area" localSheetId="12">'131115 Landgraaf EC'!$A$1:$R$93</definedName>
    <definedName name="_xlnm.Print_Area" localSheetId="13">'131207 Hochfugen EC'!$A$1:$R$93</definedName>
    <definedName name="_xlnm.Print_Area" localSheetId="87">'131213 Ruka WC'!$A$1:$R$93</definedName>
    <definedName name="_xlnm.Print_Area" localSheetId="88">'131218 Copper WC GP'!$A$1:$R$93</definedName>
    <definedName name="_xlnm.Print_Area" localSheetId="89">'131218 Steamboat NAC'!$A$1:$R$93</definedName>
    <definedName name="_xlnm.Print_Area" localSheetId="90">'131220 Lake Louise WC'!$A$1:$R$93</definedName>
    <definedName name="_xlnm.Print_Area" localSheetId="91">'131221 Cortina EC'!$A$1:$R$93</definedName>
    <definedName name="_xlnm.Print_Area" localSheetId="92">'140103 Buck Hill NAC JUN'!$A$1:$R$93</definedName>
    <definedName name="_xlnm.Print_Area" localSheetId="93">'140104 Big White FIS'!$A$1:$R$93</definedName>
    <definedName name="_xlnm.Print_Area" localSheetId="94">'140108 Breckenridge FIS GP'!$A$1:$R$91</definedName>
    <definedName name="_xlnm.Print_Area" localSheetId="95">'140110 Puy St Vincent EC'!$A$1:$R$91</definedName>
    <definedName name="_xlnm.Print_Area" localSheetId="96">'140110 Vallnord-Arcalis WC'!$A$1:$R$93</definedName>
    <definedName name="_xlnm.Print_Area" localSheetId="98">'140117 Veysonnaz WC'!$A$1:$R$93</definedName>
    <definedName name="_xlnm.Print_Area" localSheetId="99">'140119 Rogla EC'!$A$1:$R$93</definedName>
    <definedName name="_xlnm.Print_Area" localSheetId="101">'140122 Holiday Valley NAC'!$A$1:$R$93</definedName>
    <definedName name="_xlnm.Print_Area" localSheetId="100">'140125 Hochficht EC'!$A$1:$R$93</definedName>
    <definedName name="_xlnm.Print_Area" localSheetId="102">'140125 Ontario NAC'!$A$1:$R$93</definedName>
    <definedName name="_xlnm.Print_Area" localSheetId="103">'140128 Tremblant NAC'!$A$1:$R$93</definedName>
    <definedName name="_xlnm.Print_Area" localSheetId="104">'140130 Colere EC'!$A$1:$R$93</definedName>
    <definedName name="_xlnm.Print_Area" localSheetId="105">'140203 Seven Springs FIS REV'!$A$1:$R$93</definedName>
    <definedName name="_xlnm.Print_Area" localSheetId="106">'140205 Copper NAC'!$A$1:$R$93</definedName>
    <definedName name="_xlnm.Print_Area" localSheetId="109">'140207 Isola 2000 FIS'!$A$1:$R$93</definedName>
    <definedName name="_xlnm.Print_Area" localSheetId="107">'140207 Peyragudes EC'!$A$1:$R$93</definedName>
    <definedName name="_xlnm.Print_Area" localSheetId="110">'140208 Big White FIS'!$A$1:$R$93</definedName>
    <definedName name="_xlnm.Print_Area" localSheetId="108">'140208 Marianske EC'!$A$1:$R$93</definedName>
    <definedName name="_xlnm.Print_Area" localSheetId="112">'140215 Innsbruck-Kuehtai FIS'!$A$1:$R$93</definedName>
    <definedName name="_xlnm.Print_Area" localSheetId="113">'140215 Le Relais NAC'!$A$1:$R$93</definedName>
    <definedName name="_xlnm.Print_Area" localSheetId="111">'140215 Lenzerheide EC'!$A$1:$R$93</definedName>
    <definedName name="_xlnm.Print_Area" localSheetId="115">'140222 Big White NAC'!$A$1:$R$93</definedName>
    <definedName name="_xlnm.Print_Area" localSheetId="116">'140222 Davos FIS'!$A$1:$R$93</definedName>
    <definedName name="_xlnm.Print_Area" localSheetId="114">'140222 Owls Head FIS'!$A$1:$R$93</definedName>
    <definedName name="_xlnm.Print_Area" localSheetId="117">'140225 Mammoth FIS REV'!$A$1:$R$93</definedName>
    <definedName name="_xlnm.Print_Area" localSheetId="118">'140301 Gerlitzen EC'!$A$1:$R$93</definedName>
    <definedName name="_xlnm.Print_Area" localSheetId="119">'140305 Kreischerg WC'!$A$1:$R$93</definedName>
    <definedName name="_xlnm.Print_Area" localSheetId="120">'140306 Sun Valley FIS REV'!$A$1:$R$93</definedName>
    <definedName name="_xlnm.Print_Area" localSheetId="122">'140308 La Molina WC'!$A$1:$R$93</definedName>
    <definedName name="_xlnm.Print_Area" localSheetId="123">'140310 Holliday Valley FIS'!$A$1:$R$93</definedName>
    <definedName name="_xlnm.Print_Area" localSheetId="124">'140312 Mt Tremblant NAC'!$A$1:$R$93</definedName>
    <definedName name="_xlnm.Print_Area" localSheetId="125">'140316 Beaver Valley NAC'!$A$1:$R$93</definedName>
    <definedName name="_xlnm.Print_Area" localSheetId="126">'140320 Calgary Olympic Park FIS'!$A$1:$R$93</definedName>
    <definedName name="_xlnm.Print_Area" localSheetId="128">'140322 Lenk EC'!$A$1:$R$93</definedName>
    <definedName name="_xlnm.Print_Area" localSheetId="129">'140322 Mt Hood NAC'!$A$1:$R$93</definedName>
    <definedName name="_xlnm.Print_Area" localSheetId="127">'140322 Vallnord EC'!$A$1:$R$93</definedName>
    <definedName name="_xlnm.Print_Area" localSheetId="73">'141129 Pitztal JUN'!$A$1:$R$93</definedName>
    <definedName name="_xlnm.Print_Area" localSheetId="74">'141203 Pitztal EC'!$A$1:$R$93</definedName>
    <definedName name="_xlnm.Print_Area" localSheetId="75">'141204 Copper WC'!$A$1:$R$93</definedName>
    <definedName name="_xlnm.Print_Area" localSheetId="76">'141205 Montafon WC'!$A$1:$R$93</definedName>
    <definedName name="_xlnm.Print_Area" localSheetId="77">'141206 Buck Hill NAC'!$A$1:$R$93</definedName>
    <definedName name="_xlnm.Print_Area" localSheetId="78">'141212 Steamboat NAC'!$A$1:$R$93</definedName>
    <definedName name="_xlnm.Print_Area" localSheetId="79">'141216 Copper REV EOI'!$A$1:$R$93</definedName>
    <definedName name="_xlnm.Print_Area" localSheetId="80">'141216 Copper REV Submitted'!$A$1:$R$93</definedName>
    <definedName name="_xlnm.Print_Area" localSheetId="81">'141220 Le Relais NAC'!$A$1:$R$93</definedName>
    <definedName name="_xlnm.Print_Area" localSheetId="82">'150115 Kreischberg WCH'!$A$1:$R$93</definedName>
    <definedName name="_xlnm.Print_Area" localSheetId="83">'150117 Put St Vincent EC'!$A$1:$R$93</definedName>
    <definedName name="_xlnm.Print_Area" localSheetId="84">'150121 Holliday Valley NAC'!$A$1:$R$93</definedName>
    <definedName name="_xlnm.Print_Area" localSheetId="85">'150124 Sedrun EC-NC'!$A$1:$R$93</definedName>
    <definedName name="_xlnm.Print_Area" localSheetId="86">'150129 Seven Springs ENTRY'!$A$1:$R$93</definedName>
    <definedName name="_xlnm.Print_Area" localSheetId="70">'150726 Cardrona ANC'!$A$1:$R$93</definedName>
    <definedName name="_xlnm.Print_Area" localSheetId="71">'150805 Hotham ANC'!$A$1:$R$93</definedName>
    <definedName name="_xlnm.Print_Area" localSheetId="72">'150831 Antillanca SAC'!$A$1:$R$93</definedName>
    <definedName name="_xlnm.Print_Area" localSheetId="15">'151118 Echo Mtn NAC'!$A$1:$R$93</definedName>
    <definedName name="_xlnm.Print_Area" localSheetId="16">'151125 Pitzal EC'!$A$1:$R$93</definedName>
    <definedName name="_xlnm.Print_Area" localSheetId="17">'151128 Pitzal JUN'!$A$1:$R$93</definedName>
    <definedName name="_xlnm.Print_Area" localSheetId="18">'151207 Copper REV'!$A$1:$R$93</definedName>
    <definedName name="_xlnm.Print_Area" localSheetId="19">'151211 Montafon WC'!$A$1:$R$93</definedName>
    <definedName name="_xlnm.Print_Area" localSheetId="20">'151212 Breuil FIS'!$A$1:$R$93</definedName>
    <definedName name="_xlnm.Print_Area" localSheetId="21">'151218 Cortina d''Ampezzo WC'!$A$1:$R$93</definedName>
    <definedName name="_xlnm.Print_Area" localSheetId="22">'151219 Buck Hill NAC'!$A$1:$R$93</definedName>
    <definedName name="_xlnm.Print_Area" localSheetId="23">'160109 Vars EC'!$A$1:$R$93</definedName>
    <definedName name="_xlnm.Print_Area" localSheetId="24">'160115 Blackcomb FIS'!$A$1:$R$93</definedName>
    <definedName name="_xlnm.Print_Area" localSheetId="25">'160116 Howelsen Hill NAC'!$A$1:$R$93</definedName>
    <definedName name="_xlnm.Print_Area" localSheetId="26">'160121 Mammoth WC'!$A$1:$R$93</definedName>
    <definedName name="_xlnm.Print_Area" localSheetId="27">'160123 Sunshine FIS'!$A$1:$R$93</definedName>
    <definedName name="_xlnm.Print_Area" localSheetId="28">'160129 Tabor Mtn NAC'!$A$1:$R$93</definedName>
    <definedName name="_xlnm.Print_Area" localSheetId="29">'160130 Grasgehren EC'!$A$1:$R$93</definedName>
    <definedName name="_xlnm.Print_Area" localSheetId="30">'160130 Mammoth REV - Quota'!$A$1:$R$93</definedName>
    <definedName name="_xlnm.Print_Area" localSheetId="31">'160130 Mammoth REV - Re-Allocat'!$A$1:$R$93</definedName>
    <definedName name="_xlnm.Print_Area" localSheetId="32">'160203 Tabor Mtn NAC'!$A$1:$R$93</definedName>
    <definedName name="_xlnm.Print_Area" localSheetId="33">'160204 Park City WC'!$A$1:$R$93</definedName>
    <definedName name="_xlnm.Print_Area" localSheetId="34">'160206 Bjelasnica EC'!$A$1:$R$93</definedName>
    <definedName name="_xlnm.Print_Area" localSheetId="35">'160206 Sedrun SUI'!$A$1:$R$93</definedName>
    <definedName name="_xlnm.Print_Area" localSheetId="36">'160211 Boston WC'!$A$1:$R$93</definedName>
    <definedName name="_xlnm.Print_Area" localSheetId="37">'160212 Mt Seymour FIS'!$A$1:$R$93</definedName>
    <definedName name="_xlnm.Print_Area" localSheetId="38">'160213 Sapporo WC'!$A$1:$R$93</definedName>
    <definedName name="_xlnm.Print_Area" localSheetId="39">'160217 Ski Cooper NAC'!$A$1:$R$93</definedName>
    <definedName name="_xlnm.Print_Area" localSheetId="40">'160217 Toronto SC NAC'!$A$1:$R$93</definedName>
    <definedName name="_xlnm.Print_Area" localSheetId="41">'160219 PyeongChang WC'!$A$1:$R$93</definedName>
    <definedName name="_xlnm.Print_Area" localSheetId="42">'160220 Seiser EC'!$A$1:$R$93</definedName>
    <definedName name="_xlnm.Print_Area" localSheetId="43">'160220 Ski Cooper REV'!$A$1:$R$93</definedName>
    <definedName name="_xlnm.Print_Area" localSheetId="44">'160222 Holiday Valley NAC'!$A$1:$R$93</definedName>
    <definedName name="_xlnm.Print_Area" localSheetId="45">'160226 Le Relais JUN'!$A$1:$R$93</definedName>
    <definedName name="_xlnm.Print_Area" localSheetId="47">'160227 Bozi Dar EC'!$A$1:$R$93</definedName>
    <definedName name="_xlnm.Print_Area" localSheetId="46">'160227 Le Relais NAC'!$A$1:$R$93</definedName>
    <definedName name="_xlnm.Print_Area" localSheetId="48">'160229 Sugarloaf NAC'!$A$1:$R$93</definedName>
    <definedName name="_xlnm.Print_Area" localSheetId="49">'160229 Sugarloaf REV'!$A$1:$R$93</definedName>
    <definedName name="_xlnm.Print_Area" localSheetId="50">'160304 Winter Park REV'!$A$1:$R$93</definedName>
    <definedName name="_xlnm.Print_Area" localSheetId="52">'160305 Bozi Dar EC'!$A$1:$R$93</definedName>
    <definedName name="_xlnm.Print_Area" localSheetId="51">'160305 Grasgehren JUN'!$A$1:$R$93</definedName>
    <definedName name="_xlnm.Print_Area" localSheetId="53">'160305 Gudauri FIS'!$A$1:$R$93</definedName>
    <definedName name="_xlnm.Print_Area" localSheetId="54">'160308 Mount St Louis NC'!$A$1:$R$93</definedName>
    <definedName name="_xlnm.Print_Area" localSheetId="55">'160312 Isola 2000 EC'!$A$1:$R$93</definedName>
    <definedName name="_xlnm.Print_Area" localSheetId="56">'160312 Puy St Vincent EC'!$A$1:$R$93</definedName>
    <definedName name="_xlnm.Print_Area" localSheetId="57">'160316 Squaw Valley NAC'!$A$1:$R$93</definedName>
    <definedName name="_xlnm.Print_Area" localSheetId="59">'160317 7 Springs REV'!$A$1:$R$93</definedName>
    <definedName name="_xlnm.Print_Area" localSheetId="58">'160317 Squaw Valley REV'!$A$1:$R$93</definedName>
    <definedName name="_xlnm.Print_Area" localSheetId="60">'160318 Lenk EC'!$A$1:$R$93</definedName>
    <definedName name="_xlnm.Print_Area" localSheetId="61">'160319 Spindleruv Mlyn WC'!$A$1:$R$93</definedName>
    <definedName name="_xlnm.Print_Area" localSheetId="62">'160321 Ski Chantecler NAC'!$A$1:$R$93</definedName>
    <definedName name="_xlnm.Print_Area" localSheetId="66">'160323 Rogla EC'!$A$1:$R$93</definedName>
    <definedName name="_xlnm.Print_Area" localSheetId="63">'160324 Rogla EC'!$A$1:$R$93</definedName>
    <definedName name="_xlnm.Print_Area" localSheetId="67">'160326 Racines EC'!$A$1:$R$93</definedName>
    <definedName name="_xlnm.Print_Area" localSheetId="64">'160326 Strbske EC'!$A$1:$R$93</definedName>
    <definedName name="_xlnm.Print_Area" localSheetId="65">'160328 Sunny Valley NC'!$A$1:$R$93</definedName>
    <definedName name="_xlnm.Print_Area" localSheetId="68">'160401 Bad Gastein EC'!$A$1:$R$93</definedName>
    <definedName name="_xlnm.Print_Area" localSheetId="69">'160403 Copper NAC'!$A$1:$R$93</definedName>
    <definedName name="_xlnm.Print_Area" localSheetId="7">'Entry Form Template'!$A$1:$R$93</definedName>
    <definedName name="_xlnm.Print_Area" localSheetId="14">'Event Quota Allocation'!$B$1:$I$37</definedName>
    <definedName name="_xlnm.Print_Area" localSheetId="131">'NZ WinterGames FS HP'!$A$1:$R$93</definedName>
    <definedName name="_xlnm.Print_Area" localSheetId="130">'NZ WinterGames FS SS'!$A$1:$R$93</definedName>
    <definedName name="_xlnm.Print_Area" localSheetId="133">'NZ WinterGames SB HP'!$A$1:$R$93</definedName>
    <definedName name="_xlnm.Print_Area" localSheetId="132">'NZ WinterGames SB SS'!$A$1:$R$93</definedName>
    <definedName name="_xlnm.Print_Area" localSheetId="189">'USASA Nationals'!$A$1:$R$93</definedName>
  </definedNames>
  <calcPr calcId="171027"/>
</workbook>
</file>

<file path=xl/calcChain.xml><?xml version="1.0" encoding="utf-8"?>
<calcChain xmlns="http://schemas.openxmlformats.org/spreadsheetml/2006/main">
  <c r="C91" i="248" l="1"/>
  <c r="I42" i="248"/>
  <c r="F42" i="248"/>
  <c r="E42" i="248"/>
  <c r="D42" i="248"/>
  <c r="B42" i="248"/>
  <c r="M42" i="248" s="1"/>
  <c r="I41" i="248"/>
  <c r="F41" i="248"/>
  <c r="E41" i="248"/>
  <c r="D41" i="248"/>
  <c r="B41" i="248"/>
  <c r="M41" i="248" s="1"/>
  <c r="I40" i="248"/>
  <c r="F40" i="248"/>
  <c r="E40" i="248"/>
  <c r="D40" i="248"/>
  <c r="B40" i="248"/>
  <c r="H40" i="248" s="1"/>
  <c r="M39" i="248"/>
  <c r="I39" i="248"/>
  <c r="F39" i="248"/>
  <c r="E39" i="248"/>
  <c r="D39" i="248"/>
  <c r="B39" i="248"/>
  <c r="H39" i="248" s="1"/>
  <c r="I38" i="248"/>
  <c r="F38" i="248"/>
  <c r="E38" i="248"/>
  <c r="D38" i="248"/>
  <c r="B38" i="248"/>
  <c r="M38" i="248" s="1"/>
  <c r="I37" i="248"/>
  <c r="H37" i="248"/>
  <c r="F37" i="248"/>
  <c r="E37" i="248"/>
  <c r="D37" i="248"/>
  <c r="B37" i="248"/>
  <c r="M37" i="248" s="1"/>
  <c r="I36" i="248"/>
  <c r="F36" i="248"/>
  <c r="E36" i="248"/>
  <c r="D36" i="248"/>
  <c r="B36" i="248"/>
  <c r="M36" i="248" s="1"/>
  <c r="I35" i="248"/>
  <c r="F35" i="248"/>
  <c r="E35" i="248"/>
  <c r="D35" i="248"/>
  <c r="B35" i="248"/>
  <c r="M35" i="248" s="1"/>
  <c r="I34" i="248"/>
  <c r="F34" i="248"/>
  <c r="E34" i="248"/>
  <c r="D34" i="248"/>
  <c r="B34" i="248"/>
  <c r="M34" i="248" s="1"/>
  <c r="I33" i="248"/>
  <c r="F33" i="248"/>
  <c r="E33" i="248"/>
  <c r="D33" i="248"/>
  <c r="B33" i="248"/>
  <c r="M33" i="248" s="1"/>
  <c r="M32" i="248"/>
  <c r="H32" i="248"/>
  <c r="I31" i="248"/>
  <c r="F31" i="248"/>
  <c r="E31" i="248"/>
  <c r="D31" i="248"/>
  <c r="B31" i="248"/>
  <c r="M31" i="248" s="1"/>
  <c r="I30" i="248"/>
  <c r="F30" i="248"/>
  <c r="E30" i="248"/>
  <c r="D30" i="248"/>
  <c r="B30" i="248"/>
  <c r="M30" i="248" s="1"/>
  <c r="I29" i="248"/>
  <c r="F29" i="248"/>
  <c r="E29" i="248"/>
  <c r="D29" i="248"/>
  <c r="B29" i="248"/>
  <c r="H29" i="248" s="1"/>
  <c r="M28" i="248"/>
  <c r="I28" i="248"/>
  <c r="F28" i="248"/>
  <c r="E28" i="248"/>
  <c r="D28" i="248"/>
  <c r="B28" i="248"/>
  <c r="H28" i="248" s="1"/>
  <c r="I27" i="248"/>
  <c r="F27" i="248"/>
  <c r="E27" i="248"/>
  <c r="D27" i="248"/>
  <c r="B27" i="248"/>
  <c r="M27" i="248" s="1"/>
  <c r="I26" i="248"/>
  <c r="H26" i="248"/>
  <c r="F26" i="248"/>
  <c r="E26" i="248"/>
  <c r="D26" i="248"/>
  <c r="B26" i="248"/>
  <c r="M26" i="248" s="1"/>
  <c r="I25" i="248"/>
  <c r="F25" i="248"/>
  <c r="E25" i="248"/>
  <c r="D25" i="248"/>
  <c r="B25" i="248"/>
  <c r="M25" i="248" s="1"/>
  <c r="I24" i="248"/>
  <c r="F24" i="248"/>
  <c r="E24" i="248"/>
  <c r="D24" i="248"/>
  <c r="B24" i="248"/>
  <c r="M24" i="248" s="1"/>
  <c r="I23" i="248"/>
  <c r="F23" i="248"/>
  <c r="E23" i="248"/>
  <c r="D23" i="248"/>
  <c r="B23" i="248"/>
  <c r="M23" i="248" s="1"/>
  <c r="I22" i="248"/>
  <c r="F22" i="248"/>
  <c r="E22" i="248"/>
  <c r="D22" i="248"/>
  <c r="B22" i="248"/>
  <c r="M22" i="248" s="1"/>
  <c r="I21" i="248"/>
  <c r="E21" i="248"/>
  <c r="D21" i="248"/>
  <c r="B21" i="248"/>
  <c r="H21" i="248" s="1"/>
  <c r="K15" i="248"/>
  <c r="H15" i="248"/>
  <c r="V13" i="248"/>
  <c r="V11" i="248"/>
  <c r="V10" i="248"/>
  <c r="X9" i="248"/>
  <c r="K10" i="248" s="1"/>
  <c r="V9" i="248"/>
  <c r="K9" i="248" s="1"/>
  <c r="L11" i="248"/>
  <c r="V7" i="248"/>
  <c r="F6" i="248" s="1"/>
  <c r="V6" i="248"/>
  <c r="C6" i="248" s="1"/>
  <c r="V5" i="248"/>
  <c r="C5" i="248" s="1"/>
  <c r="C91" i="247"/>
  <c r="I42" i="247"/>
  <c r="F42" i="247"/>
  <c r="E42" i="247"/>
  <c r="D42" i="247"/>
  <c r="B42" i="247"/>
  <c r="M42" i="247" s="1"/>
  <c r="I41" i="247"/>
  <c r="F41" i="247"/>
  <c r="E41" i="247"/>
  <c r="D41" i="247"/>
  <c r="B41" i="247"/>
  <c r="M41" i="247" s="1"/>
  <c r="M40" i="247"/>
  <c r="I40" i="247"/>
  <c r="H40" i="247"/>
  <c r="F40" i="247"/>
  <c r="E40" i="247"/>
  <c r="D40" i="247"/>
  <c r="B40" i="247"/>
  <c r="I39" i="247"/>
  <c r="F39" i="247"/>
  <c r="E39" i="247"/>
  <c r="D39" i="247"/>
  <c r="B39" i="247"/>
  <c r="H39" i="247" s="1"/>
  <c r="I38" i="247"/>
  <c r="H38" i="247"/>
  <c r="F38" i="247"/>
  <c r="E38" i="247"/>
  <c r="D38" i="247"/>
  <c r="B38" i="247"/>
  <c r="M38" i="247" s="1"/>
  <c r="I37" i="247"/>
  <c r="F37" i="247"/>
  <c r="E37" i="247"/>
  <c r="D37" i="247"/>
  <c r="B37" i="247"/>
  <c r="M37" i="247" s="1"/>
  <c r="I36" i="247"/>
  <c r="F36" i="247"/>
  <c r="E36" i="247"/>
  <c r="D36" i="247"/>
  <c r="B36" i="247"/>
  <c r="M36" i="247" s="1"/>
  <c r="M35" i="247"/>
  <c r="I35" i="247"/>
  <c r="H35" i="247"/>
  <c r="F35" i="247"/>
  <c r="E35" i="247"/>
  <c r="D35" i="247"/>
  <c r="B35" i="247"/>
  <c r="I34" i="247"/>
  <c r="F34" i="247"/>
  <c r="E34" i="247"/>
  <c r="D34" i="247"/>
  <c r="B34" i="247"/>
  <c r="M34" i="247" s="1"/>
  <c r="I33" i="247"/>
  <c r="F33" i="247"/>
  <c r="E33" i="247"/>
  <c r="D33" i="247"/>
  <c r="B33" i="247"/>
  <c r="M33" i="247" s="1"/>
  <c r="M32" i="247"/>
  <c r="H32" i="247"/>
  <c r="I31" i="247"/>
  <c r="F31" i="247"/>
  <c r="E31" i="247"/>
  <c r="D31" i="247"/>
  <c r="B31" i="247"/>
  <c r="M31" i="247" s="1"/>
  <c r="I30" i="247"/>
  <c r="F30" i="247"/>
  <c r="E30" i="247"/>
  <c r="D30" i="247"/>
  <c r="B30" i="247"/>
  <c r="M30" i="247" s="1"/>
  <c r="M29" i="247"/>
  <c r="I29" i="247"/>
  <c r="H29" i="247"/>
  <c r="F29" i="247"/>
  <c r="E29" i="247"/>
  <c r="D29" i="247"/>
  <c r="B29" i="247"/>
  <c r="I28" i="247"/>
  <c r="F28" i="247"/>
  <c r="E28" i="247"/>
  <c r="D28" i="247"/>
  <c r="B28" i="247"/>
  <c r="H28" i="247" s="1"/>
  <c r="I27" i="247"/>
  <c r="H27" i="247"/>
  <c r="F27" i="247"/>
  <c r="E27" i="247"/>
  <c r="D27" i="247"/>
  <c r="B27" i="247"/>
  <c r="M27" i="247" s="1"/>
  <c r="M26" i="247"/>
  <c r="I26" i="247"/>
  <c r="F26" i="247"/>
  <c r="E26" i="247"/>
  <c r="D26" i="247"/>
  <c r="B26" i="247"/>
  <c r="H26" i="247" s="1"/>
  <c r="I25" i="247"/>
  <c r="F25" i="247"/>
  <c r="E25" i="247"/>
  <c r="D25" i="247"/>
  <c r="B25" i="247"/>
  <c r="M25" i="247" s="1"/>
  <c r="I24" i="247"/>
  <c r="H24" i="247"/>
  <c r="F24" i="247"/>
  <c r="E24" i="247"/>
  <c r="D24" i="247"/>
  <c r="B24" i="247"/>
  <c r="M24" i="247" s="1"/>
  <c r="I23" i="247"/>
  <c r="F23" i="247"/>
  <c r="E23" i="247"/>
  <c r="D23" i="247"/>
  <c r="B23" i="247"/>
  <c r="M23" i="247" s="1"/>
  <c r="I22" i="247"/>
  <c r="F22" i="247"/>
  <c r="E22" i="247"/>
  <c r="D22" i="247"/>
  <c r="B22" i="247"/>
  <c r="M22" i="247" s="1"/>
  <c r="I21" i="247"/>
  <c r="E21" i="247"/>
  <c r="D21" i="247"/>
  <c r="B21" i="247"/>
  <c r="M21" i="247" s="1"/>
  <c r="K15" i="247"/>
  <c r="H15" i="247"/>
  <c r="V13" i="247"/>
  <c r="V11" i="247"/>
  <c r="V10" i="247"/>
  <c r="X9" i="247"/>
  <c r="K10" i="247" s="1"/>
  <c r="V9" i="247"/>
  <c r="K9" i="247" s="1"/>
  <c r="L11" i="247"/>
  <c r="V7" i="247"/>
  <c r="F6" i="247" s="1"/>
  <c r="V6" i="247"/>
  <c r="C6" i="247" s="1"/>
  <c r="V5" i="247"/>
  <c r="C5" i="247" s="1"/>
  <c r="H21" i="247" l="1"/>
  <c r="M21" i="248"/>
  <c r="H27" i="248"/>
  <c r="M29" i="248"/>
  <c r="H38" i="248"/>
  <c r="M40" i="248"/>
  <c r="H25" i="248"/>
  <c r="H36" i="248"/>
  <c r="H24" i="248"/>
  <c r="H35" i="248"/>
  <c r="H23" i="248"/>
  <c r="H31" i="248"/>
  <c r="H34" i="248"/>
  <c r="H42" i="248"/>
  <c r="H22" i="248"/>
  <c r="H30" i="248"/>
  <c r="H33" i="248"/>
  <c r="H41" i="248"/>
  <c r="M28" i="247"/>
  <c r="H37" i="247"/>
  <c r="M39" i="247"/>
  <c r="H25" i="247"/>
  <c r="H36" i="247"/>
  <c r="H23" i="247"/>
  <c r="H31" i="247"/>
  <c r="H34" i="247"/>
  <c r="H42" i="247"/>
  <c r="H22" i="247"/>
  <c r="H30" i="247"/>
  <c r="H33" i="247"/>
  <c r="H41" i="247"/>
  <c r="F34" i="197" l="1"/>
  <c r="E35" i="197"/>
  <c r="C91" i="246" l="1"/>
  <c r="I42" i="246"/>
  <c r="F42" i="246"/>
  <c r="E42" i="246"/>
  <c r="D42" i="246"/>
  <c r="B42" i="246"/>
  <c r="M42" i="246" s="1"/>
  <c r="I41" i="246"/>
  <c r="F41" i="246"/>
  <c r="E41" i="246"/>
  <c r="D41" i="246"/>
  <c r="B41" i="246"/>
  <c r="M41" i="246" s="1"/>
  <c r="I40" i="246"/>
  <c r="F40" i="246"/>
  <c r="E40" i="246"/>
  <c r="D40" i="246"/>
  <c r="B40" i="246"/>
  <c r="M40" i="246" s="1"/>
  <c r="I39" i="246"/>
  <c r="F39" i="246"/>
  <c r="E39" i="246"/>
  <c r="D39" i="246"/>
  <c r="B39" i="246"/>
  <c r="M39" i="246" s="1"/>
  <c r="I38" i="246"/>
  <c r="F38" i="246"/>
  <c r="E38" i="246"/>
  <c r="D38" i="246"/>
  <c r="B38" i="246"/>
  <c r="M38" i="246" s="1"/>
  <c r="I37" i="246"/>
  <c r="F37" i="246"/>
  <c r="E37" i="246"/>
  <c r="D37" i="246"/>
  <c r="B37" i="246"/>
  <c r="M37" i="246" s="1"/>
  <c r="I36" i="246"/>
  <c r="F36" i="246"/>
  <c r="E36" i="246"/>
  <c r="D36" i="246"/>
  <c r="B36" i="246"/>
  <c r="H36" i="246" s="1"/>
  <c r="I35" i="246"/>
  <c r="F35" i="246"/>
  <c r="E35" i="246"/>
  <c r="D35" i="246"/>
  <c r="B35" i="246"/>
  <c r="M35" i="246" s="1"/>
  <c r="I34" i="246"/>
  <c r="F34" i="246"/>
  <c r="E34" i="246"/>
  <c r="D34" i="246"/>
  <c r="B34" i="246"/>
  <c r="M34" i="246" s="1"/>
  <c r="I33" i="246"/>
  <c r="F33" i="246"/>
  <c r="E33" i="246"/>
  <c r="D33" i="246"/>
  <c r="B33" i="246"/>
  <c r="H33" i="246" s="1"/>
  <c r="M32" i="246"/>
  <c r="H32" i="246"/>
  <c r="I31" i="246"/>
  <c r="F31" i="246"/>
  <c r="E31" i="246"/>
  <c r="D31" i="246"/>
  <c r="B31" i="246"/>
  <c r="M31" i="246" s="1"/>
  <c r="M30" i="246"/>
  <c r="I30" i="246"/>
  <c r="F30" i="246"/>
  <c r="E30" i="246"/>
  <c r="D30" i="246"/>
  <c r="B30" i="246"/>
  <c r="H30" i="246" s="1"/>
  <c r="I29" i="246"/>
  <c r="F29" i="246"/>
  <c r="E29" i="246"/>
  <c r="D29" i="246"/>
  <c r="B29" i="246"/>
  <c r="H29" i="246" s="1"/>
  <c r="I28" i="246"/>
  <c r="F28" i="246"/>
  <c r="E28" i="246"/>
  <c r="D28" i="246"/>
  <c r="B28" i="246"/>
  <c r="M28" i="246" s="1"/>
  <c r="I27" i="246"/>
  <c r="F27" i="246"/>
  <c r="E27" i="246"/>
  <c r="D27" i="246"/>
  <c r="B27" i="246"/>
  <c r="M27" i="246" s="1"/>
  <c r="M26" i="246"/>
  <c r="I26" i="246"/>
  <c r="F26" i="246"/>
  <c r="E26" i="246"/>
  <c r="D26" i="246"/>
  <c r="B26" i="246"/>
  <c r="H26" i="246" s="1"/>
  <c r="I25" i="246"/>
  <c r="H25" i="246"/>
  <c r="F25" i="246"/>
  <c r="E25" i="246"/>
  <c r="D25" i="246"/>
  <c r="B25" i="246"/>
  <c r="M25" i="246" s="1"/>
  <c r="I24" i="246"/>
  <c r="F24" i="246"/>
  <c r="E24" i="246"/>
  <c r="D24" i="246"/>
  <c r="B24" i="246"/>
  <c r="M24" i="246" s="1"/>
  <c r="I23" i="246"/>
  <c r="F23" i="246"/>
  <c r="E23" i="246"/>
  <c r="D23" i="246"/>
  <c r="B23" i="246"/>
  <c r="M23" i="246" s="1"/>
  <c r="I22" i="246"/>
  <c r="F22" i="246"/>
  <c r="E22" i="246"/>
  <c r="D22" i="246"/>
  <c r="B22" i="246"/>
  <c r="H22" i="246" s="1"/>
  <c r="D21" i="246"/>
  <c r="B21" i="246"/>
  <c r="H21" i="246" s="1"/>
  <c r="K15" i="246"/>
  <c r="H15" i="246"/>
  <c r="V13" i="246"/>
  <c r="V11" i="246"/>
  <c r="V10" i="246"/>
  <c r="X9" i="246"/>
  <c r="K10" i="246" s="1"/>
  <c r="V9" i="246"/>
  <c r="K9" i="246" s="1"/>
  <c r="L11" i="246"/>
  <c r="V7" i="246"/>
  <c r="F6" i="246" s="1"/>
  <c r="V6" i="246"/>
  <c r="C6" i="246" s="1"/>
  <c r="V5" i="246"/>
  <c r="H27" i="246" l="1"/>
  <c r="M29" i="246"/>
  <c r="H39" i="246"/>
  <c r="H28" i="246"/>
  <c r="M22" i="246"/>
  <c r="H40" i="246"/>
  <c r="M33" i="246"/>
  <c r="M36" i="246"/>
  <c r="H38" i="246"/>
  <c r="M21" i="246"/>
  <c r="H37" i="246"/>
  <c r="H24" i="246"/>
  <c r="H35" i="246"/>
  <c r="H23" i="246"/>
  <c r="H31" i="246"/>
  <c r="H34" i="246"/>
  <c r="H42" i="246"/>
  <c r="H41" i="246"/>
  <c r="C91" i="245"/>
  <c r="I42" i="245"/>
  <c r="F42" i="245"/>
  <c r="E42" i="245"/>
  <c r="D42" i="245"/>
  <c r="B42" i="245"/>
  <c r="M42" i="245" s="1"/>
  <c r="I41" i="245"/>
  <c r="F41" i="245"/>
  <c r="E41" i="245"/>
  <c r="D41" i="245"/>
  <c r="B41" i="245"/>
  <c r="H41" i="245" s="1"/>
  <c r="I40" i="245"/>
  <c r="F40" i="245"/>
  <c r="E40" i="245"/>
  <c r="D40" i="245"/>
  <c r="B40" i="245"/>
  <c r="H40" i="245" s="1"/>
  <c r="I39" i="245"/>
  <c r="F39" i="245"/>
  <c r="E39" i="245"/>
  <c r="D39" i="245"/>
  <c r="B39" i="245"/>
  <c r="H39" i="245" s="1"/>
  <c r="I38" i="245"/>
  <c r="F38" i="245"/>
  <c r="E38" i="245"/>
  <c r="D38" i="245"/>
  <c r="B38" i="245"/>
  <c r="H38" i="245" s="1"/>
  <c r="I37" i="245"/>
  <c r="F37" i="245"/>
  <c r="E37" i="245"/>
  <c r="D37" i="245"/>
  <c r="B37" i="245"/>
  <c r="M37" i="245" s="1"/>
  <c r="I36" i="245"/>
  <c r="F36" i="245"/>
  <c r="E36" i="245"/>
  <c r="D36" i="245"/>
  <c r="B36" i="245"/>
  <c r="M36" i="245" s="1"/>
  <c r="I35" i="245"/>
  <c r="F35" i="245"/>
  <c r="E35" i="245"/>
  <c r="D35" i="245"/>
  <c r="B35" i="245"/>
  <c r="M35" i="245" s="1"/>
  <c r="I34" i="245"/>
  <c r="F34" i="245"/>
  <c r="E34" i="245"/>
  <c r="D34" i="245"/>
  <c r="B34" i="245"/>
  <c r="M34" i="245" s="1"/>
  <c r="I33" i="245"/>
  <c r="F33" i="245"/>
  <c r="E33" i="245"/>
  <c r="D33" i="245"/>
  <c r="B33" i="245"/>
  <c r="H33" i="245" s="1"/>
  <c r="M32" i="245"/>
  <c r="H32" i="245"/>
  <c r="I31" i="245"/>
  <c r="F31" i="245"/>
  <c r="E31" i="245"/>
  <c r="D31" i="245"/>
  <c r="B31" i="245"/>
  <c r="M31" i="245" s="1"/>
  <c r="I30" i="245"/>
  <c r="F30" i="245"/>
  <c r="E30" i="245"/>
  <c r="D30" i="245"/>
  <c r="B30" i="245"/>
  <c r="H30" i="245" s="1"/>
  <c r="I29" i="245"/>
  <c r="F29" i="245"/>
  <c r="E29" i="245"/>
  <c r="D29" i="245"/>
  <c r="B29" i="245"/>
  <c r="H29" i="245" s="1"/>
  <c r="I28" i="245"/>
  <c r="F28" i="245"/>
  <c r="E28" i="245"/>
  <c r="D28" i="245"/>
  <c r="B28" i="245"/>
  <c r="H28" i="245" s="1"/>
  <c r="I27" i="245"/>
  <c r="F27" i="245"/>
  <c r="E27" i="245"/>
  <c r="D27" i="245"/>
  <c r="B27" i="245"/>
  <c r="M27" i="245" s="1"/>
  <c r="I26" i="245"/>
  <c r="F26" i="245"/>
  <c r="E26" i="245"/>
  <c r="D26" i="245"/>
  <c r="B26" i="245"/>
  <c r="H26" i="245" s="1"/>
  <c r="I25" i="245"/>
  <c r="F25" i="245"/>
  <c r="E25" i="245"/>
  <c r="D25" i="245"/>
  <c r="B25" i="245"/>
  <c r="M25" i="245" s="1"/>
  <c r="I24" i="245"/>
  <c r="F24" i="245"/>
  <c r="E24" i="245"/>
  <c r="D24" i="245"/>
  <c r="B24" i="245"/>
  <c r="M24" i="245" s="1"/>
  <c r="I23" i="245"/>
  <c r="F23" i="245"/>
  <c r="D23" i="245"/>
  <c r="B23" i="245"/>
  <c r="M23" i="245" s="1"/>
  <c r="I22" i="245"/>
  <c r="F22" i="245"/>
  <c r="D22" i="245"/>
  <c r="B22" i="245"/>
  <c r="H22" i="245" s="1"/>
  <c r="I21" i="245"/>
  <c r="F21" i="245"/>
  <c r="D21" i="245"/>
  <c r="B21" i="245"/>
  <c r="H21" i="245" s="1"/>
  <c r="K15" i="245"/>
  <c r="H15" i="245"/>
  <c r="V13" i="245"/>
  <c r="V12" i="245"/>
  <c r="V11" i="245"/>
  <c r="V10" i="245"/>
  <c r="X9" i="245"/>
  <c r="K10" i="245" s="1"/>
  <c r="V9" i="245"/>
  <c r="K9" i="245" s="1"/>
  <c r="L11" i="245"/>
  <c r="V7" i="245"/>
  <c r="F6" i="245" s="1"/>
  <c r="V6" i="245"/>
  <c r="C6" i="245" s="1"/>
  <c r="V5" i="245"/>
  <c r="M29" i="245" l="1"/>
  <c r="M33" i="245"/>
  <c r="H36" i="245"/>
  <c r="H25" i="245"/>
  <c r="M38" i="245"/>
  <c r="M41" i="245"/>
  <c r="M40" i="245"/>
  <c r="H27" i="245"/>
  <c r="M26" i="245"/>
  <c r="M30" i="245"/>
  <c r="M22" i="245"/>
  <c r="M21" i="245"/>
  <c r="M28" i="245"/>
  <c r="H37" i="245"/>
  <c r="M39" i="245"/>
  <c r="H24" i="245"/>
  <c r="H35" i="245"/>
  <c r="H23" i="245"/>
  <c r="H31" i="245"/>
  <c r="H34" i="245"/>
  <c r="H42" i="245"/>
  <c r="F30" i="209" l="1"/>
  <c r="C91" i="76" l="1"/>
  <c r="M42" i="76"/>
  <c r="I42" i="76"/>
  <c r="H42" i="76"/>
  <c r="F42" i="76"/>
  <c r="E42" i="76"/>
  <c r="D42" i="76"/>
  <c r="B42" i="76"/>
  <c r="M41" i="76"/>
  <c r="I41" i="76"/>
  <c r="H41" i="76"/>
  <c r="F41" i="76"/>
  <c r="E41" i="76"/>
  <c r="D41" i="76"/>
  <c r="B41" i="76"/>
  <c r="M40" i="76"/>
  <c r="I40" i="76"/>
  <c r="H40" i="76"/>
  <c r="F40" i="76"/>
  <c r="E40" i="76"/>
  <c r="D40" i="76"/>
  <c r="B40" i="76"/>
  <c r="M39" i="76"/>
  <c r="I39" i="76"/>
  <c r="H39" i="76"/>
  <c r="F39" i="76"/>
  <c r="E39" i="76"/>
  <c r="D39" i="76"/>
  <c r="B39" i="76"/>
  <c r="M38" i="76"/>
  <c r="I38" i="76"/>
  <c r="H38" i="76"/>
  <c r="F38" i="76"/>
  <c r="E38" i="76"/>
  <c r="D38" i="76"/>
  <c r="B38" i="76"/>
  <c r="M37" i="76"/>
  <c r="I37" i="76"/>
  <c r="H37" i="76"/>
  <c r="F37" i="76"/>
  <c r="E37" i="76"/>
  <c r="D37" i="76"/>
  <c r="B37" i="76"/>
  <c r="M36" i="76"/>
  <c r="I36" i="76"/>
  <c r="H36" i="76"/>
  <c r="F36" i="76"/>
  <c r="E36" i="76"/>
  <c r="D36" i="76"/>
  <c r="B36" i="76"/>
  <c r="M35" i="76"/>
  <c r="I35" i="76"/>
  <c r="H35" i="76"/>
  <c r="F35" i="76"/>
  <c r="E35" i="76"/>
  <c r="D35" i="76"/>
  <c r="B35" i="76"/>
  <c r="H34" i="76"/>
  <c r="D34" i="76"/>
  <c r="B34" i="76"/>
  <c r="M33" i="76"/>
  <c r="D33" i="76"/>
  <c r="B33" i="76"/>
  <c r="M31" i="76"/>
  <c r="I31" i="76"/>
  <c r="H31" i="76"/>
  <c r="F31" i="76"/>
  <c r="E31" i="76"/>
  <c r="D31" i="76"/>
  <c r="B31" i="76"/>
  <c r="M30" i="76"/>
  <c r="I30" i="76"/>
  <c r="H30" i="76"/>
  <c r="F30" i="76"/>
  <c r="E30" i="76"/>
  <c r="D30" i="76"/>
  <c r="B30" i="76"/>
  <c r="M29" i="76"/>
  <c r="I29" i="76"/>
  <c r="H29" i="76"/>
  <c r="F29" i="76"/>
  <c r="E29" i="76"/>
  <c r="D29" i="76"/>
  <c r="B29" i="76"/>
  <c r="M28" i="76"/>
  <c r="I28" i="76"/>
  <c r="H28" i="76"/>
  <c r="F28" i="76"/>
  <c r="E28" i="76"/>
  <c r="D28" i="76"/>
  <c r="B28" i="76"/>
  <c r="M27" i="76"/>
  <c r="I27" i="76"/>
  <c r="H27" i="76"/>
  <c r="F27" i="76"/>
  <c r="E27" i="76"/>
  <c r="D27" i="76"/>
  <c r="B27" i="76"/>
  <c r="M26" i="76"/>
  <c r="I26" i="76"/>
  <c r="H26" i="76"/>
  <c r="F26" i="76"/>
  <c r="E26" i="76"/>
  <c r="D26" i="76"/>
  <c r="B26" i="76"/>
  <c r="M25" i="76"/>
  <c r="D25" i="76"/>
  <c r="B25" i="76"/>
  <c r="M24" i="76"/>
  <c r="D24" i="76"/>
  <c r="B24" i="76"/>
  <c r="M23" i="76"/>
  <c r="D23" i="76"/>
  <c r="B23" i="76"/>
  <c r="M22" i="76"/>
  <c r="D22" i="76"/>
  <c r="B22" i="76"/>
  <c r="M21" i="76"/>
  <c r="H21" i="76"/>
  <c r="D21" i="76"/>
  <c r="B21" i="76"/>
  <c r="K15" i="76"/>
  <c r="H15" i="76"/>
  <c r="U13" i="76"/>
  <c r="U12" i="76"/>
  <c r="U11" i="76"/>
  <c r="U10" i="76"/>
  <c r="W9" i="76"/>
  <c r="K10" i="76" s="1"/>
  <c r="U9" i="76"/>
  <c r="K9" i="76" s="1"/>
  <c r="U8" i="76"/>
  <c r="L11" i="76" s="1"/>
  <c r="U7" i="76"/>
  <c r="F6" i="76" s="1"/>
  <c r="U6" i="76"/>
  <c r="C6" i="76" s="1"/>
  <c r="U5" i="76"/>
  <c r="C5" i="76" s="1"/>
  <c r="C91" i="77"/>
  <c r="M42" i="77"/>
  <c r="I42" i="77"/>
  <c r="H42" i="77"/>
  <c r="F42" i="77"/>
  <c r="E42" i="77"/>
  <c r="D42" i="77"/>
  <c r="B42" i="77"/>
  <c r="M41" i="77"/>
  <c r="I41" i="77"/>
  <c r="H41" i="77"/>
  <c r="F41" i="77"/>
  <c r="E41" i="77"/>
  <c r="D41" i="77"/>
  <c r="B41" i="77"/>
  <c r="M40" i="77"/>
  <c r="I40" i="77"/>
  <c r="H40" i="77"/>
  <c r="F40" i="77"/>
  <c r="E40" i="77"/>
  <c r="D40" i="77"/>
  <c r="B40" i="77"/>
  <c r="M39" i="77"/>
  <c r="I39" i="77"/>
  <c r="H39" i="77"/>
  <c r="F39" i="77"/>
  <c r="E39" i="77"/>
  <c r="D39" i="77"/>
  <c r="B39" i="77"/>
  <c r="M38" i="77"/>
  <c r="I38" i="77"/>
  <c r="H38" i="77"/>
  <c r="F38" i="77"/>
  <c r="E38" i="77"/>
  <c r="D38" i="77"/>
  <c r="B38" i="77"/>
  <c r="M37" i="77"/>
  <c r="I37" i="77"/>
  <c r="H37" i="77"/>
  <c r="F37" i="77"/>
  <c r="E37" i="77"/>
  <c r="D37" i="77"/>
  <c r="B37" i="77"/>
  <c r="M36" i="77"/>
  <c r="I36" i="77"/>
  <c r="H36" i="77"/>
  <c r="F36" i="77"/>
  <c r="E36" i="77"/>
  <c r="D36" i="77"/>
  <c r="B36" i="77"/>
  <c r="M35" i="77"/>
  <c r="I35" i="77"/>
  <c r="H35" i="77"/>
  <c r="F35" i="77"/>
  <c r="E35" i="77"/>
  <c r="D35" i="77"/>
  <c r="B35" i="77"/>
  <c r="M34" i="77"/>
  <c r="I34" i="77"/>
  <c r="H34" i="77"/>
  <c r="F34" i="77"/>
  <c r="E34" i="77"/>
  <c r="D34" i="77"/>
  <c r="B34" i="77"/>
  <c r="M33" i="77"/>
  <c r="I33" i="77"/>
  <c r="H33" i="77"/>
  <c r="F33" i="77"/>
  <c r="E33" i="77"/>
  <c r="D33" i="77"/>
  <c r="B33" i="77"/>
  <c r="M31" i="77"/>
  <c r="I31" i="77"/>
  <c r="H31" i="77"/>
  <c r="F31" i="77"/>
  <c r="E31" i="77"/>
  <c r="D31" i="77"/>
  <c r="B31" i="77"/>
  <c r="M30" i="77"/>
  <c r="I30" i="77"/>
  <c r="H30" i="77"/>
  <c r="F30" i="77"/>
  <c r="E30" i="77"/>
  <c r="D30" i="77"/>
  <c r="B30" i="77"/>
  <c r="M29" i="77"/>
  <c r="I29" i="77"/>
  <c r="H29" i="77"/>
  <c r="F29" i="77"/>
  <c r="E29" i="77"/>
  <c r="D29" i="77"/>
  <c r="B29" i="77"/>
  <c r="M28" i="77"/>
  <c r="I28" i="77"/>
  <c r="H28" i="77"/>
  <c r="F28" i="77"/>
  <c r="E28" i="77"/>
  <c r="D28" i="77"/>
  <c r="B28" i="77"/>
  <c r="M27" i="77"/>
  <c r="I27" i="77"/>
  <c r="H27" i="77"/>
  <c r="F27" i="77"/>
  <c r="E27" i="77"/>
  <c r="D27" i="77"/>
  <c r="B27" i="77"/>
  <c r="M26" i="77"/>
  <c r="I26" i="77"/>
  <c r="H26" i="77"/>
  <c r="F26" i="77"/>
  <c r="E26" i="77"/>
  <c r="D26" i="77"/>
  <c r="B26" i="77"/>
  <c r="M25" i="77"/>
  <c r="I25" i="77"/>
  <c r="H25" i="77"/>
  <c r="F25" i="77"/>
  <c r="E25" i="77"/>
  <c r="D25" i="77"/>
  <c r="B25" i="77"/>
  <c r="M24" i="77"/>
  <c r="I24" i="77"/>
  <c r="H24" i="77"/>
  <c r="F24" i="77"/>
  <c r="E24" i="77"/>
  <c r="D24" i="77"/>
  <c r="B24" i="77"/>
  <c r="M23" i="77"/>
  <c r="I23" i="77"/>
  <c r="H23" i="77"/>
  <c r="F23" i="77"/>
  <c r="E23" i="77"/>
  <c r="D23" i="77"/>
  <c r="B23" i="77"/>
  <c r="M22" i="77"/>
  <c r="I22" i="77"/>
  <c r="H22" i="77"/>
  <c r="F22" i="77"/>
  <c r="E22" i="77"/>
  <c r="D22" i="77"/>
  <c r="B22" i="77"/>
  <c r="M21" i="77"/>
  <c r="D21" i="77"/>
  <c r="B21" i="77"/>
  <c r="K15" i="77"/>
  <c r="H15" i="77"/>
  <c r="U13" i="77"/>
  <c r="U11" i="77"/>
  <c r="L11" i="77"/>
  <c r="U10" i="77"/>
  <c r="W9" i="77"/>
  <c r="K10" i="77" s="1"/>
  <c r="U9" i="77"/>
  <c r="K9" i="77" s="1"/>
  <c r="U7" i="77"/>
  <c r="F6" i="77" s="1"/>
  <c r="U6" i="77"/>
  <c r="C6" i="77" s="1"/>
  <c r="U5" i="77"/>
  <c r="C91" i="68"/>
  <c r="M42" i="68"/>
  <c r="I42" i="68"/>
  <c r="H42" i="68"/>
  <c r="F42" i="68"/>
  <c r="E42" i="68"/>
  <c r="D42" i="68"/>
  <c r="B42" i="68"/>
  <c r="M41" i="68"/>
  <c r="I41" i="68"/>
  <c r="H41" i="68"/>
  <c r="F41" i="68"/>
  <c r="E41" i="68"/>
  <c r="D41" i="68"/>
  <c r="B41" i="68"/>
  <c r="M40" i="68"/>
  <c r="I40" i="68"/>
  <c r="H40" i="68"/>
  <c r="F40" i="68"/>
  <c r="E40" i="68"/>
  <c r="D40" i="68"/>
  <c r="B40" i="68"/>
  <c r="M39" i="68"/>
  <c r="I39" i="68"/>
  <c r="H39" i="68"/>
  <c r="F39" i="68"/>
  <c r="E39" i="68"/>
  <c r="D39" i="68"/>
  <c r="B39" i="68"/>
  <c r="M38" i="68"/>
  <c r="I38" i="68"/>
  <c r="H38" i="68"/>
  <c r="F38" i="68"/>
  <c r="E38" i="68"/>
  <c r="D38" i="68"/>
  <c r="B38" i="68"/>
  <c r="M37" i="68"/>
  <c r="I37" i="68"/>
  <c r="H37" i="68"/>
  <c r="F37" i="68"/>
  <c r="E37" i="68"/>
  <c r="D37" i="68"/>
  <c r="B37" i="68"/>
  <c r="M36" i="68"/>
  <c r="I36" i="68"/>
  <c r="H36" i="68"/>
  <c r="F36" i="68"/>
  <c r="E36" i="68"/>
  <c r="D36" i="68"/>
  <c r="B36" i="68"/>
  <c r="M35" i="68"/>
  <c r="I35" i="68"/>
  <c r="H35" i="68"/>
  <c r="F35" i="68"/>
  <c r="E35" i="68"/>
  <c r="D35" i="68"/>
  <c r="B35" i="68"/>
  <c r="M34" i="68"/>
  <c r="I34" i="68"/>
  <c r="H34" i="68"/>
  <c r="F34" i="68"/>
  <c r="E34" i="68"/>
  <c r="D34" i="68"/>
  <c r="B34" i="68"/>
  <c r="M33" i="68"/>
  <c r="F33" i="68"/>
  <c r="D33" i="68"/>
  <c r="B33" i="68"/>
  <c r="M31" i="68"/>
  <c r="I31" i="68"/>
  <c r="H31" i="68"/>
  <c r="F31" i="68"/>
  <c r="E31" i="68"/>
  <c r="D31" i="68"/>
  <c r="B31" i="68"/>
  <c r="M30" i="68"/>
  <c r="I30" i="68"/>
  <c r="H30" i="68"/>
  <c r="F30" i="68"/>
  <c r="E30" i="68"/>
  <c r="D30" i="68"/>
  <c r="B30" i="68"/>
  <c r="M29" i="68"/>
  <c r="I29" i="68"/>
  <c r="H29" i="68"/>
  <c r="F29" i="68"/>
  <c r="E29" i="68"/>
  <c r="D29" i="68"/>
  <c r="B29" i="68"/>
  <c r="M28" i="68"/>
  <c r="I28" i="68"/>
  <c r="H28" i="68"/>
  <c r="F28" i="68"/>
  <c r="E28" i="68"/>
  <c r="D28" i="68"/>
  <c r="B28" i="68"/>
  <c r="M27" i="68"/>
  <c r="I27" i="68"/>
  <c r="H27" i="68"/>
  <c r="F27" i="68"/>
  <c r="E27" i="68"/>
  <c r="D27" i="68"/>
  <c r="B27" i="68"/>
  <c r="M26" i="68"/>
  <c r="I26" i="68"/>
  <c r="H26" i="68"/>
  <c r="F26" i="68"/>
  <c r="E26" i="68"/>
  <c r="D26" i="68"/>
  <c r="B26" i="68"/>
  <c r="M25" i="68"/>
  <c r="I25" i="68"/>
  <c r="H25" i="68"/>
  <c r="F25" i="68"/>
  <c r="E25" i="68"/>
  <c r="D25" i="68"/>
  <c r="B25" i="68"/>
  <c r="M24" i="68"/>
  <c r="I24" i="68"/>
  <c r="H24" i="68"/>
  <c r="F24" i="68"/>
  <c r="E24" i="68"/>
  <c r="D24" i="68"/>
  <c r="B24" i="68"/>
  <c r="M23" i="68"/>
  <c r="I23" i="68"/>
  <c r="H23" i="68"/>
  <c r="F23" i="68"/>
  <c r="E23" i="68"/>
  <c r="D23" i="68"/>
  <c r="B23" i="68"/>
  <c r="M22" i="68"/>
  <c r="I22" i="68"/>
  <c r="H22" i="68"/>
  <c r="F22" i="68"/>
  <c r="E22" i="68"/>
  <c r="D22" i="68"/>
  <c r="B22" i="68"/>
  <c r="M21" i="68"/>
  <c r="I21" i="68"/>
  <c r="H21" i="68"/>
  <c r="F21" i="68"/>
  <c r="E21" i="68"/>
  <c r="D21" i="68"/>
  <c r="B21" i="68"/>
  <c r="K15" i="68"/>
  <c r="H15" i="68"/>
  <c r="U13" i="68"/>
  <c r="U12" i="68"/>
  <c r="U11" i="68"/>
  <c r="U10" i="68"/>
  <c r="W9" i="68"/>
  <c r="K10" i="68" s="1"/>
  <c r="U9" i="68"/>
  <c r="K9" i="68" s="1"/>
  <c r="U8" i="68"/>
  <c r="L11" i="68" s="1"/>
  <c r="U7" i="68"/>
  <c r="F6" i="68" s="1"/>
  <c r="U6" i="68"/>
  <c r="C6" i="68" s="1"/>
  <c r="U5" i="68"/>
  <c r="C5" i="68" s="1"/>
  <c r="C91" i="15"/>
  <c r="M42" i="15"/>
  <c r="I42" i="15"/>
  <c r="H42" i="15"/>
  <c r="F42" i="15"/>
  <c r="E42" i="15"/>
  <c r="D42" i="15"/>
  <c r="B42" i="15"/>
  <c r="M41" i="15"/>
  <c r="I41" i="15"/>
  <c r="H41" i="15"/>
  <c r="F41" i="15"/>
  <c r="E41" i="15"/>
  <c r="D41" i="15"/>
  <c r="B41" i="15"/>
  <c r="M40" i="15"/>
  <c r="I40" i="15"/>
  <c r="H40" i="15"/>
  <c r="F40" i="15"/>
  <c r="E40" i="15"/>
  <c r="D40" i="15"/>
  <c r="B40" i="15"/>
  <c r="M39" i="15"/>
  <c r="I39" i="15"/>
  <c r="H39" i="15"/>
  <c r="F39" i="15"/>
  <c r="E39" i="15"/>
  <c r="D39" i="15"/>
  <c r="B39" i="15"/>
  <c r="M38" i="15"/>
  <c r="I38" i="15"/>
  <c r="H38" i="15"/>
  <c r="F38" i="15"/>
  <c r="E38" i="15"/>
  <c r="D38" i="15"/>
  <c r="B38" i="15"/>
  <c r="M37" i="15"/>
  <c r="I37" i="15"/>
  <c r="H37" i="15"/>
  <c r="F37" i="15"/>
  <c r="E37" i="15"/>
  <c r="D37" i="15"/>
  <c r="B37" i="15"/>
  <c r="M36" i="15"/>
  <c r="I36" i="15"/>
  <c r="H36" i="15"/>
  <c r="F36" i="15"/>
  <c r="E36" i="15"/>
  <c r="D36" i="15"/>
  <c r="B36" i="15"/>
  <c r="M35" i="15"/>
  <c r="I35" i="15"/>
  <c r="H35" i="15"/>
  <c r="F35" i="15"/>
  <c r="E35" i="15"/>
  <c r="D35" i="15"/>
  <c r="B35" i="15"/>
  <c r="F34" i="15"/>
  <c r="D34" i="15"/>
  <c r="B34" i="15"/>
  <c r="F33" i="15"/>
  <c r="D33" i="15"/>
  <c r="B33" i="15"/>
  <c r="M31" i="15"/>
  <c r="I31" i="15"/>
  <c r="H31" i="15"/>
  <c r="F31" i="15"/>
  <c r="E31" i="15"/>
  <c r="D31" i="15"/>
  <c r="B31" i="15"/>
  <c r="M30" i="15"/>
  <c r="I30" i="15"/>
  <c r="H30" i="15"/>
  <c r="F30" i="15"/>
  <c r="E30" i="15"/>
  <c r="D30" i="15"/>
  <c r="B30" i="15"/>
  <c r="M29" i="15"/>
  <c r="I29" i="15"/>
  <c r="H29" i="15"/>
  <c r="F29" i="15"/>
  <c r="E29" i="15"/>
  <c r="D29" i="15"/>
  <c r="B29" i="15"/>
  <c r="M28" i="15"/>
  <c r="I28" i="15"/>
  <c r="H28" i="15"/>
  <c r="F28" i="15"/>
  <c r="E28" i="15"/>
  <c r="D28" i="15"/>
  <c r="B28" i="15"/>
  <c r="F27" i="15"/>
  <c r="D27" i="15"/>
  <c r="B27" i="15"/>
  <c r="F26" i="15"/>
  <c r="D26" i="15"/>
  <c r="B26" i="15"/>
  <c r="F25" i="15"/>
  <c r="D25" i="15"/>
  <c r="B25" i="15"/>
  <c r="F24" i="15"/>
  <c r="D24" i="15"/>
  <c r="B24" i="15"/>
  <c r="F23" i="15"/>
  <c r="D23" i="15"/>
  <c r="B23" i="15"/>
  <c r="F22" i="15"/>
  <c r="D22" i="15"/>
  <c r="B22" i="15"/>
  <c r="F21" i="15"/>
  <c r="D21" i="15"/>
  <c r="B21" i="15"/>
  <c r="K15" i="15"/>
  <c r="H15" i="15"/>
  <c r="U13" i="15"/>
  <c r="U11" i="15"/>
  <c r="L11" i="15"/>
  <c r="U10" i="15"/>
  <c r="W9" i="15"/>
  <c r="K10" i="15" s="1"/>
  <c r="U9" i="15"/>
  <c r="K9" i="15" s="1"/>
  <c r="U7" i="15"/>
  <c r="F6" i="15" s="1"/>
  <c r="U6" i="15"/>
  <c r="C6" i="15" s="1"/>
  <c r="U5" i="15"/>
  <c r="C5" i="15" s="1"/>
  <c r="M42" i="65"/>
  <c r="I42" i="65"/>
  <c r="H42" i="65"/>
  <c r="F42" i="65"/>
  <c r="E42" i="65"/>
  <c r="D42" i="65"/>
  <c r="B42" i="65"/>
  <c r="M41" i="65"/>
  <c r="I41" i="65"/>
  <c r="H41" i="65"/>
  <c r="F41" i="65"/>
  <c r="E41" i="65"/>
  <c r="D41" i="65"/>
  <c r="B41" i="65"/>
  <c r="M40" i="65"/>
  <c r="I40" i="65"/>
  <c r="H40" i="65"/>
  <c r="F40" i="65"/>
  <c r="E40" i="65"/>
  <c r="D40" i="65"/>
  <c r="B40" i="65"/>
  <c r="M39" i="65"/>
  <c r="I39" i="65"/>
  <c r="H39" i="65"/>
  <c r="F39" i="65"/>
  <c r="E39" i="65"/>
  <c r="D39" i="65"/>
  <c r="B39" i="65"/>
  <c r="M38" i="65"/>
  <c r="I38" i="65"/>
  <c r="H38" i="65"/>
  <c r="F38" i="65"/>
  <c r="E38" i="65"/>
  <c r="D38" i="65"/>
  <c r="B38" i="65"/>
  <c r="M37" i="65"/>
  <c r="I37" i="65"/>
  <c r="H37" i="65"/>
  <c r="F37" i="65"/>
  <c r="E37" i="65"/>
  <c r="D37" i="65"/>
  <c r="B37" i="65"/>
  <c r="M36" i="65"/>
  <c r="I36" i="65"/>
  <c r="H36" i="65"/>
  <c r="F36" i="65"/>
  <c r="E36" i="65"/>
  <c r="D36" i="65"/>
  <c r="B36" i="65"/>
  <c r="M35" i="65"/>
  <c r="I35" i="65"/>
  <c r="H35" i="65"/>
  <c r="F35" i="65"/>
  <c r="E35" i="65"/>
  <c r="D35" i="65"/>
  <c r="B35" i="65"/>
  <c r="M34" i="65"/>
  <c r="I34" i="65"/>
  <c r="H34" i="65"/>
  <c r="F34" i="65"/>
  <c r="E34" i="65"/>
  <c r="D34" i="65"/>
  <c r="B34" i="65"/>
  <c r="M33" i="65"/>
  <c r="I33" i="65"/>
  <c r="H33" i="65"/>
  <c r="F33" i="65"/>
  <c r="E33" i="65"/>
  <c r="D33" i="65"/>
  <c r="B33" i="65"/>
  <c r="M31" i="65"/>
  <c r="I31" i="65"/>
  <c r="H31" i="65"/>
  <c r="F31" i="65"/>
  <c r="E31" i="65"/>
  <c r="D31" i="65"/>
  <c r="B31" i="65"/>
  <c r="M30" i="65"/>
  <c r="I30" i="65"/>
  <c r="H30" i="65"/>
  <c r="F30" i="65"/>
  <c r="E30" i="65"/>
  <c r="D30" i="65"/>
  <c r="B30" i="65"/>
  <c r="M29" i="65"/>
  <c r="I29" i="65"/>
  <c r="H29" i="65"/>
  <c r="F29" i="65"/>
  <c r="E29" i="65"/>
  <c r="D29" i="65"/>
  <c r="B29" i="65"/>
  <c r="M28" i="65"/>
  <c r="I28" i="65"/>
  <c r="H28" i="65"/>
  <c r="F28" i="65"/>
  <c r="E28" i="65"/>
  <c r="D28" i="65"/>
  <c r="B28" i="65"/>
  <c r="M27" i="65"/>
  <c r="I27" i="65"/>
  <c r="H27" i="65"/>
  <c r="F27" i="65"/>
  <c r="E27" i="65"/>
  <c r="D27" i="65"/>
  <c r="B27" i="65"/>
  <c r="M26" i="65"/>
  <c r="I26" i="65"/>
  <c r="H26" i="65"/>
  <c r="F26" i="65"/>
  <c r="E26" i="65"/>
  <c r="D26" i="65"/>
  <c r="B26" i="65"/>
  <c r="M25" i="65"/>
  <c r="I25" i="65"/>
  <c r="H25" i="65"/>
  <c r="F25" i="65"/>
  <c r="E25" i="65"/>
  <c r="D25" i="65"/>
  <c r="B25" i="65"/>
  <c r="M24" i="65"/>
  <c r="I24" i="65"/>
  <c r="H24" i="65"/>
  <c r="F24" i="65"/>
  <c r="E24" i="65"/>
  <c r="D24" i="65"/>
  <c r="B24" i="65"/>
  <c r="M23" i="65"/>
  <c r="I23" i="65"/>
  <c r="H23" i="65"/>
  <c r="F23" i="65"/>
  <c r="E23" i="65"/>
  <c r="D23" i="65"/>
  <c r="B23" i="65"/>
  <c r="M22" i="65"/>
  <c r="I22" i="65"/>
  <c r="H22" i="65"/>
  <c r="F22" i="65"/>
  <c r="E22" i="65"/>
  <c r="D22" i="65"/>
  <c r="B22" i="65"/>
  <c r="M21" i="65"/>
  <c r="I21" i="65"/>
  <c r="H21" i="65"/>
  <c r="F21" i="65"/>
  <c r="E21" i="65"/>
  <c r="D21" i="65"/>
  <c r="B21" i="65"/>
  <c r="K15" i="65"/>
  <c r="H15" i="65"/>
  <c r="U13" i="65"/>
  <c r="U11" i="65"/>
  <c r="L11" i="65"/>
  <c r="U10" i="65"/>
  <c r="W9" i="65"/>
  <c r="K10" i="65" s="1"/>
  <c r="U9" i="65"/>
  <c r="K9" i="65" s="1"/>
  <c r="U7" i="65"/>
  <c r="F6" i="65" s="1"/>
  <c r="U6" i="65"/>
  <c r="C6" i="65" s="1"/>
  <c r="U5" i="65"/>
  <c r="C91" i="14"/>
  <c r="M42" i="14"/>
  <c r="I42" i="14"/>
  <c r="H42" i="14"/>
  <c r="F42" i="14"/>
  <c r="E42" i="14"/>
  <c r="D42" i="14"/>
  <c r="B42" i="14"/>
  <c r="M41" i="14"/>
  <c r="I41" i="14"/>
  <c r="H41" i="14"/>
  <c r="F41" i="14"/>
  <c r="E41" i="14"/>
  <c r="D41" i="14"/>
  <c r="B41" i="14"/>
  <c r="M40" i="14"/>
  <c r="I40" i="14"/>
  <c r="H40" i="14"/>
  <c r="F40" i="14"/>
  <c r="E40" i="14"/>
  <c r="D40" i="14"/>
  <c r="B40" i="14"/>
  <c r="M39" i="14"/>
  <c r="I39" i="14"/>
  <c r="H39" i="14"/>
  <c r="F39" i="14"/>
  <c r="E39" i="14"/>
  <c r="D39" i="14"/>
  <c r="B39" i="14"/>
  <c r="M38" i="14"/>
  <c r="I38" i="14"/>
  <c r="H38" i="14"/>
  <c r="F38" i="14"/>
  <c r="E38" i="14"/>
  <c r="D38" i="14"/>
  <c r="B38" i="14"/>
  <c r="M37" i="14"/>
  <c r="I37" i="14"/>
  <c r="H37" i="14"/>
  <c r="F37" i="14"/>
  <c r="E37" i="14"/>
  <c r="D37" i="14"/>
  <c r="B37" i="14"/>
  <c r="M36" i="14"/>
  <c r="I36" i="14"/>
  <c r="H36" i="14"/>
  <c r="F36" i="14"/>
  <c r="E36" i="14"/>
  <c r="D36" i="14"/>
  <c r="B36" i="14"/>
  <c r="M35" i="14"/>
  <c r="I35" i="14"/>
  <c r="H35" i="14"/>
  <c r="F35" i="14"/>
  <c r="E35" i="14"/>
  <c r="D35" i="14"/>
  <c r="B35" i="14"/>
  <c r="F34" i="14"/>
  <c r="D34" i="14"/>
  <c r="B34" i="14"/>
  <c r="F33" i="14"/>
  <c r="D33" i="14"/>
  <c r="B33" i="14"/>
  <c r="M31" i="14"/>
  <c r="I31" i="14"/>
  <c r="H31" i="14"/>
  <c r="F31" i="14"/>
  <c r="E31" i="14"/>
  <c r="D31" i="14"/>
  <c r="B31" i="14"/>
  <c r="M30" i="14"/>
  <c r="I30" i="14"/>
  <c r="H30" i="14"/>
  <c r="F30" i="14"/>
  <c r="E30" i="14"/>
  <c r="D30" i="14"/>
  <c r="B30" i="14"/>
  <c r="M29" i="14"/>
  <c r="I29" i="14"/>
  <c r="H29" i="14"/>
  <c r="F29" i="14"/>
  <c r="E29" i="14"/>
  <c r="D29" i="14"/>
  <c r="B29" i="14"/>
  <c r="M28" i="14"/>
  <c r="I28" i="14"/>
  <c r="H28" i="14"/>
  <c r="F28" i="14"/>
  <c r="E28" i="14"/>
  <c r="D28" i="14"/>
  <c r="B28" i="14"/>
  <c r="M27" i="14"/>
  <c r="I27" i="14"/>
  <c r="H27" i="14"/>
  <c r="F27" i="14"/>
  <c r="E27" i="14"/>
  <c r="D27" i="14"/>
  <c r="B27" i="14"/>
  <c r="F26" i="14"/>
  <c r="D26" i="14"/>
  <c r="B26" i="14"/>
  <c r="F25" i="14"/>
  <c r="D25" i="14"/>
  <c r="B25" i="14"/>
  <c r="F24" i="14"/>
  <c r="D24" i="14"/>
  <c r="B24" i="14"/>
  <c r="F23" i="14"/>
  <c r="D23" i="14"/>
  <c r="B23" i="14"/>
  <c r="F22" i="14"/>
  <c r="D22" i="14"/>
  <c r="B22" i="14"/>
  <c r="F21" i="14"/>
  <c r="D21" i="14"/>
  <c r="B21" i="14"/>
  <c r="K15" i="14"/>
  <c r="H15" i="14"/>
  <c r="U13" i="14"/>
  <c r="U11" i="14"/>
  <c r="L11" i="14"/>
  <c r="U10" i="14"/>
  <c r="W9" i="14"/>
  <c r="K10" i="14" s="1"/>
  <c r="U9" i="14"/>
  <c r="K9" i="14" s="1"/>
  <c r="U7" i="14"/>
  <c r="F6" i="14" s="1"/>
  <c r="U6" i="14"/>
  <c r="C6" i="14" s="1"/>
  <c r="U5" i="14"/>
  <c r="C91" i="63"/>
  <c r="M42" i="63"/>
  <c r="I42" i="63"/>
  <c r="H42" i="63"/>
  <c r="F42" i="63"/>
  <c r="E42" i="63"/>
  <c r="D42" i="63"/>
  <c r="B42" i="63"/>
  <c r="M41" i="63"/>
  <c r="I41" i="63"/>
  <c r="H41" i="63"/>
  <c r="F41" i="63"/>
  <c r="E41" i="63"/>
  <c r="D41" i="63"/>
  <c r="B41" i="63"/>
  <c r="M40" i="63"/>
  <c r="I40" i="63"/>
  <c r="H40" i="63"/>
  <c r="F40" i="63"/>
  <c r="E40" i="63"/>
  <c r="D40" i="63"/>
  <c r="B40" i="63"/>
  <c r="M39" i="63"/>
  <c r="I39" i="63"/>
  <c r="H39" i="63"/>
  <c r="F39" i="63"/>
  <c r="E39" i="63"/>
  <c r="D39" i="63"/>
  <c r="B39" i="63"/>
  <c r="M38" i="63"/>
  <c r="I38" i="63"/>
  <c r="H38" i="63"/>
  <c r="F38" i="63"/>
  <c r="E38" i="63"/>
  <c r="D38" i="63"/>
  <c r="B38" i="63"/>
  <c r="M37" i="63"/>
  <c r="I37" i="63"/>
  <c r="H37" i="63"/>
  <c r="F37" i="63"/>
  <c r="E37" i="63"/>
  <c r="D37" i="63"/>
  <c r="B37" i="63"/>
  <c r="M36" i="63"/>
  <c r="I36" i="63"/>
  <c r="H36" i="63"/>
  <c r="F36" i="63"/>
  <c r="E36" i="63"/>
  <c r="D36" i="63"/>
  <c r="B36" i="63"/>
  <c r="M35" i="63"/>
  <c r="I35" i="63"/>
  <c r="H35" i="63"/>
  <c r="F35" i="63"/>
  <c r="E35" i="63"/>
  <c r="D35" i="63"/>
  <c r="B35" i="63"/>
  <c r="M34" i="63"/>
  <c r="I34" i="63"/>
  <c r="H34" i="63"/>
  <c r="F34" i="63"/>
  <c r="E34" i="63"/>
  <c r="D34" i="63"/>
  <c r="B34" i="63"/>
  <c r="M33" i="63"/>
  <c r="D33" i="63"/>
  <c r="B33" i="63"/>
  <c r="M31" i="63"/>
  <c r="I31" i="63"/>
  <c r="H31" i="63"/>
  <c r="F31" i="63"/>
  <c r="E31" i="63"/>
  <c r="D31" i="63"/>
  <c r="B31" i="63"/>
  <c r="M30" i="63"/>
  <c r="I30" i="63"/>
  <c r="H30" i="63"/>
  <c r="F30" i="63"/>
  <c r="E30" i="63"/>
  <c r="D30" i="63"/>
  <c r="B30" i="63"/>
  <c r="M29" i="63"/>
  <c r="I29" i="63"/>
  <c r="H29" i="63"/>
  <c r="F29" i="63"/>
  <c r="E29" i="63"/>
  <c r="D29" i="63"/>
  <c r="B29" i="63"/>
  <c r="M28" i="63"/>
  <c r="I28" i="63"/>
  <c r="H28" i="63"/>
  <c r="F28" i="63"/>
  <c r="E28" i="63"/>
  <c r="D28" i="63"/>
  <c r="B28" i="63"/>
  <c r="M27" i="63"/>
  <c r="I27" i="63"/>
  <c r="H27" i="63"/>
  <c r="F27" i="63"/>
  <c r="E27" i="63"/>
  <c r="D27" i="63"/>
  <c r="B27" i="63"/>
  <c r="M26" i="63"/>
  <c r="I26" i="63"/>
  <c r="H26" i="63"/>
  <c r="F26" i="63"/>
  <c r="E26" i="63"/>
  <c r="D26" i="63"/>
  <c r="B26" i="63"/>
  <c r="M25" i="63"/>
  <c r="I25" i="63"/>
  <c r="H25" i="63"/>
  <c r="F25" i="63"/>
  <c r="E25" i="63"/>
  <c r="D25" i="63"/>
  <c r="B25" i="63"/>
  <c r="M24" i="63"/>
  <c r="I24" i="63"/>
  <c r="H24" i="63"/>
  <c r="F24" i="63"/>
  <c r="E24" i="63"/>
  <c r="D24" i="63"/>
  <c r="B24" i="63"/>
  <c r="M23" i="63"/>
  <c r="I23" i="63"/>
  <c r="H23" i="63"/>
  <c r="F23" i="63"/>
  <c r="E23" i="63"/>
  <c r="D23" i="63"/>
  <c r="B23" i="63"/>
  <c r="M22" i="63"/>
  <c r="I22" i="63"/>
  <c r="H22" i="63"/>
  <c r="F22" i="63"/>
  <c r="E22" i="63"/>
  <c r="D22" i="63"/>
  <c r="B22" i="63"/>
  <c r="M21" i="63"/>
  <c r="D21" i="63"/>
  <c r="B21" i="63"/>
  <c r="K15" i="63"/>
  <c r="H15" i="63"/>
  <c r="U13" i="63"/>
  <c r="U11" i="63"/>
  <c r="U10" i="63"/>
  <c r="W9" i="63"/>
  <c r="K10" i="63" s="1"/>
  <c r="U9" i="63"/>
  <c r="K9" i="63" s="1"/>
  <c r="U8" i="63"/>
  <c r="L11" i="63" s="1"/>
  <c r="U7" i="63"/>
  <c r="U6" i="63"/>
  <c r="C6" i="63" s="1"/>
  <c r="F6" i="63"/>
  <c r="C91" i="9"/>
  <c r="H42" i="9"/>
  <c r="D42" i="9"/>
  <c r="B42" i="9"/>
  <c r="F41" i="9"/>
  <c r="D41" i="9"/>
  <c r="B41" i="9"/>
  <c r="M40" i="9"/>
  <c r="H40" i="9"/>
  <c r="F40" i="9"/>
  <c r="D40" i="9"/>
  <c r="B40" i="9"/>
  <c r="M39" i="9"/>
  <c r="D39" i="9"/>
  <c r="B39" i="9"/>
  <c r="M38" i="9"/>
  <c r="D38" i="9"/>
  <c r="B38" i="9"/>
  <c r="H37" i="9"/>
  <c r="D37" i="9"/>
  <c r="B37" i="9"/>
  <c r="H36" i="9"/>
  <c r="D36" i="9"/>
  <c r="B36" i="9"/>
  <c r="H35" i="9"/>
  <c r="D35" i="9"/>
  <c r="B35" i="9"/>
  <c r="H34" i="9"/>
  <c r="D34" i="9"/>
  <c r="B34" i="9"/>
  <c r="M33" i="9"/>
  <c r="D33" i="9"/>
  <c r="B33" i="9"/>
  <c r="H31" i="9"/>
  <c r="D31" i="9"/>
  <c r="B31" i="9"/>
  <c r="H30" i="9"/>
  <c r="D30" i="9"/>
  <c r="B30" i="9"/>
  <c r="M29" i="9"/>
  <c r="H29" i="9"/>
  <c r="D29" i="9"/>
  <c r="B29" i="9"/>
  <c r="F28" i="9"/>
  <c r="D28" i="9"/>
  <c r="B28" i="9"/>
  <c r="M27" i="9"/>
  <c r="D27" i="9"/>
  <c r="B27" i="9"/>
  <c r="M26" i="9"/>
  <c r="D26" i="9"/>
  <c r="B26" i="9"/>
  <c r="M25" i="9"/>
  <c r="D25" i="9"/>
  <c r="B25" i="9"/>
  <c r="F24" i="9"/>
  <c r="D24" i="9"/>
  <c r="B24" i="9"/>
  <c r="H23" i="9"/>
  <c r="D23" i="9"/>
  <c r="B23" i="9"/>
  <c r="F22" i="9"/>
  <c r="D22" i="9"/>
  <c r="B22" i="9"/>
  <c r="F21" i="9"/>
  <c r="D21" i="9"/>
  <c r="B21" i="9"/>
  <c r="K15" i="9"/>
  <c r="H15" i="9"/>
  <c r="U13" i="9"/>
  <c r="U12" i="9"/>
  <c r="U11" i="9"/>
  <c r="L11" i="9"/>
  <c r="U10" i="9"/>
  <c r="W9" i="9"/>
  <c r="K10" i="9" s="1"/>
  <c r="U9" i="9"/>
  <c r="K9" i="9" s="1"/>
  <c r="U7" i="9"/>
  <c r="F6" i="9" s="1"/>
  <c r="U6" i="9"/>
  <c r="C6" i="9" s="1"/>
  <c r="U5" i="9"/>
  <c r="C93" i="22"/>
  <c r="M44" i="22"/>
  <c r="I44" i="22"/>
  <c r="H44" i="22"/>
  <c r="F44" i="22"/>
  <c r="E44" i="22"/>
  <c r="D44" i="22"/>
  <c r="B44" i="22"/>
  <c r="H43" i="22"/>
  <c r="D43" i="22"/>
  <c r="B43" i="22"/>
  <c r="I42" i="22"/>
  <c r="H42" i="22"/>
  <c r="F42" i="22"/>
  <c r="E42" i="22"/>
  <c r="H41" i="22"/>
  <c r="M40" i="22"/>
  <c r="H40" i="22"/>
  <c r="D40" i="22"/>
  <c r="B40" i="22"/>
  <c r="M39" i="22"/>
  <c r="H39" i="22"/>
  <c r="D39" i="22"/>
  <c r="B39" i="22"/>
  <c r="H38" i="22"/>
  <c r="D38" i="22"/>
  <c r="B38" i="22"/>
  <c r="F37" i="22"/>
  <c r="D37" i="22"/>
  <c r="B37" i="22"/>
  <c r="M36" i="22"/>
  <c r="F36" i="22"/>
  <c r="D36" i="22"/>
  <c r="B36" i="22"/>
  <c r="F34" i="22"/>
  <c r="D34" i="22"/>
  <c r="B34" i="22"/>
  <c r="F33" i="22"/>
  <c r="D33" i="22"/>
  <c r="B33" i="22"/>
  <c r="M32" i="22"/>
  <c r="D32" i="22"/>
  <c r="B32" i="22"/>
  <c r="M31" i="22"/>
  <c r="D31" i="22"/>
  <c r="B31" i="22"/>
  <c r="M30" i="22"/>
  <c r="D30" i="22"/>
  <c r="B30" i="22"/>
  <c r="M29" i="22"/>
  <c r="D29" i="22"/>
  <c r="B29" i="22"/>
  <c r="M28" i="22"/>
  <c r="D28" i="22"/>
  <c r="B28" i="22"/>
  <c r="M27" i="22"/>
  <c r="D27" i="22"/>
  <c r="B27" i="22"/>
  <c r="F26" i="22"/>
  <c r="D26" i="22"/>
  <c r="B26" i="22"/>
  <c r="M25" i="22"/>
  <c r="H25" i="22"/>
  <c r="D25" i="22"/>
  <c r="B25" i="22"/>
  <c r="M24" i="22"/>
  <c r="H24" i="22"/>
  <c r="D24" i="22"/>
  <c r="B24" i="22"/>
  <c r="M23" i="22"/>
  <c r="D23" i="22"/>
  <c r="B23" i="22"/>
  <c r="F22" i="22"/>
  <c r="D22" i="22"/>
  <c r="B22" i="22"/>
  <c r="H21" i="22"/>
  <c r="D21" i="22"/>
  <c r="B21" i="22"/>
  <c r="K15" i="22"/>
  <c r="H15" i="22"/>
  <c r="U13" i="22"/>
  <c r="U11" i="22"/>
  <c r="L11" i="22"/>
  <c r="U10" i="22"/>
  <c r="W9" i="22"/>
  <c r="K10" i="22" s="1"/>
  <c r="U9" i="22"/>
  <c r="K9" i="22" s="1"/>
  <c r="U7" i="22"/>
  <c r="F6" i="22" s="1"/>
  <c r="U6" i="22"/>
  <c r="C6" i="22" s="1"/>
  <c r="U5" i="22"/>
  <c r="C5" i="22" s="1"/>
  <c r="C91" i="62"/>
  <c r="M42" i="62"/>
  <c r="I42" i="62"/>
  <c r="H42" i="62"/>
  <c r="F42" i="62"/>
  <c r="E42" i="62"/>
  <c r="D42" i="62"/>
  <c r="B42" i="62"/>
  <c r="M41" i="62"/>
  <c r="I41" i="62"/>
  <c r="H41" i="62"/>
  <c r="F41" i="62"/>
  <c r="E41" i="62"/>
  <c r="D41" i="62"/>
  <c r="B41" i="62"/>
  <c r="M40" i="62"/>
  <c r="I40" i="62"/>
  <c r="H40" i="62"/>
  <c r="F40" i="62"/>
  <c r="E40" i="62"/>
  <c r="D40" i="62"/>
  <c r="B40" i="62"/>
  <c r="M39" i="62"/>
  <c r="I39" i="62"/>
  <c r="H39" i="62"/>
  <c r="F39" i="62"/>
  <c r="E39" i="62"/>
  <c r="D39" i="62"/>
  <c r="B39" i="62"/>
  <c r="M38" i="62"/>
  <c r="I38" i="62"/>
  <c r="H38" i="62"/>
  <c r="F38" i="62"/>
  <c r="E38" i="62"/>
  <c r="D38" i="62"/>
  <c r="B38" i="62"/>
  <c r="M37" i="62"/>
  <c r="I37" i="62"/>
  <c r="H37" i="62"/>
  <c r="F37" i="62"/>
  <c r="E37" i="62"/>
  <c r="D37" i="62"/>
  <c r="B37" i="62"/>
  <c r="M36" i="62"/>
  <c r="I36" i="62"/>
  <c r="H36" i="62"/>
  <c r="F36" i="62"/>
  <c r="E36" i="62"/>
  <c r="D36" i="62"/>
  <c r="B36" i="62"/>
  <c r="M35" i="62"/>
  <c r="I35" i="62"/>
  <c r="H35" i="62"/>
  <c r="F35" i="62"/>
  <c r="E35" i="62"/>
  <c r="D35" i="62"/>
  <c r="B35" i="62"/>
  <c r="M34" i="62"/>
  <c r="I34" i="62"/>
  <c r="H34" i="62"/>
  <c r="F34" i="62"/>
  <c r="E34" i="62"/>
  <c r="D34" i="62"/>
  <c r="B34" i="62"/>
  <c r="M33" i="62"/>
  <c r="I33" i="62"/>
  <c r="H33" i="62"/>
  <c r="F33" i="62"/>
  <c r="E33" i="62"/>
  <c r="D33" i="62"/>
  <c r="B33" i="62"/>
  <c r="M31" i="62"/>
  <c r="I31" i="62"/>
  <c r="H31" i="62"/>
  <c r="F31" i="62"/>
  <c r="E31" i="62"/>
  <c r="D31" i="62"/>
  <c r="B31" i="62"/>
  <c r="M30" i="62"/>
  <c r="I30" i="62"/>
  <c r="H30" i="62"/>
  <c r="F30" i="62"/>
  <c r="E30" i="62"/>
  <c r="D30" i="62"/>
  <c r="B30" i="62"/>
  <c r="M29" i="62"/>
  <c r="I29" i="62"/>
  <c r="H29" i="62"/>
  <c r="F29" i="62"/>
  <c r="E29" i="62"/>
  <c r="D29" i="62"/>
  <c r="B29" i="62"/>
  <c r="M28" i="62"/>
  <c r="I28" i="62"/>
  <c r="H28" i="62"/>
  <c r="F28" i="62"/>
  <c r="E28" i="62"/>
  <c r="D28" i="62"/>
  <c r="B28" i="62"/>
  <c r="M27" i="62"/>
  <c r="I27" i="62"/>
  <c r="H27" i="62"/>
  <c r="F27" i="62"/>
  <c r="E27" i="62"/>
  <c r="D27" i="62"/>
  <c r="B27" i="62"/>
  <c r="M26" i="62"/>
  <c r="I26" i="62"/>
  <c r="H26" i="62"/>
  <c r="F26" i="62"/>
  <c r="E26" i="62"/>
  <c r="D26" i="62"/>
  <c r="B26" i="62"/>
  <c r="M25" i="62"/>
  <c r="I25" i="62"/>
  <c r="H25" i="62"/>
  <c r="F25" i="62"/>
  <c r="E25" i="62"/>
  <c r="D25" i="62"/>
  <c r="B25" i="62"/>
  <c r="M24" i="62"/>
  <c r="I24" i="62"/>
  <c r="H24" i="62"/>
  <c r="F24" i="62"/>
  <c r="E24" i="62"/>
  <c r="D24" i="62"/>
  <c r="B24" i="62"/>
  <c r="M23" i="62"/>
  <c r="I23" i="62"/>
  <c r="H23" i="62"/>
  <c r="F23" i="62"/>
  <c r="E23" i="62"/>
  <c r="D23" i="62"/>
  <c r="B23" i="62"/>
  <c r="M22" i="62"/>
  <c r="I22" i="62"/>
  <c r="H22" i="62"/>
  <c r="F22" i="62"/>
  <c r="E22" i="62"/>
  <c r="D22" i="62"/>
  <c r="B22" i="62"/>
  <c r="E21" i="62"/>
  <c r="D21" i="62"/>
  <c r="B21" i="62"/>
  <c r="K15" i="62"/>
  <c r="H15" i="62"/>
  <c r="U13" i="62"/>
  <c r="U11" i="62"/>
  <c r="L11" i="62"/>
  <c r="U10" i="62"/>
  <c r="W9" i="62"/>
  <c r="K10" i="62" s="1"/>
  <c r="U9" i="62"/>
  <c r="K9" i="62" s="1"/>
  <c r="U7" i="62"/>
  <c r="F6" i="62" s="1"/>
  <c r="U6" i="62"/>
  <c r="C6" i="62" s="1"/>
  <c r="U5" i="62"/>
  <c r="C5" i="62" s="1"/>
  <c r="C91" i="8"/>
  <c r="M42" i="8"/>
  <c r="I42" i="8"/>
  <c r="H42" i="8"/>
  <c r="F42" i="8"/>
  <c r="E42" i="8"/>
  <c r="D42" i="8"/>
  <c r="B42" i="8"/>
  <c r="M41" i="8"/>
  <c r="I41" i="8"/>
  <c r="H41" i="8"/>
  <c r="F41" i="8"/>
  <c r="E41" i="8"/>
  <c r="D41" i="8"/>
  <c r="B41" i="8"/>
  <c r="M40" i="8"/>
  <c r="I40" i="8"/>
  <c r="H40" i="8"/>
  <c r="F40" i="8"/>
  <c r="E40" i="8"/>
  <c r="D40" i="8"/>
  <c r="B40" i="8"/>
  <c r="M39" i="8"/>
  <c r="I39" i="8"/>
  <c r="H39" i="8"/>
  <c r="F39" i="8"/>
  <c r="E39" i="8"/>
  <c r="D39" i="8"/>
  <c r="B39" i="8"/>
  <c r="M38" i="8"/>
  <c r="I38" i="8"/>
  <c r="H38" i="8"/>
  <c r="F38" i="8"/>
  <c r="E38" i="8"/>
  <c r="D38" i="8"/>
  <c r="B38" i="8"/>
  <c r="M37" i="8"/>
  <c r="I37" i="8"/>
  <c r="H37" i="8"/>
  <c r="F37" i="8"/>
  <c r="E37" i="8"/>
  <c r="D37" i="8"/>
  <c r="B37" i="8"/>
  <c r="M36" i="8"/>
  <c r="I36" i="8"/>
  <c r="H36" i="8"/>
  <c r="F36" i="8"/>
  <c r="E36" i="8"/>
  <c r="D36" i="8"/>
  <c r="B36" i="8"/>
  <c r="M35" i="8"/>
  <c r="D35" i="8"/>
  <c r="B35" i="8"/>
  <c r="M34" i="8"/>
  <c r="D34" i="8"/>
  <c r="B34" i="8"/>
  <c r="M33" i="8"/>
  <c r="D33" i="8"/>
  <c r="B33" i="8"/>
  <c r="M31" i="8"/>
  <c r="I31" i="8"/>
  <c r="H31" i="8"/>
  <c r="F31" i="8"/>
  <c r="E31" i="8"/>
  <c r="D31" i="8"/>
  <c r="B31" i="8"/>
  <c r="M30" i="8"/>
  <c r="I30" i="8"/>
  <c r="H30" i="8"/>
  <c r="F30" i="8"/>
  <c r="E30" i="8"/>
  <c r="D30" i="8"/>
  <c r="B30" i="8"/>
  <c r="M29" i="8"/>
  <c r="I29" i="8"/>
  <c r="H29" i="8"/>
  <c r="F29" i="8"/>
  <c r="E29" i="8"/>
  <c r="D29" i="8"/>
  <c r="B29" i="8"/>
  <c r="M28" i="8"/>
  <c r="I28" i="8"/>
  <c r="H28" i="8"/>
  <c r="F28" i="8"/>
  <c r="E28" i="8"/>
  <c r="D28" i="8"/>
  <c r="B28" i="8"/>
  <c r="M27" i="8"/>
  <c r="D27" i="8"/>
  <c r="B27" i="8"/>
  <c r="M26" i="8"/>
  <c r="D26" i="8"/>
  <c r="B26" i="8"/>
  <c r="M25" i="8"/>
  <c r="D25" i="8"/>
  <c r="B25" i="8"/>
  <c r="M24" i="8"/>
  <c r="D24" i="8"/>
  <c r="B24" i="8"/>
  <c r="M23" i="8"/>
  <c r="D23" i="8"/>
  <c r="B23" i="8"/>
  <c r="M22" i="8"/>
  <c r="D22" i="8"/>
  <c r="B22" i="8"/>
  <c r="M21" i="8"/>
  <c r="D21" i="8"/>
  <c r="B21" i="8"/>
  <c r="K15" i="8"/>
  <c r="H15" i="8"/>
  <c r="U13" i="8"/>
  <c r="U12" i="8"/>
  <c r="U11" i="8"/>
  <c r="U10" i="8"/>
  <c r="W9" i="8"/>
  <c r="K10" i="8" s="1"/>
  <c r="U9" i="8"/>
  <c r="K9" i="8" s="1"/>
  <c r="U8" i="8"/>
  <c r="L11" i="8" s="1"/>
  <c r="U7" i="8"/>
  <c r="F6" i="8" s="1"/>
  <c r="U6" i="8"/>
  <c r="C6" i="8" s="1"/>
  <c r="U5" i="8"/>
  <c r="C91" i="75"/>
  <c r="M42" i="75"/>
  <c r="I42" i="75"/>
  <c r="H42" i="75"/>
  <c r="F42" i="75"/>
  <c r="E42" i="75"/>
  <c r="D42" i="75"/>
  <c r="B42" i="75"/>
  <c r="M41" i="75"/>
  <c r="I41" i="75"/>
  <c r="H41" i="75"/>
  <c r="F41" i="75"/>
  <c r="E41" i="75"/>
  <c r="D41" i="75"/>
  <c r="B41" i="75"/>
  <c r="M40" i="75"/>
  <c r="I40" i="75"/>
  <c r="H40" i="75"/>
  <c r="F40" i="75"/>
  <c r="E40" i="75"/>
  <c r="D40" i="75"/>
  <c r="B40" i="75"/>
  <c r="M39" i="75"/>
  <c r="I39" i="75"/>
  <c r="H39" i="75"/>
  <c r="F39" i="75"/>
  <c r="E39" i="75"/>
  <c r="D39" i="75"/>
  <c r="B39" i="75"/>
  <c r="M38" i="75"/>
  <c r="I38" i="75"/>
  <c r="H38" i="75"/>
  <c r="F38" i="75"/>
  <c r="E38" i="75"/>
  <c r="D38" i="75"/>
  <c r="B38" i="75"/>
  <c r="M37" i="75"/>
  <c r="I37" i="75"/>
  <c r="H37" i="75"/>
  <c r="F37" i="75"/>
  <c r="E37" i="75"/>
  <c r="D37" i="75"/>
  <c r="B37" i="75"/>
  <c r="M36" i="75"/>
  <c r="I36" i="75"/>
  <c r="H36" i="75"/>
  <c r="F36" i="75"/>
  <c r="E36" i="75"/>
  <c r="D36" i="75"/>
  <c r="B36" i="75"/>
  <c r="M35" i="75"/>
  <c r="I35" i="75"/>
  <c r="H35" i="75"/>
  <c r="F35" i="75"/>
  <c r="E35" i="75"/>
  <c r="D35" i="75"/>
  <c r="B35" i="75"/>
  <c r="M34" i="75"/>
  <c r="I34" i="75"/>
  <c r="H34" i="75"/>
  <c r="F34" i="75"/>
  <c r="E34" i="75"/>
  <c r="D34" i="75"/>
  <c r="B34" i="75"/>
  <c r="M33" i="75"/>
  <c r="D33" i="75"/>
  <c r="B33" i="75"/>
  <c r="M31" i="75"/>
  <c r="I31" i="75"/>
  <c r="H31" i="75"/>
  <c r="F31" i="75"/>
  <c r="E31" i="75"/>
  <c r="D31" i="75"/>
  <c r="B31" i="75"/>
  <c r="M30" i="75"/>
  <c r="I30" i="75"/>
  <c r="H30" i="75"/>
  <c r="F30" i="75"/>
  <c r="E30" i="75"/>
  <c r="D30" i="75"/>
  <c r="B30" i="75"/>
  <c r="M29" i="75"/>
  <c r="I29" i="75"/>
  <c r="H29" i="75"/>
  <c r="F29" i="75"/>
  <c r="E29" i="75"/>
  <c r="D29" i="75"/>
  <c r="B29" i="75"/>
  <c r="M28" i="75"/>
  <c r="I28" i="75"/>
  <c r="H28" i="75"/>
  <c r="F28" i="75"/>
  <c r="E28" i="75"/>
  <c r="D28" i="75"/>
  <c r="B28" i="75"/>
  <c r="M27" i="75"/>
  <c r="I27" i="75"/>
  <c r="H27" i="75"/>
  <c r="F27" i="75"/>
  <c r="E27" i="75"/>
  <c r="D27" i="75"/>
  <c r="B27" i="75"/>
  <c r="M26" i="75"/>
  <c r="I26" i="75"/>
  <c r="H26" i="75"/>
  <c r="F26" i="75"/>
  <c r="E26" i="75"/>
  <c r="D26" i="75"/>
  <c r="B26" i="75"/>
  <c r="M25" i="75"/>
  <c r="I25" i="75"/>
  <c r="H25" i="75"/>
  <c r="F25" i="75"/>
  <c r="E25" i="75"/>
  <c r="D25" i="75"/>
  <c r="B25" i="75"/>
  <c r="M24" i="75"/>
  <c r="I24" i="75"/>
  <c r="H24" i="75"/>
  <c r="F24" i="75"/>
  <c r="E24" i="75"/>
  <c r="D24" i="75"/>
  <c r="B24" i="75"/>
  <c r="M23" i="75"/>
  <c r="I23" i="75"/>
  <c r="H23" i="75"/>
  <c r="F23" i="75"/>
  <c r="E23" i="75"/>
  <c r="D23" i="75"/>
  <c r="B23" i="75"/>
  <c r="M22" i="75"/>
  <c r="I22" i="75"/>
  <c r="H22" i="75"/>
  <c r="F22" i="75"/>
  <c r="E22" i="75"/>
  <c r="D22" i="75"/>
  <c r="B22" i="75"/>
  <c r="M21" i="75"/>
  <c r="I21" i="75"/>
  <c r="H21" i="75"/>
  <c r="F21" i="75"/>
  <c r="E21" i="75"/>
  <c r="D21" i="75"/>
  <c r="B21" i="75"/>
  <c r="K15" i="75"/>
  <c r="H15" i="75"/>
  <c r="U13" i="75"/>
  <c r="U11" i="75"/>
  <c r="U10" i="75"/>
  <c r="W9" i="75"/>
  <c r="K10" i="75" s="1"/>
  <c r="U9" i="75"/>
  <c r="K9" i="75" s="1"/>
  <c r="U8" i="75"/>
  <c r="L11" i="75" s="1"/>
  <c r="U7" i="75"/>
  <c r="F6" i="75" s="1"/>
  <c r="U6" i="75"/>
  <c r="C6" i="75"/>
  <c r="U5" i="75"/>
  <c r="C91" i="69"/>
  <c r="M42" i="69"/>
  <c r="I42" i="69"/>
  <c r="H42" i="69"/>
  <c r="F42" i="69"/>
  <c r="E42" i="69"/>
  <c r="D42" i="69"/>
  <c r="B42" i="69"/>
  <c r="M41" i="69"/>
  <c r="I41" i="69"/>
  <c r="H41" i="69"/>
  <c r="F41" i="69"/>
  <c r="E41" i="69"/>
  <c r="D41" i="69"/>
  <c r="B41" i="69"/>
  <c r="M40" i="69"/>
  <c r="I40" i="69"/>
  <c r="H40" i="69"/>
  <c r="F40" i="69"/>
  <c r="E40" i="69"/>
  <c r="D40" i="69"/>
  <c r="B40" i="69"/>
  <c r="M39" i="69"/>
  <c r="I39" i="69"/>
  <c r="H39" i="69"/>
  <c r="F39" i="69"/>
  <c r="E39" i="69"/>
  <c r="D39" i="69"/>
  <c r="B39" i="69"/>
  <c r="M38" i="69"/>
  <c r="I38" i="69"/>
  <c r="H38" i="69"/>
  <c r="F38" i="69"/>
  <c r="E38" i="69"/>
  <c r="D38" i="69"/>
  <c r="B38" i="69"/>
  <c r="M37" i="69"/>
  <c r="I37" i="69"/>
  <c r="H37" i="69"/>
  <c r="F37" i="69"/>
  <c r="E37" i="69"/>
  <c r="D37" i="69"/>
  <c r="B37" i="69"/>
  <c r="M36" i="69"/>
  <c r="I36" i="69"/>
  <c r="H36" i="69"/>
  <c r="F36" i="69"/>
  <c r="E36" i="69"/>
  <c r="D36" i="69"/>
  <c r="B36" i="69"/>
  <c r="M35" i="69"/>
  <c r="I35" i="69"/>
  <c r="H35" i="69"/>
  <c r="F35" i="69"/>
  <c r="E35" i="69"/>
  <c r="D35" i="69"/>
  <c r="B35" i="69"/>
  <c r="M34" i="69"/>
  <c r="I34" i="69"/>
  <c r="H34" i="69"/>
  <c r="F34" i="69"/>
  <c r="E34" i="69"/>
  <c r="D34" i="69"/>
  <c r="B34" i="69"/>
  <c r="H33" i="69"/>
  <c r="D33" i="69"/>
  <c r="B33" i="69"/>
  <c r="M31" i="69"/>
  <c r="I31" i="69"/>
  <c r="H31" i="69"/>
  <c r="F31" i="69"/>
  <c r="E31" i="69"/>
  <c r="D31" i="69"/>
  <c r="B31" i="69"/>
  <c r="M30" i="69"/>
  <c r="I30" i="69"/>
  <c r="H30" i="69"/>
  <c r="F30" i="69"/>
  <c r="E30" i="69"/>
  <c r="D30" i="69"/>
  <c r="B30" i="69"/>
  <c r="M29" i="69"/>
  <c r="I29" i="69"/>
  <c r="H29" i="69"/>
  <c r="F29" i="69"/>
  <c r="E29" i="69"/>
  <c r="D29" i="69"/>
  <c r="B29" i="69"/>
  <c r="M28" i="69"/>
  <c r="I28" i="69"/>
  <c r="H28" i="69"/>
  <c r="F28" i="69"/>
  <c r="E28" i="69"/>
  <c r="D28" i="69"/>
  <c r="B28" i="69"/>
  <c r="M27" i="69"/>
  <c r="I27" i="69"/>
  <c r="H27" i="69"/>
  <c r="F27" i="69"/>
  <c r="E27" i="69"/>
  <c r="D27" i="69"/>
  <c r="B27" i="69"/>
  <c r="M26" i="69"/>
  <c r="I26" i="69"/>
  <c r="H26" i="69"/>
  <c r="F26" i="69"/>
  <c r="E26" i="69"/>
  <c r="D26" i="69"/>
  <c r="B26" i="69"/>
  <c r="M25" i="69"/>
  <c r="I25" i="69"/>
  <c r="H25" i="69"/>
  <c r="F25" i="69"/>
  <c r="E25" i="69"/>
  <c r="D25" i="69"/>
  <c r="B25" i="69"/>
  <c r="M24" i="69"/>
  <c r="I24" i="69"/>
  <c r="H24" i="69"/>
  <c r="F24" i="69"/>
  <c r="E24" i="69"/>
  <c r="D24" i="69"/>
  <c r="B24" i="69"/>
  <c r="M23" i="69"/>
  <c r="I23" i="69"/>
  <c r="H23" i="69"/>
  <c r="F23" i="69"/>
  <c r="E23" i="69"/>
  <c r="D23" i="69"/>
  <c r="B23" i="69"/>
  <c r="M22" i="69"/>
  <c r="I22" i="69"/>
  <c r="H22" i="69"/>
  <c r="F22" i="69"/>
  <c r="E22" i="69"/>
  <c r="D22" i="69"/>
  <c r="B22" i="69"/>
  <c r="H21" i="69"/>
  <c r="D21" i="69"/>
  <c r="B21" i="69"/>
  <c r="K15" i="69"/>
  <c r="H15" i="69"/>
  <c r="U13" i="69"/>
  <c r="U11" i="69"/>
  <c r="L11" i="69"/>
  <c r="U10" i="69"/>
  <c r="W9" i="69"/>
  <c r="K10" i="69" s="1"/>
  <c r="U9" i="69"/>
  <c r="K9" i="69" s="1"/>
  <c r="U7" i="69"/>
  <c r="F6" i="69" s="1"/>
  <c r="U6" i="69"/>
  <c r="C6" i="69" s="1"/>
  <c r="U5" i="69"/>
  <c r="C5" i="69" s="1"/>
  <c r="C91" i="47"/>
  <c r="M42" i="47"/>
  <c r="I42" i="47"/>
  <c r="H42" i="47"/>
  <c r="F42" i="47"/>
  <c r="E42" i="47"/>
  <c r="D42" i="47"/>
  <c r="B42" i="47"/>
  <c r="M41" i="47"/>
  <c r="I41" i="47"/>
  <c r="H41" i="47"/>
  <c r="F41" i="47"/>
  <c r="E41" i="47"/>
  <c r="D41" i="47"/>
  <c r="B41" i="47"/>
  <c r="M40" i="47"/>
  <c r="I40" i="47"/>
  <c r="H40" i="47"/>
  <c r="F40" i="47"/>
  <c r="E40" i="47"/>
  <c r="D40" i="47"/>
  <c r="B40" i="47"/>
  <c r="M39" i="47"/>
  <c r="I39" i="47"/>
  <c r="H39" i="47"/>
  <c r="F39" i="47"/>
  <c r="E39" i="47"/>
  <c r="D39" i="47"/>
  <c r="B39" i="47"/>
  <c r="M38" i="47"/>
  <c r="I38" i="47"/>
  <c r="H38" i="47"/>
  <c r="F38" i="47"/>
  <c r="E38" i="47"/>
  <c r="D38" i="47"/>
  <c r="B38" i="47"/>
  <c r="M37" i="47"/>
  <c r="I37" i="47"/>
  <c r="H37" i="47"/>
  <c r="F37" i="47"/>
  <c r="E37" i="47"/>
  <c r="D37" i="47"/>
  <c r="B37" i="47"/>
  <c r="M36" i="47"/>
  <c r="I36" i="47"/>
  <c r="H36" i="47"/>
  <c r="F36" i="47"/>
  <c r="E36" i="47"/>
  <c r="D36" i="47"/>
  <c r="B36" i="47"/>
  <c r="M35" i="47"/>
  <c r="I35" i="47"/>
  <c r="H35" i="47"/>
  <c r="F35" i="47"/>
  <c r="E35" i="47"/>
  <c r="D35" i="47"/>
  <c r="B35" i="47"/>
  <c r="M34" i="47"/>
  <c r="I34" i="47"/>
  <c r="H34" i="47"/>
  <c r="F34" i="47"/>
  <c r="E34" i="47"/>
  <c r="D34" i="47"/>
  <c r="B34" i="47"/>
  <c r="M33" i="47"/>
  <c r="I33" i="47"/>
  <c r="H33" i="47"/>
  <c r="F33" i="47"/>
  <c r="E33" i="47"/>
  <c r="D33" i="47"/>
  <c r="B33" i="47"/>
  <c r="M31" i="47"/>
  <c r="I31" i="47"/>
  <c r="H31" i="47"/>
  <c r="F31" i="47"/>
  <c r="E31" i="47"/>
  <c r="D31" i="47"/>
  <c r="B31" i="47"/>
  <c r="M30" i="47"/>
  <c r="I30" i="47"/>
  <c r="H30" i="47"/>
  <c r="F30" i="47"/>
  <c r="E30" i="47"/>
  <c r="D30" i="47"/>
  <c r="B30" i="47"/>
  <c r="M29" i="47"/>
  <c r="I29" i="47"/>
  <c r="H29" i="47"/>
  <c r="F29" i="47"/>
  <c r="E29" i="47"/>
  <c r="D29" i="47"/>
  <c r="B29" i="47"/>
  <c r="M28" i="47"/>
  <c r="I28" i="47"/>
  <c r="H28" i="47"/>
  <c r="F28" i="47"/>
  <c r="E28" i="47"/>
  <c r="D28" i="47"/>
  <c r="B28" i="47"/>
  <c r="M27" i="47"/>
  <c r="I27" i="47"/>
  <c r="H27" i="47"/>
  <c r="F27" i="47"/>
  <c r="E27" i="47"/>
  <c r="D27" i="47"/>
  <c r="B27" i="47"/>
  <c r="M26" i="47"/>
  <c r="I26" i="47"/>
  <c r="H26" i="47"/>
  <c r="F26" i="47"/>
  <c r="E26" i="47"/>
  <c r="D26" i="47"/>
  <c r="B26" i="47"/>
  <c r="M25" i="47"/>
  <c r="I25" i="47"/>
  <c r="H25" i="47"/>
  <c r="F25" i="47"/>
  <c r="E25" i="47"/>
  <c r="D25" i="47"/>
  <c r="B25" i="47"/>
  <c r="M24" i="47"/>
  <c r="I24" i="47"/>
  <c r="H24" i="47"/>
  <c r="F24" i="47"/>
  <c r="E24" i="47"/>
  <c r="D24" i="47"/>
  <c r="B24" i="47"/>
  <c r="M23" i="47"/>
  <c r="I23" i="47"/>
  <c r="H23" i="47"/>
  <c r="F23" i="47"/>
  <c r="E23" i="47"/>
  <c r="D23" i="47"/>
  <c r="B23" i="47"/>
  <c r="M22" i="47"/>
  <c r="I22" i="47"/>
  <c r="H22" i="47"/>
  <c r="F22" i="47"/>
  <c r="E22" i="47"/>
  <c r="D22" i="47"/>
  <c r="B22" i="47"/>
  <c r="E21" i="47"/>
  <c r="D21" i="47"/>
  <c r="B21" i="47"/>
  <c r="K15" i="47"/>
  <c r="H15" i="47"/>
  <c r="U13" i="47"/>
  <c r="U12" i="47"/>
  <c r="U11" i="47"/>
  <c r="U10" i="47"/>
  <c r="W9" i="47"/>
  <c r="K10" i="47" s="1"/>
  <c r="U9" i="47"/>
  <c r="K9" i="47" s="1"/>
  <c r="U8" i="47"/>
  <c r="L11" i="47" s="1"/>
  <c r="U7" i="47"/>
  <c r="F6" i="47" s="1"/>
  <c r="U6" i="47"/>
  <c r="C6" i="47"/>
  <c r="U5" i="47"/>
  <c r="C5" i="47" s="1"/>
  <c r="C91" i="66"/>
  <c r="M42" i="66"/>
  <c r="I42" i="66"/>
  <c r="H42" i="66"/>
  <c r="F42" i="66"/>
  <c r="E42" i="66"/>
  <c r="D42" i="66"/>
  <c r="B42" i="66"/>
  <c r="M41" i="66"/>
  <c r="I41" i="66"/>
  <c r="H41" i="66"/>
  <c r="F41" i="66"/>
  <c r="E41" i="66"/>
  <c r="D41" i="66"/>
  <c r="B41" i="66"/>
  <c r="M40" i="66"/>
  <c r="I40" i="66"/>
  <c r="H40" i="66"/>
  <c r="F40" i="66"/>
  <c r="E40" i="66"/>
  <c r="D40" i="66"/>
  <c r="B40" i="66"/>
  <c r="M39" i="66"/>
  <c r="I39" i="66"/>
  <c r="H39" i="66"/>
  <c r="F39" i="66"/>
  <c r="E39" i="66"/>
  <c r="D39" i="66"/>
  <c r="B39" i="66"/>
  <c r="M38" i="66"/>
  <c r="I38" i="66"/>
  <c r="H38" i="66"/>
  <c r="F38" i="66"/>
  <c r="E38" i="66"/>
  <c r="D38" i="66"/>
  <c r="B38" i="66"/>
  <c r="M37" i="66"/>
  <c r="I37" i="66"/>
  <c r="H37" i="66"/>
  <c r="F37" i="66"/>
  <c r="E37" i="66"/>
  <c r="D37" i="66"/>
  <c r="B37" i="66"/>
  <c r="M36" i="66"/>
  <c r="I36" i="66"/>
  <c r="H36" i="66"/>
  <c r="F36" i="66"/>
  <c r="E36" i="66"/>
  <c r="D36" i="66"/>
  <c r="B36" i="66"/>
  <c r="M35" i="66"/>
  <c r="I35" i="66"/>
  <c r="H35" i="66"/>
  <c r="F35" i="66"/>
  <c r="E35" i="66"/>
  <c r="D35" i="66"/>
  <c r="B35" i="66"/>
  <c r="M34" i="66"/>
  <c r="I34" i="66"/>
  <c r="H34" i="66"/>
  <c r="F34" i="66"/>
  <c r="E34" i="66"/>
  <c r="D34" i="66"/>
  <c r="B34" i="66"/>
  <c r="F33" i="66"/>
  <c r="E33" i="66"/>
  <c r="D33" i="66"/>
  <c r="B33" i="66"/>
  <c r="M31" i="66"/>
  <c r="I31" i="66"/>
  <c r="H31" i="66"/>
  <c r="F31" i="66"/>
  <c r="E31" i="66"/>
  <c r="D31" i="66"/>
  <c r="B31" i="66"/>
  <c r="M30" i="66"/>
  <c r="I30" i="66"/>
  <c r="H30" i="66"/>
  <c r="F30" i="66"/>
  <c r="E30" i="66"/>
  <c r="D30" i="66"/>
  <c r="B30" i="66"/>
  <c r="M29" i="66"/>
  <c r="I29" i="66"/>
  <c r="H29" i="66"/>
  <c r="F29" i="66"/>
  <c r="E29" i="66"/>
  <c r="D29" i="66"/>
  <c r="B29" i="66"/>
  <c r="M28" i="66"/>
  <c r="I28" i="66"/>
  <c r="H28" i="66"/>
  <c r="F28" i="66"/>
  <c r="E28" i="66"/>
  <c r="D28" i="66"/>
  <c r="B28" i="66"/>
  <c r="M27" i="66"/>
  <c r="I27" i="66"/>
  <c r="H27" i="66"/>
  <c r="F27" i="66"/>
  <c r="E27" i="66"/>
  <c r="D27" i="66"/>
  <c r="B27" i="66"/>
  <c r="M26" i="66"/>
  <c r="I26" i="66"/>
  <c r="H26" i="66"/>
  <c r="F26" i="66"/>
  <c r="E26" i="66"/>
  <c r="D26" i="66"/>
  <c r="B26" i="66"/>
  <c r="M25" i="66"/>
  <c r="I25" i="66"/>
  <c r="H25" i="66"/>
  <c r="F25" i="66"/>
  <c r="E25" i="66"/>
  <c r="D25" i="66"/>
  <c r="B25" i="66"/>
  <c r="M24" i="66"/>
  <c r="I24" i="66"/>
  <c r="H24" i="66"/>
  <c r="F24" i="66"/>
  <c r="E24" i="66"/>
  <c r="D24" i="66"/>
  <c r="B24" i="66"/>
  <c r="M23" i="66"/>
  <c r="I23" i="66"/>
  <c r="H23" i="66"/>
  <c r="F23" i="66"/>
  <c r="E23" i="66"/>
  <c r="D23" i="66"/>
  <c r="B23" i="66"/>
  <c r="M22" i="66"/>
  <c r="I22" i="66"/>
  <c r="H22" i="66"/>
  <c r="F22" i="66"/>
  <c r="E22" i="66"/>
  <c r="D22" i="66"/>
  <c r="B22" i="66"/>
  <c r="M21" i="66"/>
  <c r="I21" i="66"/>
  <c r="H21" i="66"/>
  <c r="F21" i="66"/>
  <c r="E21" i="66"/>
  <c r="D21" i="66"/>
  <c r="B21" i="66"/>
  <c r="K15" i="66"/>
  <c r="H15" i="66"/>
  <c r="U13" i="66"/>
  <c r="U11" i="66"/>
  <c r="L11" i="66"/>
  <c r="U10" i="66"/>
  <c r="W9" i="66"/>
  <c r="K10" i="66" s="1"/>
  <c r="U9" i="66"/>
  <c r="K9" i="66" s="1"/>
  <c r="U7" i="66"/>
  <c r="F6" i="66" s="1"/>
  <c r="U6" i="66"/>
  <c r="C6" i="66" s="1"/>
  <c r="U5" i="66"/>
  <c r="C5" i="66" s="1"/>
  <c r="C91" i="40"/>
  <c r="M42" i="40"/>
  <c r="I42" i="40"/>
  <c r="H42" i="40"/>
  <c r="F42" i="40"/>
  <c r="E42" i="40"/>
  <c r="D42" i="40"/>
  <c r="B42" i="40"/>
  <c r="M41" i="40"/>
  <c r="I41" i="40"/>
  <c r="H41" i="40"/>
  <c r="F41" i="40"/>
  <c r="E41" i="40"/>
  <c r="D41" i="40"/>
  <c r="B41" i="40"/>
  <c r="M40" i="40"/>
  <c r="I40" i="40"/>
  <c r="H40" i="40"/>
  <c r="F40" i="40"/>
  <c r="E40" i="40"/>
  <c r="D40" i="40"/>
  <c r="B40" i="40"/>
  <c r="M39" i="40"/>
  <c r="I39" i="40"/>
  <c r="H39" i="40"/>
  <c r="F39" i="40"/>
  <c r="E39" i="40"/>
  <c r="D39" i="40"/>
  <c r="B39" i="40"/>
  <c r="M38" i="40"/>
  <c r="I38" i="40"/>
  <c r="H38" i="40"/>
  <c r="F38" i="40"/>
  <c r="E38" i="40"/>
  <c r="D38" i="40"/>
  <c r="B38" i="40"/>
  <c r="M37" i="40"/>
  <c r="I37" i="40"/>
  <c r="H37" i="40"/>
  <c r="F37" i="40"/>
  <c r="E37" i="40"/>
  <c r="D37" i="40"/>
  <c r="B37" i="40"/>
  <c r="M36" i="40"/>
  <c r="I36" i="40"/>
  <c r="H36" i="40"/>
  <c r="F36" i="40"/>
  <c r="E36" i="40"/>
  <c r="D36" i="40"/>
  <c r="B36" i="40"/>
  <c r="M35" i="40"/>
  <c r="I35" i="40"/>
  <c r="H35" i="40"/>
  <c r="F35" i="40"/>
  <c r="E35" i="40"/>
  <c r="D35" i="40"/>
  <c r="B35" i="40"/>
  <c r="M34" i="40"/>
  <c r="I34" i="40"/>
  <c r="H34" i="40"/>
  <c r="F34" i="40"/>
  <c r="E34" i="40"/>
  <c r="D34" i="40"/>
  <c r="B34" i="40"/>
  <c r="M33" i="40"/>
  <c r="I33" i="40"/>
  <c r="H33" i="40"/>
  <c r="F33" i="40"/>
  <c r="E33" i="40"/>
  <c r="D33" i="40"/>
  <c r="B33" i="40"/>
  <c r="M31" i="40"/>
  <c r="I31" i="40"/>
  <c r="H31" i="40"/>
  <c r="F31" i="40"/>
  <c r="E31" i="40"/>
  <c r="D31" i="40"/>
  <c r="B31" i="40"/>
  <c r="M30" i="40"/>
  <c r="I30" i="40"/>
  <c r="H30" i="40"/>
  <c r="F30" i="40"/>
  <c r="E30" i="40"/>
  <c r="D30" i="40"/>
  <c r="B30" i="40"/>
  <c r="M29" i="40"/>
  <c r="I29" i="40"/>
  <c r="H29" i="40"/>
  <c r="F29" i="40"/>
  <c r="E29" i="40"/>
  <c r="D29" i="40"/>
  <c r="B29" i="40"/>
  <c r="M28" i="40"/>
  <c r="I28" i="40"/>
  <c r="H28" i="40"/>
  <c r="F28" i="40"/>
  <c r="E28" i="40"/>
  <c r="D28" i="40"/>
  <c r="B28" i="40"/>
  <c r="M27" i="40"/>
  <c r="I27" i="40"/>
  <c r="H27" i="40"/>
  <c r="F27" i="40"/>
  <c r="E27" i="40"/>
  <c r="D27" i="40"/>
  <c r="B27" i="40"/>
  <c r="M26" i="40"/>
  <c r="I26" i="40"/>
  <c r="H26" i="40"/>
  <c r="F26" i="40"/>
  <c r="E26" i="40"/>
  <c r="D26" i="40"/>
  <c r="B26" i="40"/>
  <c r="M25" i="40"/>
  <c r="I25" i="40"/>
  <c r="H25" i="40"/>
  <c r="F25" i="40"/>
  <c r="E25" i="40"/>
  <c r="D25" i="40"/>
  <c r="B25" i="40"/>
  <c r="M24" i="40"/>
  <c r="I24" i="40"/>
  <c r="H24" i="40"/>
  <c r="F24" i="40"/>
  <c r="E24" i="40"/>
  <c r="D24" i="40"/>
  <c r="B24" i="40"/>
  <c r="F23" i="40"/>
  <c r="D23" i="40"/>
  <c r="B23" i="40"/>
  <c r="E22" i="40"/>
  <c r="D22" i="40"/>
  <c r="B22" i="40"/>
  <c r="F21" i="40"/>
  <c r="D21" i="40"/>
  <c r="B21" i="40"/>
  <c r="K15" i="40"/>
  <c r="H15" i="40"/>
  <c r="U13" i="40"/>
  <c r="U12" i="40"/>
  <c r="U11" i="40"/>
  <c r="U10" i="40"/>
  <c r="W9" i="40"/>
  <c r="K10" i="40" s="1"/>
  <c r="U9" i="40"/>
  <c r="K9" i="40" s="1"/>
  <c r="U8" i="40"/>
  <c r="L11" i="40" s="1"/>
  <c r="U7" i="40"/>
  <c r="F6" i="40" s="1"/>
  <c r="U6" i="40"/>
  <c r="C6" i="40" s="1"/>
  <c r="U5" i="40"/>
  <c r="C5" i="40" s="1"/>
  <c r="C91" i="72"/>
  <c r="M42" i="72"/>
  <c r="I42" i="72"/>
  <c r="H42" i="72"/>
  <c r="F42" i="72"/>
  <c r="E42" i="72"/>
  <c r="D42" i="72"/>
  <c r="B42" i="72"/>
  <c r="M41" i="72"/>
  <c r="I41" i="72"/>
  <c r="H41" i="72"/>
  <c r="F41" i="72"/>
  <c r="E41" i="72"/>
  <c r="D41" i="72"/>
  <c r="B41" i="72"/>
  <c r="M40" i="72"/>
  <c r="I40" i="72"/>
  <c r="H40" i="72"/>
  <c r="F40" i="72"/>
  <c r="E40" i="72"/>
  <c r="D40" i="72"/>
  <c r="B40" i="72"/>
  <c r="M39" i="72"/>
  <c r="I39" i="72"/>
  <c r="H39" i="72"/>
  <c r="F39" i="72"/>
  <c r="E39" i="72"/>
  <c r="D39" i="72"/>
  <c r="B39" i="72"/>
  <c r="M38" i="72"/>
  <c r="I38" i="72"/>
  <c r="H38" i="72"/>
  <c r="F38" i="72"/>
  <c r="E38" i="72"/>
  <c r="D38" i="72"/>
  <c r="B38" i="72"/>
  <c r="M37" i="72"/>
  <c r="I37" i="72"/>
  <c r="H37" i="72"/>
  <c r="F37" i="72"/>
  <c r="E37" i="72"/>
  <c r="D37" i="72"/>
  <c r="B37" i="72"/>
  <c r="M36" i="72"/>
  <c r="I36" i="72"/>
  <c r="H36" i="72"/>
  <c r="F36" i="72"/>
  <c r="E36" i="72"/>
  <c r="D36" i="72"/>
  <c r="B36" i="72"/>
  <c r="M35" i="72"/>
  <c r="I35" i="72"/>
  <c r="H35" i="72"/>
  <c r="F35" i="72"/>
  <c r="E35" i="72"/>
  <c r="D35" i="72"/>
  <c r="B35" i="72"/>
  <c r="M34" i="72"/>
  <c r="I34" i="72"/>
  <c r="H34" i="72"/>
  <c r="F34" i="72"/>
  <c r="E34" i="72"/>
  <c r="D34" i="72"/>
  <c r="B34" i="72"/>
  <c r="M33" i="72"/>
  <c r="I33" i="72"/>
  <c r="H33" i="72"/>
  <c r="F33" i="72"/>
  <c r="E33" i="72"/>
  <c r="D33" i="72"/>
  <c r="B33" i="72"/>
  <c r="M31" i="72"/>
  <c r="I31" i="72"/>
  <c r="H31" i="72"/>
  <c r="F31" i="72"/>
  <c r="E31" i="72"/>
  <c r="D31" i="72"/>
  <c r="B31" i="72"/>
  <c r="M30" i="72"/>
  <c r="I30" i="72"/>
  <c r="H30" i="72"/>
  <c r="F30" i="72"/>
  <c r="E30" i="72"/>
  <c r="D30" i="72"/>
  <c r="B30" i="72"/>
  <c r="M29" i="72"/>
  <c r="I29" i="72"/>
  <c r="H29" i="72"/>
  <c r="F29" i="72"/>
  <c r="E29" i="72"/>
  <c r="D29" i="72"/>
  <c r="B29" i="72"/>
  <c r="M28" i="72"/>
  <c r="I28" i="72"/>
  <c r="H28" i="72"/>
  <c r="F28" i="72"/>
  <c r="E28" i="72"/>
  <c r="D28" i="72"/>
  <c r="B28" i="72"/>
  <c r="M27" i="72"/>
  <c r="I27" i="72"/>
  <c r="H27" i="72"/>
  <c r="F27" i="72"/>
  <c r="E27" i="72"/>
  <c r="D27" i="72"/>
  <c r="B27" i="72"/>
  <c r="M26" i="72"/>
  <c r="I26" i="72"/>
  <c r="H26" i="72"/>
  <c r="F26" i="72"/>
  <c r="E26" i="72"/>
  <c r="D26" i="72"/>
  <c r="B26" i="72"/>
  <c r="M25" i="72"/>
  <c r="I25" i="72"/>
  <c r="H25" i="72"/>
  <c r="F25" i="72"/>
  <c r="E25" i="72"/>
  <c r="D25" i="72"/>
  <c r="B25" i="72"/>
  <c r="M24" i="72"/>
  <c r="I24" i="72"/>
  <c r="H24" i="72"/>
  <c r="F24" i="72"/>
  <c r="E24" i="72"/>
  <c r="D24" i="72"/>
  <c r="B24" i="72"/>
  <c r="M23" i="72"/>
  <c r="I23" i="72"/>
  <c r="H23" i="72"/>
  <c r="F23" i="72"/>
  <c r="E23" i="72"/>
  <c r="D23" i="72"/>
  <c r="B23" i="72"/>
  <c r="M22" i="72"/>
  <c r="I22" i="72"/>
  <c r="H22" i="72"/>
  <c r="F22" i="72"/>
  <c r="E22" i="72"/>
  <c r="D22" i="72"/>
  <c r="B22" i="72"/>
  <c r="M21" i="72"/>
  <c r="F21" i="72"/>
  <c r="D21" i="72"/>
  <c r="B21" i="72"/>
  <c r="K15" i="72"/>
  <c r="H15" i="72"/>
  <c r="U13" i="72"/>
  <c r="U11" i="72"/>
  <c r="L11" i="72"/>
  <c r="U10" i="72"/>
  <c r="W9" i="72"/>
  <c r="K10" i="72" s="1"/>
  <c r="U9" i="72"/>
  <c r="K9" i="72" s="1"/>
  <c r="U7" i="72"/>
  <c r="F6" i="72" s="1"/>
  <c r="U6" i="72"/>
  <c r="C6" i="72" s="1"/>
  <c r="U5" i="72"/>
  <c r="C5" i="72" s="1"/>
  <c r="C91" i="70"/>
  <c r="M42" i="70"/>
  <c r="I42" i="70"/>
  <c r="H42" i="70"/>
  <c r="F42" i="70"/>
  <c r="E42" i="70"/>
  <c r="D42" i="70"/>
  <c r="B42" i="70"/>
  <c r="M41" i="70"/>
  <c r="I41" i="70"/>
  <c r="H41" i="70"/>
  <c r="F41" i="70"/>
  <c r="E41" i="70"/>
  <c r="D41" i="70"/>
  <c r="B41" i="70"/>
  <c r="M40" i="70"/>
  <c r="I40" i="70"/>
  <c r="H40" i="70"/>
  <c r="F40" i="70"/>
  <c r="E40" i="70"/>
  <c r="D40" i="70"/>
  <c r="B40" i="70"/>
  <c r="M39" i="70"/>
  <c r="I39" i="70"/>
  <c r="H39" i="70"/>
  <c r="F39" i="70"/>
  <c r="E39" i="70"/>
  <c r="D39" i="70"/>
  <c r="B39" i="70"/>
  <c r="M38" i="70"/>
  <c r="I38" i="70"/>
  <c r="H38" i="70"/>
  <c r="F38" i="70"/>
  <c r="E38" i="70"/>
  <c r="D38" i="70"/>
  <c r="B38" i="70"/>
  <c r="M37" i="70"/>
  <c r="I37" i="70"/>
  <c r="H37" i="70"/>
  <c r="F37" i="70"/>
  <c r="E37" i="70"/>
  <c r="D37" i="70"/>
  <c r="B37" i="70"/>
  <c r="M36" i="70"/>
  <c r="I36" i="70"/>
  <c r="H36" i="70"/>
  <c r="F36" i="70"/>
  <c r="E36" i="70"/>
  <c r="D36" i="70"/>
  <c r="B36" i="70"/>
  <c r="M35" i="70"/>
  <c r="I35" i="70"/>
  <c r="H35" i="70"/>
  <c r="F35" i="70"/>
  <c r="E35" i="70"/>
  <c r="D35" i="70"/>
  <c r="B35" i="70"/>
  <c r="M34" i="70"/>
  <c r="I34" i="70"/>
  <c r="H34" i="70"/>
  <c r="F34" i="70"/>
  <c r="E34" i="70"/>
  <c r="D34" i="70"/>
  <c r="B34" i="70"/>
  <c r="M33" i="70"/>
  <c r="I33" i="70"/>
  <c r="H33" i="70"/>
  <c r="F33" i="70"/>
  <c r="E33" i="70"/>
  <c r="D33" i="70"/>
  <c r="B33" i="70"/>
  <c r="M31" i="70"/>
  <c r="I31" i="70"/>
  <c r="H31" i="70"/>
  <c r="F31" i="70"/>
  <c r="E31" i="70"/>
  <c r="D31" i="70"/>
  <c r="B31" i="70"/>
  <c r="M30" i="70"/>
  <c r="I30" i="70"/>
  <c r="H30" i="70"/>
  <c r="F30" i="70"/>
  <c r="E30" i="70"/>
  <c r="D30" i="70"/>
  <c r="B30" i="70"/>
  <c r="M29" i="70"/>
  <c r="I29" i="70"/>
  <c r="H29" i="70"/>
  <c r="F29" i="70"/>
  <c r="E29" i="70"/>
  <c r="D29" i="70"/>
  <c r="B29" i="70"/>
  <c r="M28" i="70"/>
  <c r="I28" i="70"/>
  <c r="H28" i="70"/>
  <c r="F28" i="70"/>
  <c r="E28" i="70"/>
  <c r="D28" i="70"/>
  <c r="B28" i="70"/>
  <c r="M27" i="70"/>
  <c r="I27" i="70"/>
  <c r="H27" i="70"/>
  <c r="F27" i="70"/>
  <c r="E27" i="70"/>
  <c r="D27" i="70"/>
  <c r="B27" i="70"/>
  <c r="M26" i="70"/>
  <c r="I26" i="70"/>
  <c r="H26" i="70"/>
  <c r="F26" i="70"/>
  <c r="E26" i="70"/>
  <c r="D26" i="70"/>
  <c r="B26" i="70"/>
  <c r="F25" i="70"/>
  <c r="D25" i="70"/>
  <c r="B25" i="70"/>
  <c r="M24" i="70"/>
  <c r="H24" i="70"/>
  <c r="D24" i="70"/>
  <c r="B24" i="70"/>
  <c r="F23" i="70"/>
  <c r="D23" i="70"/>
  <c r="B23" i="70"/>
  <c r="F22" i="70"/>
  <c r="D22" i="70"/>
  <c r="B22" i="70"/>
  <c r="F21" i="70"/>
  <c r="D21" i="70"/>
  <c r="B21" i="70"/>
  <c r="K15" i="70"/>
  <c r="H15" i="70"/>
  <c r="U13" i="70"/>
  <c r="U11" i="70"/>
  <c r="U10" i="70"/>
  <c r="W9" i="70"/>
  <c r="K10" i="70" s="1"/>
  <c r="U9" i="70"/>
  <c r="K9" i="70" s="1"/>
  <c r="U8" i="70"/>
  <c r="L11" i="70" s="1"/>
  <c r="U7" i="70"/>
  <c r="U6" i="70"/>
  <c r="C6" i="70" s="1"/>
  <c r="F6" i="70"/>
  <c r="U5" i="70"/>
  <c r="C5" i="70" s="1"/>
  <c r="C95" i="17"/>
  <c r="M49" i="17"/>
  <c r="I49" i="17"/>
  <c r="H49" i="17"/>
  <c r="F49" i="17"/>
  <c r="E49" i="17"/>
  <c r="D49" i="17"/>
  <c r="B49" i="17"/>
  <c r="M48" i="17"/>
  <c r="I48" i="17"/>
  <c r="H48" i="17"/>
  <c r="F48" i="17"/>
  <c r="E48" i="17"/>
  <c r="D48" i="17"/>
  <c r="B48" i="17"/>
  <c r="F47" i="17"/>
  <c r="D47" i="17"/>
  <c r="B47" i="17"/>
  <c r="M46" i="17"/>
  <c r="H46" i="17"/>
  <c r="D46" i="17"/>
  <c r="B46" i="17"/>
  <c r="M45" i="17"/>
  <c r="D45" i="17"/>
  <c r="B45" i="17"/>
  <c r="F44" i="17"/>
  <c r="D44" i="17"/>
  <c r="B44" i="17"/>
  <c r="F43" i="17"/>
  <c r="D43" i="17"/>
  <c r="B43" i="17"/>
  <c r="M42" i="17"/>
  <c r="F42" i="17"/>
  <c r="D42" i="17"/>
  <c r="B42" i="17"/>
  <c r="M41" i="17"/>
  <c r="F41" i="17"/>
  <c r="D41" i="17"/>
  <c r="B41" i="17"/>
  <c r="F40" i="17"/>
  <c r="E40" i="17"/>
  <c r="D40" i="17"/>
  <c r="B40" i="17"/>
  <c r="M38" i="17"/>
  <c r="D38" i="17"/>
  <c r="B38" i="17"/>
  <c r="F37" i="17"/>
  <c r="D37" i="17"/>
  <c r="B37" i="17"/>
  <c r="F36" i="17"/>
  <c r="D36" i="17"/>
  <c r="B36" i="17"/>
  <c r="F35" i="17"/>
  <c r="D35" i="17"/>
  <c r="B35" i="17"/>
  <c r="F34" i="17"/>
  <c r="D34" i="17"/>
  <c r="B34" i="17"/>
  <c r="M33" i="17"/>
  <c r="H33" i="17"/>
  <c r="D33" i="17"/>
  <c r="B33" i="17"/>
  <c r="M32" i="17"/>
  <c r="H32" i="17"/>
  <c r="D32" i="17"/>
  <c r="B32" i="17"/>
  <c r="F31" i="17"/>
  <c r="D31" i="17"/>
  <c r="B31" i="17"/>
  <c r="M30" i="17"/>
  <c r="D30" i="17"/>
  <c r="B30" i="17"/>
  <c r="F29" i="17"/>
  <c r="D29" i="17"/>
  <c r="B29" i="17"/>
  <c r="F28" i="17"/>
  <c r="D28" i="17"/>
  <c r="B28" i="17"/>
  <c r="F27" i="17"/>
  <c r="D27" i="17"/>
  <c r="B27" i="17"/>
  <c r="F26" i="17"/>
  <c r="D26" i="17"/>
  <c r="B26" i="17"/>
  <c r="F25" i="17"/>
  <c r="D25" i="17"/>
  <c r="B25" i="17"/>
  <c r="M24" i="17"/>
  <c r="F24" i="17"/>
  <c r="D24" i="17"/>
  <c r="B24" i="17"/>
  <c r="F23" i="17"/>
  <c r="D23" i="17"/>
  <c r="B23" i="17"/>
  <c r="M22" i="17"/>
  <c r="D22" i="17"/>
  <c r="B22" i="17"/>
  <c r="F21" i="17"/>
  <c r="D21" i="17"/>
  <c r="B21" i="17"/>
  <c r="K15" i="17"/>
  <c r="H15" i="17"/>
  <c r="U13" i="17"/>
  <c r="U12" i="17"/>
  <c r="U11" i="17"/>
  <c r="U10" i="17"/>
  <c r="W9" i="17"/>
  <c r="K10" i="17" s="1"/>
  <c r="U9" i="17"/>
  <c r="K9" i="17" s="1"/>
  <c r="U8" i="17"/>
  <c r="L11" i="17" s="1"/>
  <c r="U7" i="17"/>
  <c r="F6" i="17" s="1"/>
  <c r="U6" i="17"/>
  <c r="C6" i="17" s="1"/>
  <c r="U5" i="17"/>
  <c r="C5" i="17" s="1"/>
  <c r="C91" i="51"/>
  <c r="M42" i="51"/>
  <c r="I42" i="51"/>
  <c r="H42" i="51"/>
  <c r="F42" i="51"/>
  <c r="E42" i="51"/>
  <c r="D42" i="51"/>
  <c r="B42" i="51"/>
  <c r="M41" i="51"/>
  <c r="I41" i="51"/>
  <c r="H41" i="51"/>
  <c r="F41" i="51"/>
  <c r="E41" i="51"/>
  <c r="D41" i="51"/>
  <c r="B41" i="51"/>
  <c r="M40" i="51"/>
  <c r="I40" i="51"/>
  <c r="H40" i="51"/>
  <c r="F40" i="51"/>
  <c r="E40" i="51"/>
  <c r="D40" i="51"/>
  <c r="B40" i="51"/>
  <c r="M39" i="51"/>
  <c r="I39" i="51"/>
  <c r="H39" i="51"/>
  <c r="F39" i="51"/>
  <c r="E39" i="51"/>
  <c r="D39" i="51"/>
  <c r="B39" i="51"/>
  <c r="M38" i="51"/>
  <c r="I38" i="51"/>
  <c r="H38" i="51"/>
  <c r="F38" i="51"/>
  <c r="E38" i="51"/>
  <c r="D38" i="51"/>
  <c r="B38" i="51"/>
  <c r="M37" i="51"/>
  <c r="I37" i="51"/>
  <c r="H37" i="51"/>
  <c r="F37" i="51"/>
  <c r="E37" i="51"/>
  <c r="D37" i="51"/>
  <c r="B37" i="51"/>
  <c r="M36" i="51"/>
  <c r="I36" i="51"/>
  <c r="H36" i="51"/>
  <c r="F36" i="51"/>
  <c r="E36" i="51"/>
  <c r="D36" i="51"/>
  <c r="B36" i="51"/>
  <c r="M35" i="51"/>
  <c r="I35" i="51"/>
  <c r="H35" i="51"/>
  <c r="F35" i="51"/>
  <c r="E35" i="51"/>
  <c r="D35" i="51"/>
  <c r="B35" i="51"/>
  <c r="M34" i="51"/>
  <c r="I34" i="51"/>
  <c r="H34" i="51"/>
  <c r="F34" i="51"/>
  <c r="E34" i="51"/>
  <c r="D34" i="51"/>
  <c r="B34" i="51"/>
  <c r="M33" i="51"/>
  <c r="D33" i="51"/>
  <c r="B33" i="51"/>
  <c r="M31" i="51"/>
  <c r="I31" i="51"/>
  <c r="H31" i="51"/>
  <c r="F31" i="51"/>
  <c r="E31" i="51"/>
  <c r="D31" i="51"/>
  <c r="B31" i="51"/>
  <c r="M30" i="51"/>
  <c r="I30" i="51"/>
  <c r="H30" i="51"/>
  <c r="F30" i="51"/>
  <c r="E30" i="51"/>
  <c r="D30" i="51"/>
  <c r="B30" i="51"/>
  <c r="M29" i="51"/>
  <c r="I29" i="51"/>
  <c r="H29" i="51"/>
  <c r="F29" i="51"/>
  <c r="E29" i="51"/>
  <c r="D29" i="51"/>
  <c r="B29" i="51"/>
  <c r="M28" i="51"/>
  <c r="I28" i="51"/>
  <c r="H28" i="51"/>
  <c r="F28" i="51"/>
  <c r="E28" i="51"/>
  <c r="D28" i="51"/>
  <c r="B28" i="51"/>
  <c r="M27" i="51"/>
  <c r="I27" i="51"/>
  <c r="H27" i="51"/>
  <c r="F27" i="51"/>
  <c r="E27" i="51"/>
  <c r="D27" i="51"/>
  <c r="B27" i="51"/>
  <c r="M26" i="51"/>
  <c r="I26" i="51"/>
  <c r="H26" i="51"/>
  <c r="F26" i="51"/>
  <c r="E26" i="51"/>
  <c r="D26" i="51"/>
  <c r="B26" i="51"/>
  <c r="M25" i="51"/>
  <c r="I25" i="51"/>
  <c r="H25" i="51"/>
  <c r="F25" i="51"/>
  <c r="E25" i="51"/>
  <c r="D25" i="51"/>
  <c r="B25" i="51"/>
  <c r="M24" i="51"/>
  <c r="I24" i="51"/>
  <c r="H24" i="51"/>
  <c r="F24" i="51"/>
  <c r="E24" i="51"/>
  <c r="D24" i="51"/>
  <c r="B24" i="51"/>
  <c r="M23" i="51"/>
  <c r="I23" i="51"/>
  <c r="H23" i="51"/>
  <c r="F23" i="51"/>
  <c r="E23" i="51"/>
  <c r="D23" i="51"/>
  <c r="B23" i="51"/>
  <c r="M22" i="51"/>
  <c r="I22" i="51"/>
  <c r="H22" i="51"/>
  <c r="F22" i="51"/>
  <c r="E22" i="51"/>
  <c r="D22" i="51"/>
  <c r="B22" i="51"/>
  <c r="M21" i="51"/>
  <c r="I21" i="51"/>
  <c r="D21" i="51"/>
  <c r="B21" i="51"/>
  <c r="K15" i="51"/>
  <c r="H15" i="51"/>
  <c r="U13" i="51"/>
  <c r="U11" i="51"/>
  <c r="U10" i="51"/>
  <c r="W9" i="51"/>
  <c r="K10" i="51" s="1"/>
  <c r="U9" i="51"/>
  <c r="K9" i="51" s="1"/>
  <c r="U8" i="51"/>
  <c r="L11" i="51" s="1"/>
  <c r="U7" i="51"/>
  <c r="F6" i="51" s="1"/>
  <c r="U6" i="51"/>
  <c r="C6" i="51" s="1"/>
  <c r="U5" i="51"/>
  <c r="C91" i="67"/>
  <c r="M42" i="67"/>
  <c r="I42" i="67"/>
  <c r="H42" i="67"/>
  <c r="F42" i="67"/>
  <c r="E42" i="67"/>
  <c r="D42" i="67"/>
  <c r="B42" i="67"/>
  <c r="M41" i="67"/>
  <c r="I41" i="67"/>
  <c r="H41" i="67"/>
  <c r="F41" i="67"/>
  <c r="E41" i="67"/>
  <c r="D41" i="67"/>
  <c r="B41" i="67"/>
  <c r="M40" i="67"/>
  <c r="I40" i="67"/>
  <c r="H40" i="67"/>
  <c r="F40" i="67"/>
  <c r="E40" i="67"/>
  <c r="D40" i="67"/>
  <c r="B40" i="67"/>
  <c r="M39" i="67"/>
  <c r="I39" i="67"/>
  <c r="H39" i="67"/>
  <c r="F39" i="67"/>
  <c r="E39" i="67"/>
  <c r="D39" i="67"/>
  <c r="B39" i="67"/>
  <c r="M38" i="67"/>
  <c r="I38" i="67"/>
  <c r="H38" i="67"/>
  <c r="F38" i="67"/>
  <c r="E38" i="67"/>
  <c r="D38" i="67"/>
  <c r="B38" i="67"/>
  <c r="M37" i="67"/>
  <c r="I37" i="67"/>
  <c r="H37" i="67"/>
  <c r="F37" i="67"/>
  <c r="E37" i="67"/>
  <c r="D37" i="67"/>
  <c r="B37" i="67"/>
  <c r="M36" i="67"/>
  <c r="I36" i="67"/>
  <c r="H36" i="67"/>
  <c r="F36" i="67"/>
  <c r="E36" i="67"/>
  <c r="D36" i="67"/>
  <c r="B36" i="67"/>
  <c r="M35" i="67"/>
  <c r="I35" i="67"/>
  <c r="H35" i="67"/>
  <c r="F35" i="67"/>
  <c r="E35" i="67"/>
  <c r="D35" i="67"/>
  <c r="B35" i="67"/>
  <c r="M34" i="67"/>
  <c r="I34" i="67"/>
  <c r="H34" i="67"/>
  <c r="F34" i="67"/>
  <c r="E34" i="67"/>
  <c r="D34" i="67"/>
  <c r="B34" i="67"/>
  <c r="E33" i="67"/>
  <c r="D33" i="67"/>
  <c r="B33" i="67"/>
  <c r="M31" i="67"/>
  <c r="I31" i="67"/>
  <c r="H31" i="67"/>
  <c r="F31" i="67"/>
  <c r="E31" i="67"/>
  <c r="D31" i="67"/>
  <c r="B31" i="67"/>
  <c r="M30" i="67"/>
  <c r="I30" i="67"/>
  <c r="H30" i="67"/>
  <c r="F30" i="67"/>
  <c r="E30" i="67"/>
  <c r="D30" i="67"/>
  <c r="B30" i="67"/>
  <c r="M29" i="67"/>
  <c r="I29" i="67"/>
  <c r="H29" i="67"/>
  <c r="F29" i="67"/>
  <c r="E29" i="67"/>
  <c r="D29" i="67"/>
  <c r="B29" i="67"/>
  <c r="M28" i="67"/>
  <c r="I28" i="67"/>
  <c r="H28" i="67"/>
  <c r="F28" i="67"/>
  <c r="E28" i="67"/>
  <c r="D28" i="67"/>
  <c r="B28" i="67"/>
  <c r="M27" i="67"/>
  <c r="I27" i="67"/>
  <c r="H27" i="67"/>
  <c r="F27" i="67"/>
  <c r="E27" i="67"/>
  <c r="D27" i="67"/>
  <c r="B27" i="67"/>
  <c r="M26" i="67"/>
  <c r="I26" i="67"/>
  <c r="H26" i="67"/>
  <c r="F26" i="67"/>
  <c r="E26" i="67"/>
  <c r="D26" i="67"/>
  <c r="B26" i="67"/>
  <c r="M25" i="67"/>
  <c r="I25" i="67"/>
  <c r="H25" i="67"/>
  <c r="F25" i="67"/>
  <c r="E25" i="67"/>
  <c r="D25" i="67"/>
  <c r="B25" i="67"/>
  <c r="M24" i="67"/>
  <c r="I24" i="67"/>
  <c r="H24" i="67"/>
  <c r="F24" i="67"/>
  <c r="E24" i="67"/>
  <c r="D24" i="67"/>
  <c r="B24" i="67"/>
  <c r="M23" i="67"/>
  <c r="I23" i="67"/>
  <c r="H23" i="67"/>
  <c r="F23" i="67"/>
  <c r="E23" i="67"/>
  <c r="D23" i="67"/>
  <c r="B23" i="67"/>
  <c r="M22" i="67"/>
  <c r="I22" i="67"/>
  <c r="H22" i="67"/>
  <c r="F22" i="67"/>
  <c r="E22" i="67"/>
  <c r="D22" i="67"/>
  <c r="B22" i="67"/>
  <c r="M21" i="67"/>
  <c r="I21" i="67"/>
  <c r="H21" i="67"/>
  <c r="F21" i="67"/>
  <c r="E21" i="67"/>
  <c r="D21" i="67"/>
  <c r="B21" i="67"/>
  <c r="K15" i="67"/>
  <c r="H15" i="67"/>
  <c r="U13" i="67"/>
  <c r="U11" i="67"/>
  <c r="L11" i="67"/>
  <c r="U10" i="67"/>
  <c r="W9" i="67"/>
  <c r="K10" i="67" s="1"/>
  <c r="U9" i="67"/>
  <c r="K9" i="67" s="1"/>
  <c r="U7" i="67"/>
  <c r="F6" i="67" s="1"/>
  <c r="U6" i="67"/>
  <c r="C6" i="67" s="1"/>
  <c r="U5" i="67"/>
  <c r="C5" i="67" s="1"/>
  <c r="C91" i="13"/>
  <c r="M42" i="13"/>
  <c r="I42" i="13"/>
  <c r="H42" i="13"/>
  <c r="F42" i="13"/>
  <c r="E42" i="13"/>
  <c r="D42" i="13"/>
  <c r="B42" i="13"/>
  <c r="M41" i="13"/>
  <c r="I41" i="13"/>
  <c r="H41" i="13"/>
  <c r="F41" i="13"/>
  <c r="E41" i="13"/>
  <c r="D41" i="13"/>
  <c r="B41" i="13"/>
  <c r="M40" i="13"/>
  <c r="I40" i="13"/>
  <c r="H40" i="13"/>
  <c r="F40" i="13"/>
  <c r="E40" i="13"/>
  <c r="D40" i="13"/>
  <c r="B40" i="13"/>
  <c r="M39" i="13"/>
  <c r="I39" i="13"/>
  <c r="H39" i="13"/>
  <c r="F39" i="13"/>
  <c r="E39" i="13"/>
  <c r="D39" i="13"/>
  <c r="B39" i="13"/>
  <c r="M38" i="13"/>
  <c r="I38" i="13"/>
  <c r="H38" i="13"/>
  <c r="F38" i="13"/>
  <c r="E38" i="13"/>
  <c r="D38" i="13"/>
  <c r="B38" i="13"/>
  <c r="M37" i="13"/>
  <c r="I37" i="13"/>
  <c r="H37" i="13"/>
  <c r="F37" i="13"/>
  <c r="E37" i="13"/>
  <c r="D37" i="13"/>
  <c r="B37" i="13"/>
  <c r="M36" i="13"/>
  <c r="I36" i="13"/>
  <c r="H36" i="13"/>
  <c r="F36" i="13"/>
  <c r="E36" i="13"/>
  <c r="D36" i="13"/>
  <c r="B36" i="13"/>
  <c r="F35" i="13"/>
  <c r="D35" i="13"/>
  <c r="B35" i="13"/>
  <c r="F34" i="13"/>
  <c r="D34" i="13"/>
  <c r="B34" i="13"/>
  <c r="F33" i="13"/>
  <c r="D33" i="13"/>
  <c r="B33" i="13"/>
  <c r="F31" i="13"/>
  <c r="D31" i="13"/>
  <c r="B31" i="13"/>
  <c r="F30" i="13"/>
  <c r="D30" i="13"/>
  <c r="B30" i="13"/>
  <c r="F29" i="13"/>
  <c r="D29" i="13"/>
  <c r="B29" i="13"/>
  <c r="F28" i="13"/>
  <c r="D28" i="13"/>
  <c r="B28" i="13"/>
  <c r="F27" i="13"/>
  <c r="D27" i="13"/>
  <c r="B27" i="13"/>
  <c r="F26" i="13"/>
  <c r="D26" i="13"/>
  <c r="B26" i="13"/>
  <c r="F25" i="13"/>
  <c r="D25" i="13"/>
  <c r="B25" i="13"/>
  <c r="F24" i="13"/>
  <c r="D24" i="13"/>
  <c r="B24" i="13"/>
  <c r="F23" i="13"/>
  <c r="D23" i="13"/>
  <c r="B23" i="13"/>
  <c r="F22" i="13"/>
  <c r="D22" i="13"/>
  <c r="B22" i="13"/>
  <c r="F21" i="13"/>
  <c r="D21" i="13"/>
  <c r="B21" i="13"/>
  <c r="K15" i="13"/>
  <c r="H15" i="13"/>
  <c r="U13" i="13"/>
  <c r="U11" i="13"/>
  <c r="L11" i="13"/>
  <c r="U10" i="13"/>
  <c r="W9" i="13"/>
  <c r="K10" i="13" s="1"/>
  <c r="U9" i="13"/>
  <c r="K9" i="13" s="1"/>
  <c r="U7" i="13"/>
  <c r="F6" i="13" s="1"/>
  <c r="U6" i="13"/>
  <c r="C6" i="13" s="1"/>
  <c r="U5" i="13"/>
  <c r="C5" i="13" s="1"/>
  <c r="C91" i="46"/>
  <c r="M42" i="46"/>
  <c r="I42" i="46"/>
  <c r="H42" i="46"/>
  <c r="F42" i="46"/>
  <c r="E42" i="46"/>
  <c r="D42" i="46"/>
  <c r="B42" i="46"/>
  <c r="M41" i="46"/>
  <c r="I41" i="46"/>
  <c r="H41" i="46"/>
  <c r="F41" i="46"/>
  <c r="E41" i="46"/>
  <c r="D41" i="46"/>
  <c r="B41" i="46"/>
  <c r="M40" i="46"/>
  <c r="I40" i="46"/>
  <c r="H40" i="46"/>
  <c r="F40" i="46"/>
  <c r="E40" i="46"/>
  <c r="D40" i="46"/>
  <c r="B40" i="46"/>
  <c r="M39" i="46"/>
  <c r="I39" i="46"/>
  <c r="H39" i="46"/>
  <c r="F39" i="46"/>
  <c r="E39" i="46"/>
  <c r="D39" i="46"/>
  <c r="B39" i="46"/>
  <c r="M38" i="46"/>
  <c r="I38" i="46"/>
  <c r="H38" i="46"/>
  <c r="F38" i="46"/>
  <c r="E38" i="46"/>
  <c r="D38" i="46"/>
  <c r="B38" i="46"/>
  <c r="M37" i="46"/>
  <c r="I37" i="46"/>
  <c r="H37" i="46"/>
  <c r="F37" i="46"/>
  <c r="E37" i="46"/>
  <c r="D37" i="46"/>
  <c r="B37" i="46"/>
  <c r="M36" i="46"/>
  <c r="I36" i="46"/>
  <c r="H36" i="46"/>
  <c r="F36" i="46"/>
  <c r="E36" i="46"/>
  <c r="D36" i="46"/>
  <c r="B36" i="46"/>
  <c r="M35" i="46"/>
  <c r="I35" i="46"/>
  <c r="H35" i="46"/>
  <c r="F35" i="46"/>
  <c r="E35" i="46"/>
  <c r="D35" i="46"/>
  <c r="B35" i="46"/>
  <c r="M34" i="46"/>
  <c r="I34" i="46"/>
  <c r="H34" i="46"/>
  <c r="F34" i="46"/>
  <c r="E34" i="46"/>
  <c r="D34" i="46"/>
  <c r="B34" i="46"/>
  <c r="E33" i="46"/>
  <c r="D33" i="46"/>
  <c r="B33" i="46"/>
  <c r="M31" i="46"/>
  <c r="I31" i="46"/>
  <c r="H31" i="46"/>
  <c r="F31" i="46"/>
  <c r="E31" i="46"/>
  <c r="D31" i="46"/>
  <c r="B31" i="46"/>
  <c r="M30" i="46"/>
  <c r="I30" i="46"/>
  <c r="H30" i="46"/>
  <c r="F30" i="46"/>
  <c r="E30" i="46"/>
  <c r="D30" i="46"/>
  <c r="B30" i="46"/>
  <c r="M29" i="46"/>
  <c r="I29" i="46"/>
  <c r="H29" i="46"/>
  <c r="F29" i="46"/>
  <c r="E29" i="46"/>
  <c r="D29" i="46"/>
  <c r="B29" i="46"/>
  <c r="M28" i="46"/>
  <c r="I28" i="46"/>
  <c r="H28" i="46"/>
  <c r="F28" i="46"/>
  <c r="E28" i="46"/>
  <c r="D28" i="46"/>
  <c r="B28" i="46"/>
  <c r="M27" i="46"/>
  <c r="I27" i="46"/>
  <c r="H27" i="46"/>
  <c r="F27" i="46"/>
  <c r="E27" i="46"/>
  <c r="D27" i="46"/>
  <c r="B27" i="46"/>
  <c r="M26" i="46"/>
  <c r="I26" i="46"/>
  <c r="H26" i="46"/>
  <c r="F26" i="46"/>
  <c r="E26" i="46"/>
  <c r="D26" i="46"/>
  <c r="B26" i="46"/>
  <c r="M25" i="46"/>
  <c r="I25" i="46"/>
  <c r="H25" i="46"/>
  <c r="F25" i="46"/>
  <c r="E25" i="46"/>
  <c r="D25" i="46"/>
  <c r="B25" i="46"/>
  <c r="M24" i="46"/>
  <c r="I24" i="46"/>
  <c r="H24" i="46"/>
  <c r="F24" i="46"/>
  <c r="E24" i="46"/>
  <c r="D24" i="46"/>
  <c r="B24" i="46"/>
  <c r="M23" i="46"/>
  <c r="I23" i="46"/>
  <c r="H23" i="46"/>
  <c r="F23" i="46"/>
  <c r="E23" i="46"/>
  <c r="D23" i="46"/>
  <c r="B23" i="46"/>
  <c r="M22" i="46"/>
  <c r="I22" i="46"/>
  <c r="H22" i="46"/>
  <c r="F22" i="46"/>
  <c r="E22" i="46"/>
  <c r="D22" i="46"/>
  <c r="B22" i="46"/>
  <c r="E21" i="46"/>
  <c r="D21" i="46"/>
  <c r="B21" i="46"/>
  <c r="K15" i="46"/>
  <c r="H15" i="46"/>
  <c r="U13" i="46"/>
  <c r="U11" i="46"/>
  <c r="L11" i="46"/>
  <c r="U10" i="46"/>
  <c r="W9" i="46"/>
  <c r="K10" i="46" s="1"/>
  <c r="U9" i="46"/>
  <c r="K9" i="46" s="1"/>
  <c r="U7" i="46"/>
  <c r="F6" i="46" s="1"/>
  <c r="U6" i="46"/>
  <c r="C6" i="46" s="1"/>
  <c r="U5" i="46"/>
  <c r="C91" i="20"/>
  <c r="M42" i="20"/>
  <c r="I42" i="20"/>
  <c r="H42" i="20"/>
  <c r="F42" i="20"/>
  <c r="E42" i="20"/>
  <c r="D42" i="20"/>
  <c r="B42" i="20"/>
  <c r="M41" i="20"/>
  <c r="I41" i="20"/>
  <c r="H41" i="20"/>
  <c r="F41" i="20"/>
  <c r="E41" i="20"/>
  <c r="D41" i="20"/>
  <c r="B41" i="20"/>
  <c r="M40" i="20"/>
  <c r="I40" i="20"/>
  <c r="H40" i="20"/>
  <c r="F40" i="20"/>
  <c r="E40" i="20"/>
  <c r="D40" i="20"/>
  <c r="B40" i="20"/>
  <c r="M39" i="20"/>
  <c r="I39" i="20"/>
  <c r="H39" i="20"/>
  <c r="F39" i="20"/>
  <c r="E39" i="20"/>
  <c r="D39" i="20"/>
  <c r="B39" i="20"/>
  <c r="M38" i="20"/>
  <c r="I38" i="20"/>
  <c r="H38" i="20"/>
  <c r="F38" i="20"/>
  <c r="E38" i="20"/>
  <c r="D38" i="20"/>
  <c r="B38" i="20"/>
  <c r="M37" i="20"/>
  <c r="I37" i="20"/>
  <c r="H37" i="20"/>
  <c r="F37" i="20"/>
  <c r="E37" i="20"/>
  <c r="D37" i="20"/>
  <c r="B37" i="20"/>
  <c r="M36" i="20"/>
  <c r="I36" i="20"/>
  <c r="H36" i="20"/>
  <c r="F36" i="20"/>
  <c r="E36" i="20"/>
  <c r="D36" i="20"/>
  <c r="B36" i="20"/>
  <c r="M35" i="20"/>
  <c r="I35" i="20"/>
  <c r="H35" i="20"/>
  <c r="F35" i="20"/>
  <c r="E35" i="20"/>
  <c r="D35" i="20"/>
  <c r="B35" i="20"/>
  <c r="M34" i="20"/>
  <c r="I34" i="20"/>
  <c r="H34" i="20"/>
  <c r="F34" i="20"/>
  <c r="E34" i="20"/>
  <c r="D34" i="20"/>
  <c r="B34" i="20"/>
  <c r="M33" i="20"/>
  <c r="I33" i="20"/>
  <c r="H33" i="20"/>
  <c r="F33" i="20"/>
  <c r="E33" i="20"/>
  <c r="D33" i="20"/>
  <c r="B33" i="20"/>
  <c r="M31" i="20"/>
  <c r="I31" i="20"/>
  <c r="H31" i="20"/>
  <c r="F31" i="20"/>
  <c r="E31" i="20"/>
  <c r="D31" i="20"/>
  <c r="B31" i="20"/>
  <c r="M30" i="20"/>
  <c r="I30" i="20"/>
  <c r="H30" i="20"/>
  <c r="F30" i="20"/>
  <c r="E30" i="20"/>
  <c r="D30" i="20"/>
  <c r="B30" i="20"/>
  <c r="M29" i="20"/>
  <c r="I29" i="20"/>
  <c r="H29" i="20"/>
  <c r="F29" i="20"/>
  <c r="E29" i="20"/>
  <c r="D29" i="20"/>
  <c r="B29" i="20"/>
  <c r="M28" i="20"/>
  <c r="I28" i="20"/>
  <c r="H28" i="20"/>
  <c r="F28" i="20"/>
  <c r="E28" i="20"/>
  <c r="D28" i="20"/>
  <c r="B28" i="20"/>
  <c r="M27" i="20"/>
  <c r="I27" i="20"/>
  <c r="H27" i="20"/>
  <c r="F27" i="20"/>
  <c r="E27" i="20"/>
  <c r="D27" i="20"/>
  <c r="B27" i="20"/>
  <c r="M26" i="20"/>
  <c r="I26" i="20"/>
  <c r="H26" i="20"/>
  <c r="F26" i="20"/>
  <c r="E26" i="20"/>
  <c r="D26" i="20"/>
  <c r="B26" i="20"/>
  <c r="M25" i="20"/>
  <c r="I25" i="20"/>
  <c r="H25" i="20"/>
  <c r="F25" i="20"/>
  <c r="E25" i="20"/>
  <c r="D25" i="20"/>
  <c r="B25" i="20"/>
  <c r="M24" i="20"/>
  <c r="I24" i="20"/>
  <c r="H24" i="20"/>
  <c r="F24" i="20"/>
  <c r="E24" i="20"/>
  <c r="D24" i="20"/>
  <c r="B24" i="20"/>
  <c r="M23" i="20"/>
  <c r="I23" i="20"/>
  <c r="H23" i="20"/>
  <c r="F23" i="20"/>
  <c r="E23" i="20"/>
  <c r="D23" i="20"/>
  <c r="B23" i="20"/>
  <c r="M22" i="20"/>
  <c r="I22" i="20"/>
  <c r="H22" i="20"/>
  <c r="F22" i="20"/>
  <c r="E22" i="20"/>
  <c r="D22" i="20"/>
  <c r="B22" i="20"/>
  <c r="M21" i="20"/>
  <c r="D21" i="20"/>
  <c r="B21" i="20"/>
  <c r="K15" i="20"/>
  <c r="H15" i="20"/>
  <c r="U13" i="20"/>
  <c r="U11" i="20"/>
  <c r="U10" i="20"/>
  <c r="W9" i="20"/>
  <c r="K10" i="20" s="1"/>
  <c r="U9" i="20"/>
  <c r="K9" i="20" s="1"/>
  <c r="U8" i="20"/>
  <c r="L11" i="20" s="1"/>
  <c r="U7" i="20"/>
  <c r="F6" i="20" s="1"/>
  <c r="U6" i="20"/>
  <c r="C6" i="20" s="1"/>
  <c r="U5" i="20"/>
  <c r="C5" i="20" s="1"/>
  <c r="C91" i="71"/>
  <c r="M42" i="71"/>
  <c r="I42" i="71"/>
  <c r="H42" i="71"/>
  <c r="F42" i="71"/>
  <c r="E42" i="71"/>
  <c r="D42" i="71"/>
  <c r="B42" i="71"/>
  <c r="M41" i="71"/>
  <c r="I41" i="71"/>
  <c r="H41" i="71"/>
  <c r="F41" i="71"/>
  <c r="E41" i="71"/>
  <c r="D41" i="71"/>
  <c r="B41" i="71"/>
  <c r="M40" i="71"/>
  <c r="I40" i="71"/>
  <c r="H40" i="71"/>
  <c r="F40" i="71"/>
  <c r="E40" i="71"/>
  <c r="D40" i="71"/>
  <c r="B40" i="71"/>
  <c r="M39" i="71"/>
  <c r="I39" i="71"/>
  <c r="H39" i="71"/>
  <c r="F39" i="71"/>
  <c r="E39" i="71"/>
  <c r="D39" i="71"/>
  <c r="B39" i="71"/>
  <c r="M38" i="71"/>
  <c r="I38" i="71"/>
  <c r="H38" i="71"/>
  <c r="F38" i="71"/>
  <c r="E38" i="71"/>
  <c r="D38" i="71"/>
  <c r="B38" i="71"/>
  <c r="M37" i="71"/>
  <c r="I37" i="71"/>
  <c r="H37" i="71"/>
  <c r="F37" i="71"/>
  <c r="E37" i="71"/>
  <c r="D37" i="71"/>
  <c r="B37" i="71"/>
  <c r="M36" i="71"/>
  <c r="I36" i="71"/>
  <c r="H36" i="71"/>
  <c r="F36" i="71"/>
  <c r="E36" i="71"/>
  <c r="D36" i="71"/>
  <c r="B36" i="71"/>
  <c r="M35" i="71"/>
  <c r="I35" i="71"/>
  <c r="H35" i="71"/>
  <c r="F35" i="71"/>
  <c r="E35" i="71"/>
  <c r="D35" i="71"/>
  <c r="B35" i="71"/>
  <c r="M34" i="71"/>
  <c r="I34" i="71"/>
  <c r="H34" i="71"/>
  <c r="F34" i="71"/>
  <c r="E34" i="71"/>
  <c r="D34" i="71"/>
  <c r="B34" i="71"/>
  <c r="M33" i="71"/>
  <c r="I33" i="71"/>
  <c r="H33" i="71"/>
  <c r="F33" i="71"/>
  <c r="E33" i="71"/>
  <c r="D33" i="71"/>
  <c r="B33" i="71"/>
  <c r="M31" i="71"/>
  <c r="I31" i="71"/>
  <c r="H31" i="71"/>
  <c r="F31" i="71"/>
  <c r="E31" i="71"/>
  <c r="D31" i="71"/>
  <c r="B31" i="71"/>
  <c r="M30" i="71"/>
  <c r="I30" i="71"/>
  <c r="H30" i="71"/>
  <c r="F30" i="71"/>
  <c r="E30" i="71"/>
  <c r="D30" i="71"/>
  <c r="B30" i="71"/>
  <c r="M29" i="71"/>
  <c r="I29" i="71"/>
  <c r="H29" i="71"/>
  <c r="F29" i="71"/>
  <c r="E29" i="71"/>
  <c r="D29" i="71"/>
  <c r="B29" i="71"/>
  <c r="M28" i="71"/>
  <c r="I28" i="71"/>
  <c r="H28" i="71"/>
  <c r="F28" i="71"/>
  <c r="E28" i="71"/>
  <c r="D28" i="71"/>
  <c r="B28" i="71"/>
  <c r="M27" i="71"/>
  <c r="I27" i="71"/>
  <c r="H27" i="71"/>
  <c r="F27" i="71"/>
  <c r="E27" i="71"/>
  <c r="D27" i="71"/>
  <c r="B27" i="71"/>
  <c r="M26" i="71"/>
  <c r="I26" i="71"/>
  <c r="H26" i="71"/>
  <c r="F26" i="71"/>
  <c r="E26" i="71"/>
  <c r="D26" i="71"/>
  <c r="B26" i="71"/>
  <c r="M25" i="71"/>
  <c r="I25" i="71"/>
  <c r="H25" i="71"/>
  <c r="F25" i="71"/>
  <c r="E25" i="71"/>
  <c r="D25" i="71"/>
  <c r="B25" i="71"/>
  <c r="M24" i="71"/>
  <c r="I24" i="71"/>
  <c r="H24" i="71"/>
  <c r="F24" i="71"/>
  <c r="E24" i="71"/>
  <c r="D24" i="71"/>
  <c r="B24" i="71"/>
  <c r="M23" i="71"/>
  <c r="I23" i="71"/>
  <c r="H23" i="71"/>
  <c r="F23" i="71"/>
  <c r="E23" i="71"/>
  <c r="D23" i="71"/>
  <c r="B23" i="71"/>
  <c r="M22" i="71"/>
  <c r="I22" i="71"/>
  <c r="H22" i="71"/>
  <c r="F22" i="71"/>
  <c r="E22" i="71"/>
  <c r="D22" i="71"/>
  <c r="B22" i="71"/>
  <c r="F21" i="71"/>
  <c r="D21" i="71"/>
  <c r="B21" i="71"/>
  <c r="K15" i="71"/>
  <c r="H15" i="71"/>
  <c r="U13" i="71"/>
  <c r="U11" i="71"/>
  <c r="U10" i="71"/>
  <c r="W9" i="71"/>
  <c r="K10" i="71" s="1"/>
  <c r="U9" i="71"/>
  <c r="K9" i="71" s="1"/>
  <c r="U8" i="71"/>
  <c r="L11" i="71" s="1"/>
  <c r="U7" i="71"/>
  <c r="F6" i="71" s="1"/>
  <c r="U6" i="71"/>
  <c r="C6" i="71" s="1"/>
  <c r="U5" i="71"/>
  <c r="C91" i="50"/>
  <c r="M42" i="50"/>
  <c r="I42" i="50"/>
  <c r="H42" i="50"/>
  <c r="F42" i="50"/>
  <c r="E42" i="50"/>
  <c r="D42" i="50"/>
  <c r="B42" i="50"/>
  <c r="M41" i="50"/>
  <c r="I41" i="50"/>
  <c r="H41" i="50"/>
  <c r="F41" i="50"/>
  <c r="E41" i="50"/>
  <c r="D41" i="50"/>
  <c r="B41" i="50"/>
  <c r="M40" i="50"/>
  <c r="I40" i="50"/>
  <c r="H40" i="50"/>
  <c r="F40" i="50"/>
  <c r="E40" i="50"/>
  <c r="D40" i="50"/>
  <c r="B40" i="50"/>
  <c r="M39" i="50"/>
  <c r="I39" i="50"/>
  <c r="H39" i="50"/>
  <c r="F39" i="50"/>
  <c r="E39" i="50"/>
  <c r="D39" i="50"/>
  <c r="B39" i="50"/>
  <c r="M38" i="50"/>
  <c r="I38" i="50"/>
  <c r="H38" i="50"/>
  <c r="F38" i="50"/>
  <c r="E38" i="50"/>
  <c r="D38" i="50"/>
  <c r="B38" i="50"/>
  <c r="M37" i="50"/>
  <c r="I37" i="50"/>
  <c r="H37" i="50"/>
  <c r="F37" i="50"/>
  <c r="E37" i="50"/>
  <c r="D37" i="50"/>
  <c r="B37" i="50"/>
  <c r="M36" i="50"/>
  <c r="I36" i="50"/>
  <c r="H36" i="50"/>
  <c r="F36" i="50"/>
  <c r="E36" i="50"/>
  <c r="D36" i="50"/>
  <c r="B36" i="50"/>
  <c r="M35" i="50"/>
  <c r="I35" i="50"/>
  <c r="H35" i="50"/>
  <c r="F35" i="50"/>
  <c r="E35" i="50"/>
  <c r="D35" i="50"/>
  <c r="B35" i="50"/>
  <c r="M34" i="50"/>
  <c r="I34" i="50"/>
  <c r="H34" i="50"/>
  <c r="F34" i="50"/>
  <c r="E34" i="50"/>
  <c r="D34" i="50"/>
  <c r="B34" i="50"/>
  <c r="M33" i="50"/>
  <c r="D33" i="50"/>
  <c r="B33" i="50"/>
  <c r="M31" i="50"/>
  <c r="I31" i="50"/>
  <c r="H31" i="50"/>
  <c r="F31" i="50"/>
  <c r="E31" i="50"/>
  <c r="D31" i="50"/>
  <c r="B31" i="50"/>
  <c r="M30" i="50"/>
  <c r="I30" i="50"/>
  <c r="H30" i="50"/>
  <c r="F30" i="50"/>
  <c r="E30" i="50"/>
  <c r="D30" i="50"/>
  <c r="B30" i="50"/>
  <c r="M29" i="50"/>
  <c r="I29" i="50"/>
  <c r="H29" i="50"/>
  <c r="F29" i="50"/>
  <c r="E29" i="50"/>
  <c r="D29" i="50"/>
  <c r="B29" i="50"/>
  <c r="M28" i="50"/>
  <c r="I28" i="50"/>
  <c r="H28" i="50"/>
  <c r="F28" i="50"/>
  <c r="E28" i="50"/>
  <c r="D28" i="50"/>
  <c r="B28" i="50"/>
  <c r="M27" i="50"/>
  <c r="I27" i="50"/>
  <c r="H27" i="50"/>
  <c r="F27" i="50"/>
  <c r="E27" i="50"/>
  <c r="D27" i="50"/>
  <c r="B27" i="50"/>
  <c r="M26" i="50"/>
  <c r="I26" i="50"/>
  <c r="H26" i="50"/>
  <c r="F26" i="50"/>
  <c r="E26" i="50"/>
  <c r="D26" i="50"/>
  <c r="B26" i="50"/>
  <c r="M25" i="50"/>
  <c r="I25" i="50"/>
  <c r="H25" i="50"/>
  <c r="F25" i="50"/>
  <c r="E25" i="50"/>
  <c r="D25" i="50"/>
  <c r="B25" i="50"/>
  <c r="M24" i="50"/>
  <c r="I24" i="50"/>
  <c r="H24" i="50"/>
  <c r="F24" i="50"/>
  <c r="E24" i="50"/>
  <c r="D24" i="50"/>
  <c r="B24" i="50"/>
  <c r="M23" i="50"/>
  <c r="I23" i="50"/>
  <c r="H23" i="50"/>
  <c r="F23" i="50"/>
  <c r="E23" i="50"/>
  <c r="D23" i="50"/>
  <c r="B23" i="50"/>
  <c r="M22" i="50"/>
  <c r="I22" i="50"/>
  <c r="H22" i="50"/>
  <c r="F22" i="50"/>
  <c r="E22" i="50"/>
  <c r="D22" i="50"/>
  <c r="B22" i="50"/>
  <c r="M21" i="50"/>
  <c r="I21" i="50"/>
  <c r="H21" i="50"/>
  <c r="F21" i="50"/>
  <c r="E21" i="50"/>
  <c r="D21" i="50"/>
  <c r="B21" i="50"/>
  <c r="K15" i="50"/>
  <c r="H15" i="50"/>
  <c r="U13" i="50"/>
  <c r="U11" i="50"/>
  <c r="L11" i="50"/>
  <c r="U10" i="50"/>
  <c r="W9" i="50"/>
  <c r="K10" i="50" s="1"/>
  <c r="U9" i="50"/>
  <c r="K9" i="50" s="1"/>
  <c r="U7" i="50"/>
  <c r="F6" i="50" s="1"/>
  <c r="U6" i="50"/>
  <c r="C6" i="50" s="1"/>
  <c r="U5" i="50"/>
  <c r="C5" i="50" s="1"/>
  <c r="C91" i="61"/>
  <c r="M42" i="61"/>
  <c r="I42" i="61"/>
  <c r="H42" i="61"/>
  <c r="F42" i="61"/>
  <c r="E42" i="61"/>
  <c r="D42" i="61"/>
  <c r="B42" i="61"/>
  <c r="M41" i="61"/>
  <c r="I41" i="61"/>
  <c r="H41" i="61"/>
  <c r="F41" i="61"/>
  <c r="E41" i="61"/>
  <c r="D41" i="61"/>
  <c r="B41" i="61"/>
  <c r="M40" i="61"/>
  <c r="I40" i="61"/>
  <c r="H40" i="61"/>
  <c r="F40" i="61"/>
  <c r="E40" i="61"/>
  <c r="D40" i="61"/>
  <c r="B40" i="61"/>
  <c r="M39" i="61"/>
  <c r="I39" i="61"/>
  <c r="H39" i="61"/>
  <c r="F39" i="61"/>
  <c r="E39" i="61"/>
  <c r="D39" i="61"/>
  <c r="B39" i="61"/>
  <c r="M38" i="61"/>
  <c r="I38" i="61"/>
  <c r="H38" i="61"/>
  <c r="F38" i="61"/>
  <c r="E38" i="61"/>
  <c r="D38" i="61"/>
  <c r="B38" i="61"/>
  <c r="M37" i="61"/>
  <c r="I37" i="61"/>
  <c r="H37" i="61"/>
  <c r="F37" i="61"/>
  <c r="E37" i="61"/>
  <c r="D37" i="61"/>
  <c r="B37" i="61"/>
  <c r="M36" i="61"/>
  <c r="I36" i="61"/>
  <c r="H36" i="61"/>
  <c r="F36" i="61"/>
  <c r="E36" i="61"/>
  <c r="D36" i="61"/>
  <c r="B36" i="61"/>
  <c r="M35" i="61"/>
  <c r="I35" i="61"/>
  <c r="H35" i="61"/>
  <c r="F35" i="61"/>
  <c r="E35" i="61"/>
  <c r="D35" i="61"/>
  <c r="B35" i="61"/>
  <c r="M34" i="61"/>
  <c r="I34" i="61"/>
  <c r="H34" i="61"/>
  <c r="F34" i="61"/>
  <c r="E34" i="61"/>
  <c r="D34" i="61"/>
  <c r="B34" i="61"/>
  <c r="E33" i="61"/>
  <c r="D33" i="61"/>
  <c r="B33" i="61"/>
  <c r="M31" i="61"/>
  <c r="I31" i="61"/>
  <c r="H31" i="61"/>
  <c r="F31" i="61"/>
  <c r="E31" i="61"/>
  <c r="D31" i="61"/>
  <c r="B31" i="61"/>
  <c r="M30" i="61"/>
  <c r="I30" i="61"/>
  <c r="H30" i="61"/>
  <c r="F30" i="61"/>
  <c r="E30" i="61"/>
  <c r="D30" i="61"/>
  <c r="B30" i="61"/>
  <c r="M29" i="61"/>
  <c r="I29" i="61"/>
  <c r="H29" i="61"/>
  <c r="F29" i="61"/>
  <c r="E29" i="61"/>
  <c r="D29" i="61"/>
  <c r="B29" i="61"/>
  <c r="M28" i="61"/>
  <c r="I28" i="61"/>
  <c r="H28" i="61"/>
  <c r="F28" i="61"/>
  <c r="E28" i="61"/>
  <c r="D28" i="61"/>
  <c r="B28" i="61"/>
  <c r="M27" i="61"/>
  <c r="I27" i="61"/>
  <c r="H27" i="61"/>
  <c r="F27" i="61"/>
  <c r="E27" i="61"/>
  <c r="D27" i="61"/>
  <c r="B27" i="61"/>
  <c r="M26" i="61"/>
  <c r="I26" i="61"/>
  <c r="H26" i="61"/>
  <c r="F26" i="61"/>
  <c r="E26" i="61"/>
  <c r="D26" i="61"/>
  <c r="B26" i="61"/>
  <c r="M25" i="61"/>
  <c r="I25" i="61"/>
  <c r="H25" i="61"/>
  <c r="F25" i="61"/>
  <c r="E25" i="61"/>
  <c r="D25" i="61"/>
  <c r="B25" i="61"/>
  <c r="M24" i="61"/>
  <c r="I24" i="61"/>
  <c r="H24" i="61"/>
  <c r="F24" i="61"/>
  <c r="E24" i="61"/>
  <c r="D24" i="61"/>
  <c r="B24" i="61"/>
  <c r="M23" i="61"/>
  <c r="I23" i="61"/>
  <c r="H23" i="61"/>
  <c r="F23" i="61"/>
  <c r="E23" i="61"/>
  <c r="D23" i="61"/>
  <c r="B23" i="61"/>
  <c r="M22" i="61"/>
  <c r="I22" i="61"/>
  <c r="H22" i="61"/>
  <c r="F22" i="61"/>
  <c r="E22" i="61"/>
  <c r="D22" i="61"/>
  <c r="B22" i="61"/>
  <c r="M21" i="61"/>
  <c r="I21" i="61"/>
  <c r="H21" i="61"/>
  <c r="F21" i="61"/>
  <c r="E21" i="61"/>
  <c r="D21" i="61"/>
  <c r="B21" i="61"/>
  <c r="K15" i="61"/>
  <c r="H15" i="61"/>
  <c r="U13" i="61"/>
  <c r="U11" i="61"/>
  <c r="L11" i="61"/>
  <c r="U10" i="61"/>
  <c r="W9" i="61"/>
  <c r="K10" i="61" s="1"/>
  <c r="U9" i="61"/>
  <c r="K9" i="61" s="1"/>
  <c r="U7" i="61"/>
  <c r="F6" i="61" s="1"/>
  <c r="U6" i="61"/>
  <c r="C6" i="61" s="1"/>
  <c r="U5" i="61"/>
  <c r="C5" i="61" s="1"/>
  <c r="C91" i="6"/>
  <c r="F48" i="6"/>
  <c r="D48" i="6"/>
  <c r="B48" i="6"/>
  <c r="H47" i="6"/>
  <c r="D47" i="6"/>
  <c r="B47" i="6"/>
  <c r="H46" i="6"/>
  <c r="D46" i="6"/>
  <c r="B46" i="6"/>
  <c r="D45" i="6"/>
  <c r="B45" i="6"/>
  <c r="D44" i="6"/>
  <c r="B44" i="6"/>
  <c r="H43" i="6"/>
  <c r="D43" i="6"/>
  <c r="B43" i="6"/>
  <c r="H42" i="6"/>
  <c r="D42" i="6"/>
  <c r="B42" i="6"/>
  <c r="M41" i="6"/>
  <c r="D41" i="6"/>
  <c r="B41" i="6"/>
  <c r="H40" i="6"/>
  <c r="D40" i="6"/>
  <c r="B40" i="6"/>
  <c r="H39" i="6"/>
  <c r="D39" i="6"/>
  <c r="B39" i="6"/>
  <c r="M38" i="6"/>
  <c r="D38" i="6"/>
  <c r="B38" i="6"/>
  <c r="M36" i="6"/>
  <c r="D36" i="6"/>
  <c r="B36" i="6"/>
  <c r="H35" i="6"/>
  <c r="D35" i="6"/>
  <c r="B35" i="6"/>
  <c r="H34" i="6"/>
  <c r="D34" i="6"/>
  <c r="B34" i="6"/>
  <c r="F33" i="6"/>
  <c r="D33" i="6"/>
  <c r="B33" i="6"/>
  <c r="F32" i="6"/>
  <c r="D32" i="6"/>
  <c r="B32" i="6"/>
  <c r="M31" i="6"/>
  <c r="D31" i="6"/>
  <c r="B31" i="6"/>
  <c r="D30" i="6"/>
  <c r="B30" i="6"/>
  <c r="H29" i="6"/>
  <c r="D29" i="6"/>
  <c r="B29" i="6"/>
  <c r="F28" i="6"/>
  <c r="D28" i="6"/>
  <c r="B28" i="6"/>
  <c r="D27" i="6"/>
  <c r="B27" i="6"/>
  <c r="D26" i="6"/>
  <c r="B26" i="6"/>
  <c r="D25" i="6"/>
  <c r="B25" i="6"/>
  <c r="F24" i="6"/>
  <c r="D24" i="6"/>
  <c r="B24" i="6"/>
  <c r="F23" i="6"/>
  <c r="D23" i="6"/>
  <c r="B23" i="6"/>
  <c r="H22" i="6"/>
  <c r="D22" i="6"/>
  <c r="B22" i="6"/>
  <c r="M21" i="6"/>
  <c r="D21" i="6"/>
  <c r="B21" i="6"/>
  <c r="M20" i="6"/>
  <c r="D20" i="6"/>
  <c r="B20" i="6"/>
  <c r="K14" i="6"/>
  <c r="H14" i="6"/>
  <c r="U13" i="6"/>
  <c r="U12" i="6"/>
  <c r="U11" i="6"/>
  <c r="U10" i="6"/>
  <c r="L10" i="6"/>
  <c r="W9" i="6"/>
  <c r="K9" i="6" s="1"/>
  <c r="U9" i="6"/>
  <c r="K8" i="6" s="1"/>
  <c r="U7" i="6"/>
  <c r="F5" i="6" s="1"/>
  <c r="U6" i="6"/>
  <c r="C5" i="6" s="1"/>
  <c r="U5" i="6"/>
  <c r="C4" i="6" s="1"/>
  <c r="C91" i="12"/>
  <c r="M42" i="12"/>
  <c r="I42" i="12"/>
  <c r="H42" i="12"/>
  <c r="F42" i="12"/>
  <c r="E42" i="12"/>
  <c r="D42" i="12"/>
  <c r="B42" i="12"/>
  <c r="M41" i="12"/>
  <c r="I41" i="12"/>
  <c r="H41" i="12"/>
  <c r="F41" i="12"/>
  <c r="E41" i="12"/>
  <c r="D41" i="12"/>
  <c r="B41" i="12"/>
  <c r="M40" i="12"/>
  <c r="I40" i="12"/>
  <c r="H40" i="12"/>
  <c r="F40" i="12"/>
  <c r="E40" i="12"/>
  <c r="D40" i="12"/>
  <c r="B40" i="12"/>
  <c r="M39" i="12"/>
  <c r="I39" i="12"/>
  <c r="H39" i="12"/>
  <c r="F39" i="12"/>
  <c r="E39" i="12"/>
  <c r="D39" i="12"/>
  <c r="B39" i="12"/>
  <c r="M38" i="12"/>
  <c r="I38" i="12"/>
  <c r="H38" i="12"/>
  <c r="F38" i="12"/>
  <c r="E38" i="12"/>
  <c r="D38" i="12"/>
  <c r="B38" i="12"/>
  <c r="M37" i="12"/>
  <c r="I37" i="12"/>
  <c r="H37" i="12"/>
  <c r="F37" i="12"/>
  <c r="E37" i="12"/>
  <c r="D37" i="12"/>
  <c r="B37" i="12"/>
  <c r="M36" i="12"/>
  <c r="I36" i="12"/>
  <c r="H36" i="12"/>
  <c r="F36" i="12"/>
  <c r="E36" i="12"/>
  <c r="D36" i="12"/>
  <c r="B36" i="12"/>
  <c r="M35" i="12"/>
  <c r="I35" i="12"/>
  <c r="H35" i="12"/>
  <c r="F35" i="12"/>
  <c r="E35" i="12"/>
  <c r="D35" i="12"/>
  <c r="B35" i="12"/>
  <c r="M34" i="12"/>
  <c r="I34" i="12"/>
  <c r="H34" i="12"/>
  <c r="F34" i="12"/>
  <c r="E34" i="12"/>
  <c r="D34" i="12"/>
  <c r="B34" i="12"/>
  <c r="F33" i="12"/>
  <c r="D33" i="12"/>
  <c r="B33" i="12"/>
  <c r="M31" i="12"/>
  <c r="I31" i="12"/>
  <c r="H31" i="12"/>
  <c r="F31" i="12"/>
  <c r="E31" i="12"/>
  <c r="D31" i="12"/>
  <c r="B31" i="12"/>
  <c r="M30" i="12"/>
  <c r="I30" i="12"/>
  <c r="H30" i="12"/>
  <c r="F30" i="12"/>
  <c r="E30" i="12"/>
  <c r="D30" i="12"/>
  <c r="B30" i="12"/>
  <c r="M29" i="12"/>
  <c r="I29" i="12"/>
  <c r="H29" i="12"/>
  <c r="F29" i="12"/>
  <c r="E29" i="12"/>
  <c r="D29" i="12"/>
  <c r="B29" i="12"/>
  <c r="M28" i="12"/>
  <c r="I28" i="12"/>
  <c r="H28" i="12"/>
  <c r="F28" i="12"/>
  <c r="E28" i="12"/>
  <c r="D28" i="12"/>
  <c r="B28" i="12"/>
  <c r="M27" i="12"/>
  <c r="I27" i="12"/>
  <c r="H27" i="12"/>
  <c r="F27" i="12"/>
  <c r="E27" i="12"/>
  <c r="D27" i="12"/>
  <c r="B27" i="12"/>
  <c r="M26" i="12"/>
  <c r="I26" i="12"/>
  <c r="H26" i="12"/>
  <c r="F26" i="12"/>
  <c r="E26" i="12"/>
  <c r="D26" i="12"/>
  <c r="B26" i="12"/>
  <c r="F25" i="12"/>
  <c r="D25" i="12"/>
  <c r="B25" i="12"/>
  <c r="F24" i="12"/>
  <c r="D24" i="12"/>
  <c r="B24" i="12"/>
  <c r="F23" i="12"/>
  <c r="D23" i="12"/>
  <c r="B23" i="12"/>
  <c r="F22" i="12"/>
  <c r="D22" i="12"/>
  <c r="B22" i="12"/>
  <c r="F21" i="12"/>
  <c r="D21" i="12"/>
  <c r="B21" i="12"/>
  <c r="K15" i="12"/>
  <c r="H15" i="12"/>
  <c r="U13" i="12"/>
  <c r="U11" i="12"/>
  <c r="L11" i="12"/>
  <c r="U10" i="12"/>
  <c r="W9" i="12"/>
  <c r="K10" i="12" s="1"/>
  <c r="U9" i="12"/>
  <c r="K9" i="12" s="1"/>
  <c r="U7" i="12"/>
  <c r="F6" i="12" s="1"/>
  <c r="U6" i="12"/>
  <c r="C6" i="12" s="1"/>
  <c r="U5" i="12"/>
  <c r="C5" i="12" s="1"/>
  <c r="C91" i="33"/>
  <c r="M42" i="33"/>
  <c r="I42" i="33"/>
  <c r="H42" i="33"/>
  <c r="F42" i="33"/>
  <c r="E42" i="33"/>
  <c r="D42" i="33"/>
  <c r="B42" i="33"/>
  <c r="M41" i="33"/>
  <c r="I41" i="33"/>
  <c r="H41" i="33"/>
  <c r="F41" i="33"/>
  <c r="E41" i="33"/>
  <c r="D41" i="33"/>
  <c r="B41" i="33"/>
  <c r="M40" i="33"/>
  <c r="I40" i="33"/>
  <c r="H40" i="33"/>
  <c r="F40" i="33"/>
  <c r="E40" i="33"/>
  <c r="D40" i="33"/>
  <c r="B40" i="33"/>
  <c r="M39" i="33"/>
  <c r="I39" i="33"/>
  <c r="H39" i="33"/>
  <c r="F39" i="33"/>
  <c r="E39" i="33"/>
  <c r="D39" i="33"/>
  <c r="B39" i="33"/>
  <c r="M38" i="33"/>
  <c r="I38" i="33"/>
  <c r="H38" i="33"/>
  <c r="F38" i="33"/>
  <c r="E38" i="33"/>
  <c r="D38" i="33"/>
  <c r="B38" i="33"/>
  <c r="M37" i="33"/>
  <c r="I37" i="33"/>
  <c r="H37" i="33"/>
  <c r="F37" i="33"/>
  <c r="E37" i="33"/>
  <c r="D37" i="33"/>
  <c r="B37" i="33"/>
  <c r="M36" i="33"/>
  <c r="I36" i="33"/>
  <c r="H36" i="33"/>
  <c r="F36" i="33"/>
  <c r="E36" i="33"/>
  <c r="D36" i="33"/>
  <c r="B36" i="33"/>
  <c r="M35" i="33"/>
  <c r="I35" i="33"/>
  <c r="H35" i="33"/>
  <c r="F35" i="33"/>
  <c r="E35" i="33"/>
  <c r="D35" i="33"/>
  <c r="B35" i="33"/>
  <c r="M34" i="33"/>
  <c r="I34" i="33"/>
  <c r="H34" i="33"/>
  <c r="F34" i="33"/>
  <c r="E34" i="33"/>
  <c r="D34" i="33"/>
  <c r="B34" i="33"/>
  <c r="M33" i="33"/>
  <c r="D33" i="33"/>
  <c r="B33" i="33"/>
  <c r="M31" i="33"/>
  <c r="I31" i="33"/>
  <c r="H31" i="33"/>
  <c r="F31" i="33"/>
  <c r="E31" i="33"/>
  <c r="D31" i="33"/>
  <c r="B31" i="33"/>
  <c r="M30" i="33"/>
  <c r="I30" i="33"/>
  <c r="H30" i="33"/>
  <c r="F30" i="33"/>
  <c r="E30" i="33"/>
  <c r="D30" i="33"/>
  <c r="B30" i="33"/>
  <c r="M29" i="33"/>
  <c r="I29" i="33"/>
  <c r="H29" i="33"/>
  <c r="F29" i="33"/>
  <c r="E29" i="33"/>
  <c r="D29" i="33"/>
  <c r="B29" i="33"/>
  <c r="M28" i="33"/>
  <c r="I28" i="33"/>
  <c r="H28" i="33"/>
  <c r="F28" i="33"/>
  <c r="E28" i="33"/>
  <c r="D28" i="33"/>
  <c r="B28" i="33"/>
  <c r="M27" i="33"/>
  <c r="I27" i="33"/>
  <c r="H27" i="33"/>
  <c r="F27" i="33"/>
  <c r="E27" i="33"/>
  <c r="D27" i="33"/>
  <c r="B27" i="33"/>
  <c r="M26" i="33"/>
  <c r="I26" i="33"/>
  <c r="H26" i="33"/>
  <c r="F26" i="33"/>
  <c r="E26" i="33"/>
  <c r="D26" i="33"/>
  <c r="B26" i="33"/>
  <c r="M25" i="33"/>
  <c r="I25" i="33"/>
  <c r="H25" i="33"/>
  <c r="F25" i="33"/>
  <c r="E25" i="33"/>
  <c r="D25" i="33"/>
  <c r="B25" i="33"/>
  <c r="M24" i="33"/>
  <c r="I24" i="33"/>
  <c r="H24" i="33"/>
  <c r="F24" i="33"/>
  <c r="E24" i="33"/>
  <c r="D24" i="33"/>
  <c r="B24" i="33"/>
  <c r="M23" i="33"/>
  <c r="I23" i="33"/>
  <c r="H23" i="33"/>
  <c r="F23" i="33"/>
  <c r="E23" i="33"/>
  <c r="D23" i="33"/>
  <c r="B23" i="33"/>
  <c r="M22" i="33"/>
  <c r="I22" i="33"/>
  <c r="H22" i="33"/>
  <c r="F22" i="33"/>
  <c r="E22" i="33"/>
  <c r="D22" i="33"/>
  <c r="B22" i="33"/>
  <c r="M21" i="33"/>
  <c r="I21" i="33"/>
  <c r="H21" i="33"/>
  <c r="F21" i="33"/>
  <c r="E21" i="33"/>
  <c r="D21" i="33"/>
  <c r="B21" i="33"/>
  <c r="K15" i="33"/>
  <c r="H15" i="33"/>
  <c r="U13" i="33"/>
  <c r="U11" i="33"/>
  <c r="U10" i="33"/>
  <c r="W9" i="33"/>
  <c r="K10" i="33" s="1"/>
  <c r="U9" i="33"/>
  <c r="K9" i="33" s="1"/>
  <c r="U8" i="33"/>
  <c r="L11" i="33" s="1"/>
  <c r="U7" i="33"/>
  <c r="F6" i="33" s="1"/>
  <c r="U6" i="33"/>
  <c r="C6" i="33" s="1"/>
  <c r="U5" i="33"/>
  <c r="C5" i="33" s="1"/>
  <c r="C91" i="60"/>
  <c r="M42" i="60"/>
  <c r="I42" i="60"/>
  <c r="H42" i="60"/>
  <c r="F42" i="60"/>
  <c r="E42" i="60"/>
  <c r="D42" i="60"/>
  <c r="B42" i="60"/>
  <c r="M41" i="60"/>
  <c r="I41" i="60"/>
  <c r="H41" i="60"/>
  <c r="F41" i="60"/>
  <c r="E41" i="60"/>
  <c r="D41" i="60"/>
  <c r="B41" i="60"/>
  <c r="M40" i="60"/>
  <c r="I40" i="60"/>
  <c r="H40" i="60"/>
  <c r="F40" i="60"/>
  <c r="E40" i="60"/>
  <c r="D40" i="60"/>
  <c r="B40" i="60"/>
  <c r="M39" i="60"/>
  <c r="I39" i="60"/>
  <c r="H39" i="60"/>
  <c r="F39" i="60"/>
  <c r="E39" i="60"/>
  <c r="D39" i="60"/>
  <c r="B39" i="60"/>
  <c r="M38" i="60"/>
  <c r="I38" i="60"/>
  <c r="H38" i="60"/>
  <c r="F38" i="60"/>
  <c r="E38" i="60"/>
  <c r="D38" i="60"/>
  <c r="B38" i="60"/>
  <c r="M37" i="60"/>
  <c r="I37" i="60"/>
  <c r="H37" i="60"/>
  <c r="F37" i="60"/>
  <c r="E37" i="60"/>
  <c r="D37" i="60"/>
  <c r="B37" i="60"/>
  <c r="M36" i="60"/>
  <c r="I36" i="60"/>
  <c r="H36" i="60"/>
  <c r="F36" i="60"/>
  <c r="E36" i="60"/>
  <c r="D36" i="60"/>
  <c r="B36" i="60"/>
  <c r="M35" i="60"/>
  <c r="I35" i="60"/>
  <c r="H35" i="60"/>
  <c r="F35" i="60"/>
  <c r="E35" i="60"/>
  <c r="D35" i="60"/>
  <c r="B35" i="60"/>
  <c r="M34" i="60"/>
  <c r="I34" i="60"/>
  <c r="H34" i="60"/>
  <c r="F34" i="60"/>
  <c r="E34" i="60"/>
  <c r="D34" i="60"/>
  <c r="B34" i="60"/>
  <c r="F33" i="60"/>
  <c r="D33" i="60"/>
  <c r="B33" i="60"/>
  <c r="M31" i="60"/>
  <c r="I31" i="60"/>
  <c r="H31" i="60"/>
  <c r="F31" i="60"/>
  <c r="E31" i="60"/>
  <c r="D31" i="60"/>
  <c r="B31" i="60"/>
  <c r="M30" i="60"/>
  <c r="I30" i="60"/>
  <c r="H30" i="60"/>
  <c r="F30" i="60"/>
  <c r="E30" i="60"/>
  <c r="D30" i="60"/>
  <c r="B30" i="60"/>
  <c r="M29" i="60"/>
  <c r="I29" i="60"/>
  <c r="H29" i="60"/>
  <c r="F29" i="60"/>
  <c r="E29" i="60"/>
  <c r="D29" i="60"/>
  <c r="B29" i="60"/>
  <c r="M28" i="60"/>
  <c r="I28" i="60"/>
  <c r="H28" i="60"/>
  <c r="F28" i="60"/>
  <c r="E28" i="60"/>
  <c r="D28" i="60"/>
  <c r="B28" i="60"/>
  <c r="M27" i="60"/>
  <c r="I27" i="60"/>
  <c r="H27" i="60"/>
  <c r="F27" i="60"/>
  <c r="E27" i="60"/>
  <c r="D27" i="60"/>
  <c r="B27" i="60"/>
  <c r="M26" i="60"/>
  <c r="I26" i="60"/>
  <c r="H26" i="60"/>
  <c r="F26" i="60"/>
  <c r="E26" i="60"/>
  <c r="D26" i="60"/>
  <c r="B26" i="60"/>
  <c r="M25" i="60"/>
  <c r="I25" i="60"/>
  <c r="H25" i="60"/>
  <c r="F25" i="60"/>
  <c r="E25" i="60"/>
  <c r="D25" i="60"/>
  <c r="B25" i="60"/>
  <c r="M24" i="60"/>
  <c r="I24" i="60"/>
  <c r="H24" i="60"/>
  <c r="F24" i="60"/>
  <c r="E24" i="60"/>
  <c r="D24" i="60"/>
  <c r="B24" i="60"/>
  <c r="M23" i="60"/>
  <c r="I23" i="60"/>
  <c r="H23" i="60"/>
  <c r="F23" i="60"/>
  <c r="E23" i="60"/>
  <c r="D23" i="60"/>
  <c r="B23" i="60"/>
  <c r="M22" i="60"/>
  <c r="I22" i="60"/>
  <c r="H22" i="60"/>
  <c r="F22" i="60"/>
  <c r="E22" i="60"/>
  <c r="D22" i="60"/>
  <c r="B22" i="60"/>
  <c r="F21" i="60"/>
  <c r="D21" i="60"/>
  <c r="B21" i="60"/>
  <c r="K15" i="60"/>
  <c r="H15" i="60"/>
  <c r="U13" i="60"/>
  <c r="U11" i="60"/>
  <c r="L11" i="60"/>
  <c r="U10" i="60"/>
  <c r="W9" i="60"/>
  <c r="K10" i="60" s="1"/>
  <c r="U9" i="60"/>
  <c r="K9" i="60" s="1"/>
  <c r="U7" i="60"/>
  <c r="F6" i="60" s="1"/>
  <c r="U6" i="60"/>
  <c r="C6" i="60" s="1"/>
  <c r="U5" i="60"/>
  <c r="C91" i="32"/>
  <c r="M42" i="32"/>
  <c r="I42" i="32"/>
  <c r="H42" i="32"/>
  <c r="F42" i="32"/>
  <c r="E42" i="32"/>
  <c r="D42" i="32"/>
  <c r="B42" i="32"/>
  <c r="M41" i="32"/>
  <c r="I41" i="32"/>
  <c r="H41" i="32"/>
  <c r="F41" i="32"/>
  <c r="E41" i="32"/>
  <c r="D41" i="32"/>
  <c r="B41" i="32"/>
  <c r="M40" i="32"/>
  <c r="I40" i="32"/>
  <c r="H40" i="32"/>
  <c r="F40" i="32"/>
  <c r="E40" i="32"/>
  <c r="D40" i="32"/>
  <c r="B40" i="32"/>
  <c r="M39" i="32"/>
  <c r="I39" i="32"/>
  <c r="H39" i="32"/>
  <c r="F39" i="32"/>
  <c r="E39" i="32"/>
  <c r="D39" i="32"/>
  <c r="B39" i="32"/>
  <c r="M38" i="32"/>
  <c r="I38" i="32"/>
  <c r="H38" i="32"/>
  <c r="F38" i="32"/>
  <c r="E38" i="32"/>
  <c r="D38" i="32"/>
  <c r="B38" i="32"/>
  <c r="M37" i="32"/>
  <c r="I37" i="32"/>
  <c r="H37" i="32"/>
  <c r="F37" i="32"/>
  <c r="E37" i="32"/>
  <c r="D37" i="32"/>
  <c r="B37" i="32"/>
  <c r="M36" i="32"/>
  <c r="I36" i="32"/>
  <c r="H36" i="32"/>
  <c r="F36" i="32"/>
  <c r="E36" i="32"/>
  <c r="D36" i="32"/>
  <c r="B36" i="32"/>
  <c r="M35" i="32"/>
  <c r="I35" i="32"/>
  <c r="H35" i="32"/>
  <c r="F35" i="32"/>
  <c r="E35" i="32"/>
  <c r="D35" i="32"/>
  <c r="B35" i="32"/>
  <c r="M34" i="32"/>
  <c r="I34" i="32"/>
  <c r="H34" i="32"/>
  <c r="F34" i="32"/>
  <c r="E34" i="32"/>
  <c r="D34" i="32"/>
  <c r="B34" i="32"/>
  <c r="M33" i="32"/>
  <c r="D33" i="32"/>
  <c r="B33" i="32"/>
  <c r="M31" i="32"/>
  <c r="I31" i="32"/>
  <c r="H31" i="32"/>
  <c r="F31" i="32"/>
  <c r="E31" i="32"/>
  <c r="D31" i="32"/>
  <c r="B31" i="32"/>
  <c r="M30" i="32"/>
  <c r="I30" i="32"/>
  <c r="H30" i="32"/>
  <c r="F30" i="32"/>
  <c r="E30" i="32"/>
  <c r="D30" i="32"/>
  <c r="B30" i="32"/>
  <c r="M29" i="32"/>
  <c r="I29" i="32"/>
  <c r="H29" i="32"/>
  <c r="F29" i="32"/>
  <c r="E29" i="32"/>
  <c r="D29" i="32"/>
  <c r="B29" i="32"/>
  <c r="M28" i="32"/>
  <c r="I28" i="32"/>
  <c r="H28" i="32"/>
  <c r="F28" i="32"/>
  <c r="E28" i="32"/>
  <c r="D28" i="32"/>
  <c r="B28" i="32"/>
  <c r="M27" i="32"/>
  <c r="I27" i="32"/>
  <c r="H27" i="32"/>
  <c r="F27" i="32"/>
  <c r="E27" i="32"/>
  <c r="D27" i="32"/>
  <c r="B27" i="32"/>
  <c r="M26" i="32"/>
  <c r="I26" i="32"/>
  <c r="H26" i="32"/>
  <c r="F26" i="32"/>
  <c r="E26" i="32"/>
  <c r="D26" i="32"/>
  <c r="B26" i="32"/>
  <c r="M25" i="32"/>
  <c r="I25" i="32"/>
  <c r="H25" i="32"/>
  <c r="F25" i="32"/>
  <c r="E25" i="32"/>
  <c r="D25" i="32"/>
  <c r="B25" i="32"/>
  <c r="M24" i="32"/>
  <c r="I24" i="32"/>
  <c r="H24" i="32"/>
  <c r="F24" i="32"/>
  <c r="E24" i="32"/>
  <c r="D24" i="32"/>
  <c r="B24" i="32"/>
  <c r="M23" i="32"/>
  <c r="I23" i="32"/>
  <c r="H23" i="32"/>
  <c r="F23" i="32"/>
  <c r="E23" i="32"/>
  <c r="D23" i="32"/>
  <c r="B23" i="32"/>
  <c r="M22" i="32"/>
  <c r="I22" i="32"/>
  <c r="H22" i="32"/>
  <c r="F22" i="32"/>
  <c r="E22" i="32"/>
  <c r="D22" i="32"/>
  <c r="B22" i="32"/>
  <c r="M21" i="32"/>
  <c r="D21" i="32"/>
  <c r="B21" i="32"/>
  <c r="K15" i="32"/>
  <c r="H15" i="32"/>
  <c r="U13" i="32"/>
  <c r="U11" i="32"/>
  <c r="U10" i="32"/>
  <c r="W9" i="32"/>
  <c r="K10" i="32" s="1"/>
  <c r="U9" i="32"/>
  <c r="K9" i="32" s="1"/>
  <c r="U8" i="32"/>
  <c r="L11" i="32" s="1"/>
  <c r="U7" i="32"/>
  <c r="F6" i="32" s="1"/>
  <c r="U6" i="32"/>
  <c r="C6" i="32" s="1"/>
  <c r="U5" i="32"/>
  <c r="C5" i="32" s="1"/>
  <c r="C91" i="24"/>
  <c r="M42" i="24"/>
  <c r="I42" i="24"/>
  <c r="H42" i="24"/>
  <c r="F42" i="24"/>
  <c r="E42" i="24"/>
  <c r="D42" i="24"/>
  <c r="B42" i="24"/>
  <c r="M41" i="24"/>
  <c r="I41" i="24"/>
  <c r="H41" i="24"/>
  <c r="F41" i="24"/>
  <c r="E41" i="24"/>
  <c r="D41" i="24"/>
  <c r="M40" i="24"/>
  <c r="I40" i="24"/>
  <c r="H40" i="24"/>
  <c r="F40" i="24"/>
  <c r="E40" i="24"/>
  <c r="D40" i="24"/>
  <c r="B40" i="24"/>
  <c r="M39" i="24"/>
  <c r="I39" i="24"/>
  <c r="H39" i="24"/>
  <c r="F39" i="24"/>
  <c r="E39" i="24"/>
  <c r="D39" i="24"/>
  <c r="B39" i="24"/>
  <c r="M38" i="24"/>
  <c r="D38" i="24"/>
  <c r="B38" i="24"/>
  <c r="M37" i="24"/>
  <c r="D37" i="24"/>
  <c r="B37" i="24"/>
  <c r="H36" i="24"/>
  <c r="D36" i="24"/>
  <c r="B36" i="24"/>
  <c r="M35" i="24"/>
  <c r="F35" i="24"/>
  <c r="D35" i="24"/>
  <c r="B35" i="24"/>
  <c r="M34" i="24"/>
  <c r="D34" i="24"/>
  <c r="B34" i="24"/>
  <c r="H33" i="24"/>
  <c r="D33" i="24"/>
  <c r="B33" i="24"/>
  <c r="M31" i="24"/>
  <c r="I31" i="24"/>
  <c r="H31" i="24"/>
  <c r="F31" i="24"/>
  <c r="E31" i="24"/>
  <c r="D31" i="24"/>
  <c r="B31" i="24"/>
  <c r="M30" i="24"/>
  <c r="I30" i="24"/>
  <c r="H30" i="24"/>
  <c r="F30" i="24"/>
  <c r="E30" i="24"/>
  <c r="D30" i="24"/>
  <c r="B30" i="24"/>
  <c r="M29" i="24"/>
  <c r="D29" i="24"/>
  <c r="B29" i="24"/>
  <c r="M28" i="24"/>
  <c r="D28" i="24"/>
  <c r="B28" i="24"/>
  <c r="M27" i="24"/>
  <c r="H27" i="24"/>
  <c r="D27" i="24"/>
  <c r="B27" i="24"/>
  <c r="M26" i="24"/>
  <c r="D26" i="24"/>
  <c r="B26" i="24"/>
  <c r="M25" i="24"/>
  <c r="H25" i="24"/>
  <c r="D25" i="24"/>
  <c r="B25" i="24"/>
  <c r="M24" i="24"/>
  <c r="H24" i="24"/>
  <c r="D24" i="24"/>
  <c r="B24" i="24"/>
  <c r="M23" i="24"/>
  <c r="D23" i="24"/>
  <c r="B23" i="24"/>
  <c r="M22" i="24"/>
  <c r="D22" i="24"/>
  <c r="B22" i="24"/>
  <c r="M21" i="24"/>
  <c r="D21" i="24"/>
  <c r="B21" i="24"/>
  <c r="K15" i="24"/>
  <c r="H15" i="24"/>
  <c r="U13" i="24"/>
  <c r="U12" i="24"/>
  <c r="U11" i="24"/>
  <c r="U10" i="24"/>
  <c r="W9" i="24"/>
  <c r="U9" i="24"/>
  <c r="U8" i="24"/>
  <c r="U7" i="24"/>
  <c r="F6" i="24" s="1"/>
  <c r="U6" i="24"/>
  <c r="U5" i="24"/>
  <c r="C91" i="21"/>
  <c r="M42" i="21"/>
  <c r="I42" i="21"/>
  <c r="H42" i="21"/>
  <c r="F42" i="21"/>
  <c r="E42" i="21"/>
  <c r="D42" i="21"/>
  <c r="B42" i="21"/>
  <c r="M41" i="21"/>
  <c r="I41" i="21"/>
  <c r="H41" i="21"/>
  <c r="F41" i="21"/>
  <c r="E41" i="21"/>
  <c r="D41" i="21"/>
  <c r="B41" i="21"/>
  <c r="M40" i="21"/>
  <c r="I40" i="21"/>
  <c r="H40" i="21"/>
  <c r="F40" i="21"/>
  <c r="E40" i="21"/>
  <c r="D40" i="21"/>
  <c r="B40" i="21"/>
  <c r="M39" i="21"/>
  <c r="I39" i="21"/>
  <c r="H39" i="21"/>
  <c r="F39" i="21"/>
  <c r="E39" i="21"/>
  <c r="D39" i="21"/>
  <c r="B39" i="21"/>
  <c r="H36" i="21"/>
  <c r="D36" i="21"/>
  <c r="B36" i="21"/>
  <c r="H35" i="21"/>
  <c r="D35" i="21"/>
  <c r="B35" i="21"/>
  <c r="H34" i="21"/>
  <c r="D34" i="21"/>
  <c r="B34" i="21"/>
  <c r="H33" i="21"/>
  <c r="D33" i="21"/>
  <c r="B33" i="21"/>
  <c r="M31" i="21"/>
  <c r="I31" i="21"/>
  <c r="H31" i="21"/>
  <c r="F31" i="21"/>
  <c r="E31" i="21"/>
  <c r="D31" i="21"/>
  <c r="B31" i="21"/>
  <c r="M30" i="21"/>
  <c r="I30" i="21"/>
  <c r="H30" i="21"/>
  <c r="F30" i="21"/>
  <c r="E30" i="21"/>
  <c r="D30" i="21"/>
  <c r="B30" i="21"/>
  <c r="M29" i="21"/>
  <c r="I29" i="21"/>
  <c r="H29" i="21"/>
  <c r="F29" i="21"/>
  <c r="E29" i="21"/>
  <c r="D29" i="21"/>
  <c r="B29" i="21"/>
  <c r="M28" i="21"/>
  <c r="I28" i="21"/>
  <c r="H28" i="21"/>
  <c r="F28" i="21"/>
  <c r="E28" i="21"/>
  <c r="D28" i="21"/>
  <c r="B28" i="21"/>
  <c r="M27" i="21"/>
  <c r="I27" i="21"/>
  <c r="H27" i="21"/>
  <c r="F27" i="21"/>
  <c r="E27" i="21"/>
  <c r="D27" i="21"/>
  <c r="B27" i="21"/>
  <c r="M26" i="21"/>
  <c r="I26" i="21"/>
  <c r="H26" i="21"/>
  <c r="F26" i="21"/>
  <c r="E26" i="21"/>
  <c r="D26" i="21"/>
  <c r="B26" i="21"/>
  <c r="H22" i="21"/>
  <c r="D22" i="21"/>
  <c r="B22" i="21"/>
  <c r="H21" i="21"/>
  <c r="D21" i="21"/>
  <c r="B21" i="21"/>
  <c r="K15" i="21"/>
  <c r="H15" i="21"/>
  <c r="U13" i="21"/>
  <c r="U11" i="21"/>
  <c r="L11" i="21"/>
  <c r="U10" i="21"/>
  <c r="W9" i="21"/>
  <c r="K10" i="21" s="1"/>
  <c r="U9" i="21"/>
  <c r="K9" i="21" s="1"/>
  <c r="U7" i="21"/>
  <c r="F6" i="21" s="1"/>
  <c r="U6" i="21"/>
  <c r="C6" i="21" s="1"/>
  <c r="U5" i="21"/>
  <c r="C5" i="21" s="1"/>
  <c r="C91" i="26"/>
  <c r="M42" i="26"/>
  <c r="I42" i="26"/>
  <c r="H42" i="26"/>
  <c r="F42" i="26"/>
  <c r="E42" i="26"/>
  <c r="D42" i="26"/>
  <c r="B42" i="26"/>
  <c r="M41" i="26"/>
  <c r="I41" i="26"/>
  <c r="H41" i="26"/>
  <c r="F41" i="26"/>
  <c r="E41" i="26"/>
  <c r="D41" i="26"/>
  <c r="B41" i="26"/>
  <c r="M40" i="26"/>
  <c r="I40" i="26"/>
  <c r="H40" i="26"/>
  <c r="F40" i="26"/>
  <c r="E40" i="26"/>
  <c r="D40" i="26"/>
  <c r="B40" i="26"/>
  <c r="M39" i="26"/>
  <c r="I39" i="26"/>
  <c r="H39" i="26"/>
  <c r="F39" i="26"/>
  <c r="E39" i="26"/>
  <c r="D39" i="26"/>
  <c r="B39" i="26"/>
  <c r="M38" i="26"/>
  <c r="I38" i="26"/>
  <c r="H38" i="26"/>
  <c r="F38" i="26"/>
  <c r="E38" i="26"/>
  <c r="D38" i="26"/>
  <c r="B38" i="26"/>
  <c r="M37" i="26"/>
  <c r="I37" i="26"/>
  <c r="H37" i="26"/>
  <c r="F37" i="26"/>
  <c r="E37" i="26"/>
  <c r="D37" i="26"/>
  <c r="B37" i="26"/>
  <c r="M36" i="26"/>
  <c r="I36" i="26"/>
  <c r="H36" i="26"/>
  <c r="F36" i="26"/>
  <c r="E36" i="26"/>
  <c r="D36" i="26"/>
  <c r="B36" i="26"/>
  <c r="M35" i="26"/>
  <c r="I35" i="26"/>
  <c r="H35" i="26"/>
  <c r="F35" i="26"/>
  <c r="E35" i="26"/>
  <c r="D35" i="26"/>
  <c r="B35" i="26"/>
  <c r="M34" i="26"/>
  <c r="I34" i="26"/>
  <c r="H34" i="26"/>
  <c r="F34" i="26"/>
  <c r="E34" i="26"/>
  <c r="D34" i="26"/>
  <c r="B34" i="26"/>
  <c r="M33" i="26"/>
  <c r="I33" i="26"/>
  <c r="H33" i="26"/>
  <c r="F33" i="26"/>
  <c r="E33" i="26"/>
  <c r="D33" i="26"/>
  <c r="B33" i="26"/>
  <c r="M31" i="26"/>
  <c r="I31" i="26"/>
  <c r="H31" i="26"/>
  <c r="F31" i="26"/>
  <c r="E31" i="26"/>
  <c r="D31" i="26"/>
  <c r="B31" i="26"/>
  <c r="M30" i="26"/>
  <c r="I30" i="26"/>
  <c r="H30" i="26"/>
  <c r="F30" i="26"/>
  <c r="E30" i="26"/>
  <c r="D30" i="26"/>
  <c r="B30" i="26"/>
  <c r="M29" i="26"/>
  <c r="I29" i="26"/>
  <c r="H29" i="26"/>
  <c r="F29" i="26"/>
  <c r="E29" i="26"/>
  <c r="D29" i="26"/>
  <c r="B29" i="26"/>
  <c r="M28" i="26"/>
  <c r="I28" i="26"/>
  <c r="H28" i="26"/>
  <c r="F28" i="26"/>
  <c r="E28" i="26"/>
  <c r="D28" i="26"/>
  <c r="B28" i="26"/>
  <c r="M27" i="26"/>
  <c r="I27" i="26"/>
  <c r="H27" i="26"/>
  <c r="F27" i="26"/>
  <c r="E27" i="26"/>
  <c r="D27" i="26"/>
  <c r="B27" i="26"/>
  <c r="M26" i="26"/>
  <c r="I26" i="26"/>
  <c r="H26" i="26"/>
  <c r="F26" i="26"/>
  <c r="E26" i="26"/>
  <c r="D26" i="26"/>
  <c r="B26" i="26"/>
  <c r="M25" i="26"/>
  <c r="I25" i="26"/>
  <c r="H25" i="26"/>
  <c r="F25" i="26"/>
  <c r="E25" i="26"/>
  <c r="D25" i="26"/>
  <c r="B25" i="26"/>
  <c r="M24" i="26"/>
  <c r="I24" i="26"/>
  <c r="H24" i="26"/>
  <c r="F24" i="26"/>
  <c r="E24" i="26"/>
  <c r="D24" i="26"/>
  <c r="B24" i="26"/>
  <c r="F23" i="26"/>
  <c r="D23" i="26"/>
  <c r="B23" i="26"/>
  <c r="F22" i="26"/>
  <c r="D22" i="26"/>
  <c r="B22" i="26"/>
  <c r="F21" i="26"/>
  <c r="D21" i="26"/>
  <c r="B21" i="26"/>
  <c r="K15" i="26"/>
  <c r="H15" i="26"/>
  <c r="U13" i="26"/>
  <c r="U11" i="26"/>
  <c r="L11" i="26"/>
  <c r="U10" i="26"/>
  <c r="W9" i="26"/>
  <c r="K10" i="26" s="1"/>
  <c r="U9" i="26"/>
  <c r="K9" i="26" s="1"/>
  <c r="U7" i="26"/>
  <c r="F6" i="26" s="1"/>
  <c r="U6" i="26"/>
  <c r="C6" i="26" s="1"/>
  <c r="U5" i="26"/>
  <c r="C91" i="37"/>
  <c r="M42" i="37"/>
  <c r="I42" i="37"/>
  <c r="H42" i="37"/>
  <c r="F42" i="37"/>
  <c r="E42" i="37"/>
  <c r="D42" i="37"/>
  <c r="B42" i="37"/>
  <c r="M41" i="37"/>
  <c r="I41" i="37"/>
  <c r="H41" i="37"/>
  <c r="F41" i="37"/>
  <c r="E41" i="37"/>
  <c r="D41" i="37"/>
  <c r="B41" i="37"/>
  <c r="M40" i="37"/>
  <c r="I40" i="37"/>
  <c r="H40" i="37"/>
  <c r="F40" i="37"/>
  <c r="E40" i="37"/>
  <c r="D40" i="37"/>
  <c r="B40" i="37"/>
  <c r="M39" i="37"/>
  <c r="I39" i="37"/>
  <c r="H39" i="37"/>
  <c r="F39" i="37"/>
  <c r="E39" i="37"/>
  <c r="D39" i="37"/>
  <c r="B39" i="37"/>
  <c r="M38" i="37"/>
  <c r="I38" i="37"/>
  <c r="H38" i="37"/>
  <c r="F38" i="37"/>
  <c r="E38" i="37"/>
  <c r="D38" i="37"/>
  <c r="B38" i="37"/>
  <c r="M37" i="37"/>
  <c r="I37" i="37"/>
  <c r="H37" i="37"/>
  <c r="F37" i="37"/>
  <c r="E37" i="37"/>
  <c r="D37" i="37"/>
  <c r="B37" i="37"/>
  <c r="M36" i="37"/>
  <c r="I36" i="37"/>
  <c r="H36" i="37"/>
  <c r="F36" i="37"/>
  <c r="E36" i="37"/>
  <c r="D36" i="37"/>
  <c r="B36" i="37"/>
  <c r="M35" i="37"/>
  <c r="I35" i="37"/>
  <c r="H35" i="37"/>
  <c r="F35" i="37"/>
  <c r="E35" i="37"/>
  <c r="D35" i="37"/>
  <c r="B35" i="37"/>
  <c r="F34" i="37"/>
  <c r="D34" i="37"/>
  <c r="B34" i="37"/>
  <c r="F33" i="37"/>
  <c r="D33" i="37"/>
  <c r="B33" i="37"/>
  <c r="M31" i="37"/>
  <c r="I31" i="37"/>
  <c r="H31" i="37"/>
  <c r="F31" i="37"/>
  <c r="E31" i="37"/>
  <c r="D31" i="37"/>
  <c r="B31" i="37"/>
  <c r="M30" i="37"/>
  <c r="I30" i="37"/>
  <c r="H30" i="37"/>
  <c r="F30" i="37"/>
  <c r="E30" i="37"/>
  <c r="D30" i="37"/>
  <c r="B30" i="37"/>
  <c r="M29" i="37"/>
  <c r="I29" i="37"/>
  <c r="H29" i="37"/>
  <c r="F29" i="37"/>
  <c r="E29" i="37"/>
  <c r="D29" i="37"/>
  <c r="B29" i="37"/>
  <c r="M28" i="37"/>
  <c r="I28" i="37"/>
  <c r="H28" i="37"/>
  <c r="F28" i="37"/>
  <c r="E28" i="37"/>
  <c r="D28" i="37"/>
  <c r="B28" i="37"/>
  <c r="M27" i="37"/>
  <c r="I27" i="37"/>
  <c r="H27" i="37"/>
  <c r="F27" i="37"/>
  <c r="E27" i="37"/>
  <c r="D27" i="37"/>
  <c r="B27" i="37"/>
  <c r="M26" i="37"/>
  <c r="I26" i="37"/>
  <c r="H26" i="37"/>
  <c r="F26" i="37"/>
  <c r="E26" i="37"/>
  <c r="D26" i="37"/>
  <c r="B26" i="37"/>
  <c r="F25" i="37"/>
  <c r="D25" i="37"/>
  <c r="B25" i="37"/>
  <c r="F24" i="37"/>
  <c r="D24" i="37"/>
  <c r="B24" i="37"/>
  <c r="F23" i="37"/>
  <c r="D23" i="37"/>
  <c r="B23" i="37"/>
  <c r="F22" i="37"/>
  <c r="D22" i="37"/>
  <c r="B22" i="37"/>
  <c r="F21" i="37"/>
  <c r="D21" i="37"/>
  <c r="B21" i="37"/>
  <c r="K15" i="37"/>
  <c r="H15" i="37"/>
  <c r="U13" i="37"/>
  <c r="U11" i="37"/>
  <c r="U10" i="37"/>
  <c r="W9" i="37"/>
  <c r="K10" i="37" s="1"/>
  <c r="U9" i="37"/>
  <c r="K9" i="37"/>
  <c r="U8" i="37"/>
  <c r="L11" i="37" s="1"/>
  <c r="U7" i="37"/>
  <c r="F6" i="37" s="1"/>
  <c r="U6" i="37"/>
  <c r="C6" i="37" s="1"/>
  <c r="U5" i="37"/>
  <c r="C5" i="37" s="1"/>
  <c r="C91" i="41"/>
  <c r="M42" i="41"/>
  <c r="I42" i="41"/>
  <c r="H42" i="41"/>
  <c r="F42" i="41"/>
  <c r="E42" i="41"/>
  <c r="D42" i="41"/>
  <c r="B42" i="41"/>
  <c r="M41" i="41"/>
  <c r="I41" i="41"/>
  <c r="H41" i="41"/>
  <c r="F41" i="41"/>
  <c r="E41" i="41"/>
  <c r="D41" i="41"/>
  <c r="B41" i="41"/>
  <c r="M40" i="41"/>
  <c r="I40" i="41"/>
  <c r="H40" i="41"/>
  <c r="F40" i="41"/>
  <c r="E40" i="41"/>
  <c r="D40" i="41"/>
  <c r="B40" i="41"/>
  <c r="M39" i="41"/>
  <c r="I39" i="41"/>
  <c r="H39" i="41"/>
  <c r="F39" i="41"/>
  <c r="E39" i="41"/>
  <c r="D39" i="41"/>
  <c r="B39" i="41"/>
  <c r="M38" i="41"/>
  <c r="I38" i="41"/>
  <c r="H38" i="41"/>
  <c r="F38" i="41"/>
  <c r="E38" i="41"/>
  <c r="D38" i="41"/>
  <c r="B38" i="41"/>
  <c r="M37" i="41"/>
  <c r="I37" i="41"/>
  <c r="H37" i="41"/>
  <c r="F37" i="41"/>
  <c r="E37" i="41"/>
  <c r="D37" i="41"/>
  <c r="B37" i="41"/>
  <c r="M36" i="41"/>
  <c r="I36" i="41"/>
  <c r="H36" i="41"/>
  <c r="F36" i="41"/>
  <c r="E36" i="41"/>
  <c r="D36" i="41"/>
  <c r="B36" i="41"/>
  <c r="M35" i="41"/>
  <c r="I35" i="41"/>
  <c r="H35" i="41"/>
  <c r="F35" i="41"/>
  <c r="E35" i="41"/>
  <c r="D35" i="41"/>
  <c r="B35" i="41"/>
  <c r="M34" i="41"/>
  <c r="I34" i="41"/>
  <c r="H34" i="41"/>
  <c r="F34" i="41"/>
  <c r="E34" i="41"/>
  <c r="D34" i="41"/>
  <c r="B34" i="41"/>
  <c r="M33" i="41"/>
  <c r="I33" i="41"/>
  <c r="H33" i="41"/>
  <c r="F33" i="41"/>
  <c r="E33" i="41"/>
  <c r="D33" i="41"/>
  <c r="B33" i="41"/>
  <c r="M31" i="41"/>
  <c r="I31" i="41"/>
  <c r="H31" i="41"/>
  <c r="F31" i="41"/>
  <c r="E31" i="41"/>
  <c r="D31" i="41"/>
  <c r="B31" i="41"/>
  <c r="M30" i="41"/>
  <c r="I30" i="41"/>
  <c r="H30" i="41"/>
  <c r="F30" i="41"/>
  <c r="E30" i="41"/>
  <c r="D30" i="41"/>
  <c r="B30" i="41"/>
  <c r="M29" i="41"/>
  <c r="I29" i="41"/>
  <c r="H29" i="41"/>
  <c r="F29" i="41"/>
  <c r="E29" i="41"/>
  <c r="D29" i="41"/>
  <c r="B29" i="41"/>
  <c r="M28" i="41"/>
  <c r="I28" i="41"/>
  <c r="H28" i="41"/>
  <c r="F28" i="41"/>
  <c r="E28" i="41"/>
  <c r="D28" i="41"/>
  <c r="B28" i="41"/>
  <c r="M27" i="41"/>
  <c r="I27" i="41"/>
  <c r="H27" i="41"/>
  <c r="F27" i="41"/>
  <c r="E27" i="41"/>
  <c r="D27" i="41"/>
  <c r="B27" i="41"/>
  <c r="M26" i="41"/>
  <c r="I26" i="41"/>
  <c r="H26" i="41"/>
  <c r="F26" i="41"/>
  <c r="E26" i="41"/>
  <c r="D26" i="41"/>
  <c r="B26" i="41"/>
  <c r="M25" i="41"/>
  <c r="I25" i="41"/>
  <c r="H25" i="41"/>
  <c r="F25" i="41"/>
  <c r="E25" i="41"/>
  <c r="D25" i="41"/>
  <c r="B25" i="41"/>
  <c r="M24" i="41"/>
  <c r="I24" i="41"/>
  <c r="H24" i="41"/>
  <c r="F24" i="41"/>
  <c r="E24" i="41"/>
  <c r="D24" i="41"/>
  <c r="B24" i="41"/>
  <c r="M23" i="41"/>
  <c r="I23" i="41"/>
  <c r="H23" i="41"/>
  <c r="F23" i="41"/>
  <c r="E23" i="41"/>
  <c r="D23" i="41"/>
  <c r="B23" i="41"/>
  <c r="M22" i="41"/>
  <c r="I22" i="41"/>
  <c r="H22" i="41"/>
  <c r="F22" i="41"/>
  <c r="E22" i="41"/>
  <c r="D22" i="41"/>
  <c r="B22" i="41"/>
  <c r="F21" i="41"/>
  <c r="D21" i="41"/>
  <c r="B21" i="41"/>
  <c r="K15" i="41"/>
  <c r="H15" i="41"/>
  <c r="U13" i="41"/>
  <c r="U11" i="41"/>
  <c r="L11" i="41"/>
  <c r="U10" i="41"/>
  <c r="W9" i="41"/>
  <c r="K10" i="41" s="1"/>
  <c r="U9" i="41"/>
  <c r="K9" i="41" s="1"/>
  <c r="U7" i="41"/>
  <c r="F6" i="41" s="1"/>
  <c r="U6" i="41"/>
  <c r="C6" i="41"/>
  <c r="U5" i="41"/>
  <c r="C5" i="41" s="1"/>
  <c r="C91" i="48"/>
  <c r="M42" i="48"/>
  <c r="I42" i="48"/>
  <c r="H42" i="48"/>
  <c r="F42" i="48"/>
  <c r="E42" i="48"/>
  <c r="D42" i="48"/>
  <c r="B42" i="48"/>
  <c r="M41" i="48"/>
  <c r="I41" i="48"/>
  <c r="H41" i="48"/>
  <c r="F41" i="48"/>
  <c r="E41" i="48"/>
  <c r="D41" i="48"/>
  <c r="B41" i="48"/>
  <c r="M40" i="48"/>
  <c r="I40" i="48"/>
  <c r="H40" i="48"/>
  <c r="F40" i="48"/>
  <c r="E40" i="48"/>
  <c r="D40" i="48"/>
  <c r="B40" i="48"/>
  <c r="M39" i="48"/>
  <c r="I39" i="48"/>
  <c r="H39" i="48"/>
  <c r="F39" i="48"/>
  <c r="E39" i="48"/>
  <c r="D39" i="48"/>
  <c r="B39" i="48"/>
  <c r="M38" i="48"/>
  <c r="I38" i="48"/>
  <c r="H38" i="48"/>
  <c r="F38" i="48"/>
  <c r="E38" i="48"/>
  <c r="D38" i="48"/>
  <c r="B38" i="48"/>
  <c r="M37" i="48"/>
  <c r="I37" i="48"/>
  <c r="H37" i="48"/>
  <c r="F37" i="48"/>
  <c r="E37" i="48"/>
  <c r="D37" i="48"/>
  <c r="B37" i="48"/>
  <c r="M36" i="48"/>
  <c r="I36" i="48"/>
  <c r="H36" i="48"/>
  <c r="F36" i="48"/>
  <c r="E36" i="48"/>
  <c r="D36" i="48"/>
  <c r="B36" i="48"/>
  <c r="M35" i="48"/>
  <c r="I35" i="48"/>
  <c r="H35" i="48"/>
  <c r="F35" i="48"/>
  <c r="E35" i="48"/>
  <c r="D35" i="48"/>
  <c r="B35" i="48"/>
  <c r="M34" i="48"/>
  <c r="I34" i="48"/>
  <c r="H34" i="48"/>
  <c r="F34" i="48"/>
  <c r="E34" i="48"/>
  <c r="D34" i="48"/>
  <c r="B34" i="48"/>
  <c r="M33" i="48"/>
  <c r="D33" i="48"/>
  <c r="B33" i="48"/>
  <c r="M31" i="48"/>
  <c r="I31" i="48"/>
  <c r="H31" i="48"/>
  <c r="F31" i="48"/>
  <c r="E31" i="48"/>
  <c r="D31" i="48"/>
  <c r="B31" i="48"/>
  <c r="M30" i="48"/>
  <c r="I30" i="48"/>
  <c r="H30" i="48"/>
  <c r="F30" i="48"/>
  <c r="E30" i="48"/>
  <c r="D30" i="48"/>
  <c r="B30" i="48"/>
  <c r="M29" i="48"/>
  <c r="I29" i="48"/>
  <c r="H29" i="48"/>
  <c r="F29" i="48"/>
  <c r="E29" i="48"/>
  <c r="D29" i="48"/>
  <c r="B29" i="48"/>
  <c r="M28" i="48"/>
  <c r="I28" i="48"/>
  <c r="H28" i="48"/>
  <c r="F28" i="48"/>
  <c r="E28" i="48"/>
  <c r="D28" i="48"/>
  <c r="B28" i="48"/>
  <c r="M27" i="48"/>
  <c r="I27" i="48"/>
  <c r="H27" i="48"/>
  <c r="F27" i="48"/>
  <c r="E27" i="48"/>
  <c r="D27" i="48"/>
  <c r="B27" i="48"/>
  <c r="M26" i="48"/>
  <c r="I26" i="48"/>
  <c r="H26" i="48"/>
  <c r="F26" i="48"/>
  <c r="E26" i="48"/>
  <c r="D26" i="48"/>
  <c r="B26" i="48"/>
  <c r="M25" i="48"/>
  <c r="I25" i="48"/>
  <c r="H25" i="48"/>
  <c r="F25" i="48"/>
  <c r="E25" i="48"/>
  <c r="D25" i="48"/>
  <c r="B25" i="48"/>
  <c r="M24" i="48"/>
  <c r="I24" i="48"/>
  <c r="H24" i="48"/>
  <c r="F24" i="48"/>
  <c r="E24" i="48"/>
  <c r="D24" i="48"/>
  <c r="B24" i="48"/>
  <c r="M23" i="48"/>
  <c r="I23" i="48"/>
  <c r="H23" i="48"/>
  <c r="F23" i="48"/>
  <c r="E23" i="48"/>
  <c r="D23" i="48"/>
  <c r="B23" i="48"/>
  <c r="M22" i="48"/>
  <c r="I22" i="48"/>
  <c r="H22" i="48"/>
  <c r="F22" i="48"/>
  <c r="E22" i="48"/>
  <c r="D22" i="48"/>
  <c r="B22" i="48"/>
  <c r="M21" i="48"/>
  <c r="I21" i="48"/>
  <c r="H21" i="48"/>
  <c r="F21" i="48"/>
  <c r="E21" i="48"/>
  <c r="D21" i="48"/>
  <c r="B21" i="48"/>
  <c r="K15" i="48"/>
  <c r="H15" i="48"/>
  <c r="U13" i="48"/>
  <c r="U11" i="48"/>
  <c r="L11" i="48"/>
  <c r="U10" i="48"/>
  <c r="W9" i="48"/>
  <c r="K10" i="48" s="1"/>
  <c r="U9" i="48"/>
  <c r="K9" i="48" s="1"/>
  <c r="U7" i="48"/>
  <c r="F6" i="48" s="1"/>
  <c r="U6" i="48"/>
  <c r="C6" i="48"/>
  <c r="U5" i="48"/>
  <c r="C91" i="45"/>
  <c r="M42" i="45"/>
  <c r="I42" i="45"/>
  <c r="H42" i="45"/>
  <c r="F42" i="45"/>
  <c r="E42" i="45"/>
  <c r="D42" i="45"/>
  <c r="B42" i="45"/>
  <c r="M41" i="45"/>
  <c r="I41" i="45"/>
  <c r="H41" i="45"/>
  <c r="F41" i="45"/>
  <c r="E41" i="45"/>
  <c r="D41" i="45"/>
  <c r="B41" i="45"/>
  <c r="M40" i="45"/>
  <c r="I40" i="45"/>
  <c r="H40" i="45"/>
  <c r="F40" i="45"/>
  <c r="E40" i="45"/>
  <c r="D40" i="45"/>
  <c r="B40" i="45"/>
  <c r="M39" i="45"/>
  <c r="I39" i="45"/>
  <c r="H39" i="45"/>
  <c r="F39" i="45"/>
  <c r="E39" i="45"/>
  <c r="D39" i="45"/>
  <c r="B39" i="45"/>
  <c r="M38" i="45"/>
  <c r="I38" i="45"/>
  <c r="H38" i="45"/>
  <c r="F38" i="45"/>
  <c r="E38" i="45"/>
  <c r="D38" i="45"/>
  <c r="B38" i="45"/>
  <c r="M37" i="45"/>
  <c r="I37" i="45"/>
  <c r="H37" i="45"/>
  <c r="F37" i="45"/>
  <c r="E37" i="45"/>
  <c r="D37" i="45"/>
  <c r="B37" i="45"/>
  <c r="M36" i="45"/>
  <c r="I36" i="45"/>
  <c r="H36" i="45"/>
  <c r="F36" i="45"/>
  <c r="E36" i="45"/>
  <c r="D36" i="45"/>
  <c r="B36" i="45"/>
  <c r="M35" i="45"/>
  <c r="I35" i="45"/>
  <c r="H35" i="45"/>
  <c r="F35" i="45"/>
  <c r="E35" i="45"/>
  <c r="D35" i="45"/>
  <c r="B35" i="45"/>
  <c r="M34" i="45"/>
  <c r="I34" i="45"/>
  <c r="H34" i="45"/>
  <c r="F34" i="45"/>
  <c r="E34" i="45"/>
  <c r="D34" i="45"/>
  <c r="B34" i="45"/>
  <c r="M33" i="45"/>
  <c r="I33" i="45"/>
  <c r="H33" i="45"/>
  <c r="F33" i="45"/>
  <c r="E33" i="45"/>
  <c r="D33" i="45"/>
  <c r="B33" i="45"/>
  <c r="M31" i="45"/>
  <c r="I31" i="45"/>
  <c r="H31" i="45"/>
  <c r="F31" i="45"/>
  <c r="E31" i="45"/>
  <c r="D31" i="45"/>
  <c r="B31" i="45"/>
  <c r="M30" i="45"/>
  <c r="I30" i="45"/>
  <c r="H30" i="45"/>
  <c r="F30" i="45"/>
  <c r="E30" i="45"/>
  <c r="D30" i="45"/>
  <c r="B30" i="45"/>
  <c r="M29" i="45"/>
  <c r="I29" i="45"/>
  <c r="H29" i="45"/>
  <c r="F29" i="45"/>
  <c r="E29" i="45"/>
  <c r="D29" i="45"/>
  <c r="B29" i="45"/>
  <c r="M28" i="45"/>
  <c r="I28" i="45"/>
  <c r="H28" i="45"/>
  <c r="F28" i="45"/>
  <c r="E28" i="45"/>
  <c r="D28" i="45"/>
  <c r="B28" i="45"/>
  <c r="M27" i="45"/>
  <c r="I27" i="45"/>
  <c r="H27" i="45"/>
  <c r="F27" i="45"/>
  <c r="E27" i="45"/>
  <c r="D27" i="45"/>
  <c r="B27" i="45"/>
  <c r="M26" i="45"/>
  <c r="I26" i="45"/>
  <c r="H26" i="45"/>
  <c r="F26" i="45"/>
  <c r="E26" i="45"/>
  <c r="D26" i="45"/>
  <c r="B26" i="45"/>
  <c r="M25" i="45"/>
  <c r="I25" i="45"/>
  <c r="H25" i="45"/>
  <c r="F25" i="45"/>
  <c r="E25" i="45"/>
  <c r="D25" i="45"/>
  <c r="B25" i="45"/>
  <c r="M24" i="45"/>
  <c r="I24" i="45"/>
  <c r="H24" i="45"/>
  <c r="F24" i="45"/>
  <c r="E24" i="45"/>
  <c r="D24" i="45"/>
  <c r="B24" i="45"/>
  <c r="M23" i="45"/>
  <c r="I23" i="45"/>
  <c r="H23" i="45"/>
  <c r="F23" i="45"/>
  <c r="E23" i="45"/>
  <c r="D23" i="45"/>
  <c r="B23" i="45"/>
  <c r="M22" i="45"/>
  <c r="I22" i="45"/>
  <c r="H22" i="45"/>
  <c r="F22" i="45"/>
  <c r="E22" i="45"/>
  <c r="D22" i="45"/>
  <c r="B22" i="45"/>
  <c r="E21" i="45"/>
  <c r="D21" i="45"/>
  <c r="B21" i="45"/>
  <c r="K15" i="45"/>
  <c r="H15" i="45"/>
  <c r="U13" i="45"/>
  <c r="U11" i="45"/>
  <c r="U10" i="45"/>
  <c r="W9" i="45"/>
  <c r="K10" i="45" s="1"/>
  <c r="U9" i="45"/>
  <c r="K9" i="45" s="1"/>
  <c r="U8" i="45"/>
  <c r="L11" i="45" s="1"/>
  <c r="U7" i="45"/>
  <c r="F6" i="45" s="1"/>
  <c r="U6" i="45"/>
  <c r="C6" i="45" s="1"/>
  <c r="U5" i="45"/>
  <c r="C5" i="45" s="1"/>
  <c r="C91" i="36"/>
  <c r="M42" i="36"/>
  <c r="I42" i="36"/>
  <c r="H42" i="36"/>
  <c r="F42" i="36"/>
  <c r="E42" i="36"/>
  <c r="D42" i="36"/>
  <c r="B42" i="36"/>
  <c r="M41" i="36"/>
  <c r="I41" i="36"/>
  <c r="H41" i="36"/>
  <c r="F41" i="36"/>
  <c r="E41" i="36"/>
  <c r="D41" i="36"/>
  <c r="B41" i="36"/>
  <c r="M40" i="36"/>
  <c r="I40" i="36"/>
  <c r="H40" i="36"/>
  <c r="F40" i="36"/>
  <c r="E40" i="36"/>
  <c r="D40" i="36"/>
  <c r="B40" i="36"/>
  <c r="M39" i="36"/>
  <c r="I39" i="36"/>
  <c r="H39" i="36"/>
  <c r="F39" i="36"/>
  <c r="E39" i="36"/>
  <c r="D39" i="36"/>
  <c r="B39" i="36"/>
  <c r="M38" i="36"/>
  <c r="I38" i="36"/>
  <c r="H38" i="36"/>
  <c r="F38" i="36"/>
  <c r="E38" i="36"/>
  <c r="D38" i="36"/>
  <c r="B38" i="36"/>
  <c r="M37" i="36"/>
  <c r="I37" i="36"/>
  <c r="H37" i="36"/>
  <c r="F37" i="36"/>
  <c r="E37" i="36"/>
  <c r="D37" i="36"/>
  <c r="B37" i="36"/>
  <c r="M36" i="36"/>
  <c r="I36" i="36"/>
  <c r="H36" i="36"/>
  <c r="F36" i="36"/>
  <c r="E36" i="36"/>
  <c r="D36" i="36"/>
  <c r="B36" i="36"/>
  <c r="M35" i="36"/>
  <c r="I35" i="36"/>
  <c r="H35" i="36"/>
  <c r="F35" i="36"/>
  <c r="E35" i="36"/>
  <c r="D35" i="36"/>
  <c r="B35" i="36"/>
  <c r="F34" i="36"/>
  <c r="D34" i="36"/>
  <c r="B34" i="36"/>
  <c r="F33" i="36"/>
  <c r="D33" i="36"/>
  <c r="B33" i="36"/>
  <c r="M31" i="36"/>
  <c r="I31" i="36"/>
  <c r="H31" i="36"/>
  <c r="F31" i="36"/>
  <c r="E31" i="36"/>
  <c r="D31" i="36"/>
  <c r="B31" i="36"/>
  <c r="M30" i="36"/>
  <c r="I30" i="36"/>
  <c r="H30" i="36"/>
  <c r="F30" i="36"/>
  <c r="E30" i="36"/>
  <c r="D30" i="36"/>
  <c r="B30" i="36"/>
  <c r="M29" i="36"/>
  <c r="I29" i="36"/>
  <c r="H29" i="36"/>
  <c r="F29" i="36"/>
  <c r="E29" i="36"/>
  <c r="D29" i="36"/>
  <c r="B29" i="36"/>
  <c r="M28" i="36"/>
  <c r="I28" i="36"/>
  <c r="H28" i="36"/>
  <c r="F28" i="36"/>
  <c r="E28" i="36"/>
  <c r="D28" i="36"/>
  <c r="B28" i="36"/>
  <c r="M27" i="36"/>
  <c r="I27" i="36"/>
  <c r="H27" i="36"/>
  <c r="F27" i="36"/>
  <c r="E27" i="36"/>
  <c r="D27" i="36"/>
  <c r="B27" i="36"/>
  <c r="M26" i="36"/>
  <c r="I26" i="36"/>
  <c r="H26" i="36"/>
  <c r="F26" i="36"/>
  <c r="E26" i="36"/>
  <c r="D26" i="36"/>
  <c r="B26" i="36"/>
  <c r="F25" i="36"/>
  <c r="D25" i="36"/>
  <c r="B25" i="36"/>
  <c r="F24" i="36"/>
  <c r="D24" i="36"/>
  <c r="B24" i="36"/>
  <c r="F23" i="36"/>
  <c r="D23" i="36"/>
  <c r="B23" i="36"/>
  <c r="F22" i="36"/>
  <c r="D22" i="36"/>
  <c r="B22" i="36"/>
  <c r="F21" i="36"/>
  <c r="D21" i="36"/>
  <c r="B21" i="36"/>
  <c r="K15" i="36"/>
  <c r="H15" i="36"/>
  <c r="U13" i="36"/>
  <c r="U11" i="36"/>
  <c r="L11" i="36"/>
  <c r="U10" i="36"/>
  <c r="W9" i="36"/>
  <c r="K10" i="36" s="1"/>
  <c r="U9" i="36"/>
  <c r="K9" i="36" s="1"/>
  <c r="U7" i="36"/>
  <c r="F6" i="36" s="1"/>
  <c r="U6" i="36"/>
  <c r="C6" i="36"/>
  <c r="U5" i="36"/>
  <c r="C5" i="36" s="1"/>
  <c r="M42" i="11"/>
  <c r="I42" i="11"/>
  <c r="H42" i="11"/>
  <c r="F42" i="11"/>
  <c r="E42" i="11"/>
  <c r="D42" i="11"/>
  <c r="B42" i="11"/>
  <c r="M41" i="11"/>
  <c r="I41" i="11"/>
  <c r="H41" i="11"/>
  <c r="F41" i="11"/>
  <c r="E41" i="11"/>
  <c r="D41" i="11"/>
  <c r="B41" i="11"/>
  <c r="M40" i="11"/>
  <c r="I40" i="11"/>
  <c r="H40" i="11"/>
  <c r="F40" i="11"/>
  <c r="E40" i="11"/>
  <c r="D40" i="11"/>
  <c r="B40" i="11"/>
  <c r="M39" i="11"/>
  <c r="I39" i="11"/>
  <c r="H39" i="11"/>
  <c r="F39" i="11"/>
  <c r="E39" i="11"/>
  <c r="D39" i="11"/>
  <c r="B39" i="11"/>
  <c r="M38" i="11"/>
  <c r="I38" i="11"/>
  <c r="H38" i="11"/>
  <c r="F38" i="11"/>
  <c r="E38" i="11"/>
  <c r="D38" i="11"/>
  <c r="B38" i="11"/>
  <c r="M37" i="11"/>
  <c r="I37" i="11"/>
  <c r="H37" i="11"/>
  <c r="F37" i="11"/>
  <c r="E37" i="11"/>
  <c r="D37" i="11"/>
  <c r="B37" i="11"/>
  <c r="M36" i="11"/>
  <c r="I36" i="11"/>
  <c r="H36" i="11"/>
  <c r="F36" i="11"/>
  <c r="E36" i="11"/>
  <c r="D36" i="11"/>
  <c r="B36" i="11"/>
  <c r="M35" i="11"/>
  <c r="I35" i="11"/>
  <c r="H35" i="11"/>
  <c r="F35" i="11"/>
  <c r="E35" i="11"/>
  <c r="D35" i="11"/>
  <c r="B35" i="11"/>
  <c r="F34" i="11"/>
  <c r="D34" i="11"/>
  <c r="B34" i="11"/>
  <c r="F33" i="11"/>
  <c r="D33" i="11"/>
  <c r="B33" i="11"/>
  <c r="M31" i="11"/>
  <c r="I31" i="11"/>
  <c r="H31" i="11"/>
  <c r="F31" i="11"/>
  <c r="E31" i="11"/>
  <c r="D31" i="11"/>
  <c r="B31" i="11"/>
  <c r="M30" i="11"/>
  <c r="I30" i="11"/>
  <c r="H30" i="11"/>
  <c r="F30" i="11"/>
  <c r="E30" i="11"/>
  <c r="D30" i="11"/>
  <c r="B30" i="11"/>
  <c r="M29" i="11"/>
  <c r="I29" i="11"/>
  <c r="H29" i="11"/>
  <c r="F29" i="11"/>
  <c r="E29" i="11"/>
  <c r="D29" i="11"/>
  <c r="B29" i="11"/>
  <c r="M28" i="11"/>
  <c r="I28" i="11"/>
  <c r="H28" i="11"/>
  <c r="F28" i="11"/>
  <c r="E28" i="11"/>
  <c r="D28" i="11"/>
  <c r="B28" i="11"/>
  <c r="F27" i="11"/>
  <c r="D27" i="11"/>
  <c r="B27" i="11"/>
  <c r="F26" i="11"/>
  <c r="D26" i="11"/>
  <c r="B26" i="11"/>
  <c r="F25" i="11"/>
  <c r="D25" i="11"/>
  <c r="B25" i="11"/>
  <c r="F24" i="11"/>
  <c r="D24" i="11"/>
  <c r="B24" i="11"/>
  <c r="F23" i="11"/>
  <c r="D23" i="11"/>
  <c r="B23" i="11"/>
  <c r="F22" i="11"/>
  <c r="D22" i="11"/>
  <c r="B22" i="11"/>
  <c r="F21" i="11"/>
  <c r="D21" i="11"/>
  <c r="B21" i="11"/>
  <c r="K15" i="11"/>
  <c r="H15" i="11"/>
  <c r="U13" i="11"/>
  <c r="U11" i="11"/>
  <c r="L11" i="11"/>
  <c r="U10" i="11"/>
  <c r="W9" i="11"/>
  <c r="K10" i="11" s="1"/>
  <c r="U9" i="11"/>
  <c r="K9" i="11" s="1"/>
  <c r="U7" i="11"/>
  <c r="F6" i="11" s="1"/>
  <c r="U6" i="11"/>
  <c r="C6" i="11" s="1"/>
  <c r="U5" i="11"/>
  <c r="C91" i="19"/>
  <c r="M42" i="19"/>
  <c r="I42" i="19"/>
  <c r="H42" i="19"/>
  <c r="F42" i="19"/>
  <c r="E42" i="19"/>
  <c r="D42" i="19"/>
  <c r="B42" i="19"/>
  <c r="M41" i="19"/>
  <c r="I41" i="19"/>
  <c r="H41" i="19"/>
  <c r="F41" i="19"/>
  <c r="E41" i="19"/>
  <c r="D41" i="19"/>
  <c r="B41" i="19"/>
  <c r="M40" i="19"/>
  <c r="I40" i="19"/>
  <c r="H40" i="19"/>
  <c r="F40" i="19"/>
  <c r="E40" i="19"/>
  <c r="D40" i="19"/>
  <c r="B40" i="19"/>
  <c r="M39" i="19"/>
  <c r="I39" i="19"/>
  <c r="H39" i="19"/>
  <c r="F39" i="19"/>
  <c r="E39" i="19"/>
  <c r="D39" i="19"/>
  <c r="B39" i="19"/>
  <c r="M38" i="19"/>
  <c r="I38" i="19"/>
  <c r="H38" i="19"/>
  <c r="F38" i="19"/>
  <c r="E38" i="19"/>
  <c r="D38" i="19"/>
  <c r="B38" i="19"/>
  <c r="M37" i="19"/>
  <c r="I37" i="19"/>
  <c r="H37" i="19"/>
  <c r="F37" i="19"/>
  <c r="E37" i="19"/>
  <c r="D37" i="19"/>
  <c r="B37" i="19"/>
  <c r="M36" i="19"/>
  <c r="I36" i="19"/>
  <c r="H36" i="19"/>
  <c r="F36" i="19"/>
  <c r="E36" i="19"/>
  <c r="D36" i="19"/>
  <c r="B36" i="19"/>
  <c r="M35" i="19"/>
  <c r="I35" i="19"/>
  <c r="H35" i="19"/>
  <c r="F35" i="19"/>
  <c r="E35" i="19"/>
  <c r="D35" i="19"/>
  <c r="B35" i="19"/>
  <c r="M34" i="19"/>
  <c r="I34" i="19"/>
  <c r="H34" i="19"/>
  <c r="F34" i="19"/>
  <c r="E34" i="19"/>
  <c r="D34" i="19"/>
  <c r="B34" i="19"/>
  <c r="M33" i="19"/>
  <c r="I33" i="19"/>
  <c r="H33" i="19"/>
  <c r="F33" i="19"/>
  <c r="E33" i="19"/>
  <c r="D33" i="19"/>
  <c r="B33" i="19"/>
  <c r="M31" i="19"/>
  <c r="I31" i="19"/>
  <c r="H31" i="19"/>
  <c r="F31" i="19"/>
  <c r="E31" i="19"/>
  <c r="D31" i="19"/>
  <c r="B31" i="19"/>
  <c r="M30" i="19"/>
  <c r="I30" i="19"/>
  <c r="H30" i="19"/>
  <c r="F30" i="19"/>
  <c r="E30" i="19"/>
  <c r="D30" i="19"/>
  <c r="B30" i="19"/>
  <c r="M29" i="19"/>
  <c r="I29" i="19"/>
  <c r="H29" i="19"/>
  <c r="F29" i="19"/>
  <c r="E29" i="19"/>
  <c r="D29" i="19"/>
  <c r="B29" i="19"/>
  <c r="M28" i="19"/>
  <c r="I28" i="19"/>
  <c r="H28" i="19"/>
  <c r="F28" i="19"/>
  <c r="E28" i="19"/>
  <c r="D28" i="19"/>
  <c r="B28" i="19"/>
  <c r="M27" i="19"/>
  <c r="I27" i="19"/>
  <c r="H27" i="19"/>
  <c r="F27" i="19"/>
  <c r="E27" i="19"/>
  <c r="D27" i="19"/>
  <c r="B27" i="19"/>
  <c r="M26" i="19"/>
  <c r="I26" i="19"/>
  <c r="H26" i="19"/>
  <c r="F26" i="19"/>
  <c r="E26" i="19"/>
  <c r="D26" i="19"/>
  <c r="B26" i="19"/>
  <c r="M25" i="19"/>
  <c r="I25" i="19"/>
  <c r="H25" i="19"/>
  <c r="F25" i="19"/>
  <c r="E25" i="19"/>
  <c r="D25" i="19"/>
  <c r="B25" i="19"/>
  <c r="M24" i="19"/>
  <c r="I24" i="19"/>
  <c r="H24" i="19"/>
  <c r="F24" i="19"/>
  <c r="E24" i="19"/>
  <c r="D24" i="19"/>
  <c r="B24" i="19"/>
  <c r="M23" i="19"/>
  <c r="I23" i="19"/>
  <c r="H23" i="19"/>
  <c r="F23" i="19"/>
  <c r="E23" i="19"/>
  <c r="D23" i="19"/>
  <c r="B23" i="19"/>
  <c r="M22" i="19"/>
  <c r="D22" i="19"/>
  <c r="B22" i="19"/>
  <c r="M21" i="19"/>
  <c r="D21" i="19"/>
  <c r="B21" i="19"/>
  <c r="K15" i="19"/>
  <c r="H15" i="19"/>
  <c r="U13" i="19"/>
  <c r="U11" i="19"/>
  <c r="L11" i="19"/>
  <c r="U10" i="19"/>
  <c r="W9" i="19"/>
  <c r="K10" i="19" s="1"/>
  <c r="U9" i="19"/>
  <c r="K9" i="19" s="1"/>
  <c r="U7" i="19"/>
  <c r="F6" i="19" s="1"/>
  <c r="U6" i="19"/>
  <c r="C6" i="19" s="1"/>
  <c r="U5" i="19"/>
  <c r="C5" i="19" s="1"/>
  <c r="C91" i="44"/>
  <c r="M42" i="44"/>
  <c r="I42" i="44"/>
  <c r="H42" i="44"/>
  <c r="F42" i="44"/>
  <c r="E42" i="44"/>
  <c r="D42" i="44"/>
  <c r="B42" i="44"/>
  <c r="M41" i="44"/>
  <c r="I41" i="44"/>
  <c r="H41" i="44"/>
  <c r="F41" i="44"/>
  <c r="E41" i="44"/>
  <c r="D41" i="44"/>
  <c r="B41" i="44"/>
  <c r="M40" i="44"/>
  <c r="I40" i="44"/>
  <c r="H40" i="44"/>
  <c r="F40" i="44"/>
  <c r="E40" i="44"/>
  <c r="D40" i="44"/>
  <c r="B40" i="44"/>
  <c r="M39" i="44"/>
  <c r="I39" i="44"/>
  <c r="H39" i="44"/>
  <c r="F39" i="44"/>
  <c r="E39" i="44"/>
  <c r="D39" i="44"/>
  <c r="B39" i="44"/>
  <c r="M38" i="44"/>
  <c r="I38" i="44"/>
  <c r="H38" i="44"/>
  <c r="F38" i="44"/>
  <c r="E38" i="44"/>
  <c r="D38" i="44"/>
  <c r="B38" i="44"/>
  <c r="M37" i="44"/>
  <c r="I37" i="44"/>
  <c r="H37" i="44"/>
  <c r="F37" i="44"/>
  <c r="E37" i="44"/>
  <c r="D37" i="44"/>
  <c r="B37" i="44"/>
  <c r="M36" i="44"/>
  <c r="I36" i="44"/>
  <c r="H36" i="44"/>
  <c r="F36" i="44"/>
  <c r="E36" i="44"/>
  <c r="D36" i="44"/>
  <c r="B36" i="44"/>
  <c r="M35" i="44"/>
  <c r="I35" i="44"/>
  <c r="H35" i="44"/>
  <c r="F35" i="44"/>
  <c r="E35" i="44"/>
  <c r="D35" i="44"/>
  <c r="B35" i="44"/>
  <c r="M34" i="44"/>
  <c r="I34" i="44"/>
  <c r="H34" i="44"/>
  <c r="F34" i="44"/>
  <c r="E34" i="44"/>
  <c r="D34" i="44"/>
  <c r="B34" i="44"/>
  <c r="M33" i="44"/>
  <c r="I33" i="44"/>
  <c r="H33" i="44"/>
  <c r="F33" i="44"/>
  <c r="E33" i="44"/>
  <c r="D33" i="44"/>
  <c r="B33" i="44"/>
  <c r="M31" i="44"/>
  <c r="I31" i="44"/>
  <c r="H31" i="44"/>
  <c r="F31" i="44"/>
  <c r="E31" i="44"/>
  <c r="D31" i="44"/>
  <c r="B31" i="44"/>
  <c r="M30" i="44"/>
  <c r="I30" i="44"/>
  <c r="H30" i="44"/>
  <c r="F30" i="44"/>
  <c r="E30" i="44"/>
  <c r="D30" i="44"/>
  <c r="B30" i="44"/>
  <c r="M29" i="44"/>
  <c r="I29" i="44"/>
  <c r="H29" i="44"/>
  <c r="F29" i="44"/>
  <c r="E29" i="44"/>
  <c r="D29" i="44"/>
  <c r="B29" i="44"/>
  <c r="M28" i="44"/>
  <c r="I28" i="44"/>
  <c r="H28" i="44"/>
  <c r="F28" i="44"/>
  <c r="E28" i="44"/>
  <c r="D28" i="44"/>
  <c r="B28" i="44"/>
  <c r="M27" i="44"/>
  <c r="I27" i="44"/>
  <c r="H27" i="44"/>
  <c r="F27" i="44"/>
  <c r="E27" i="44"/>
  <c r="D27" i="44"/>
  <c r="B27" i="44"/>
  <c r="M26" i="44"/>
  <c r="I26" i="44"/>
  <c r="H26" i="44"/>
  <c r="F26" i="44"/>
  <c r="E26" i="44"/>
  <c r="D26" i="44"/>
  <c r="B26" i="44"/>
  <c r="M25" i="44"/>
  <c r="I25" i="44"/>
  <c r="H25" i="44"/>
  <c r="F25" i="44"/>
  <c r="E25" i="44"/>
  <c r="D25" i="44"/>
  <c r="B25" i="44"/>
  <c r="M24" i="44"/>
  <c r="I24" i="44"/>
  <c r="H24" i="44"/>
  <c r="F24" i="44"/>
  <c r="E24" i="44"/>
  <c r="D24" i="44"/>
  <c r="B24" i="44"/>
  <c r="M23" i="44"/>
  <c r="I23" i="44"/>
  <c r="H23" i="44"/>
  <c r="F23" i="44"/>
  <c r="E23" i="44"/>
  <c r="D23" i="44"/>
  <c r="B23" i="44"/>
  <c r="M22" i="44"/>
  <c r="I22" i="44"/>
  <c r="H22" i="44"/>
  <c r="F22" i="44"/>
  <c r="E22" i="44"/>
  <c r="D22" i="44"/>
  <c r="B22" i="44"/>
  <c r="E21" i="44"/>
  <c r="D21" i="44"/>
  <c r="B21" i="44"/>
  <c r="K15" i="44"/>
  <c r="H15" i="44"/>
  <c r="U13" i="44"/>
  <c r="U11" i="44"/>
  <c r="U10" i="44"/>
  <c r="W9" i="44"/>
  <c r="K10" i="44" s="1"/>
  <c r="U9" i="44"/>
  <c r="K9" i="44" s="1"/>
  <c r="U8" i="44"/>
  <c r="L11" i="44" s="1"/>
  <c r="U7" i="44"/>
  <c r="F6" i="44" s="1"/>
  <c r="U6" i="44"/>
  <c r="C6" i="44" s="1"/>
  <c r="U5" i="44"/>
  <c r="C91" i="31"/>
  <c r="M42" i="31"/>
  <c r="I42" i="31"/>
  <c r="H42" i="31"/>
  <c r="F42" i="31"/>
  <c r="E42" i="31"/>
  <c r="D42" i="31"/>
  <c r="B42" i="31"/>
  <c r="M41" i="31"/>
  <c r="I41" i="31"/>
  <c r="H41" i="31"/>
  <c r="F41" i="31"/>
  <c r="E41" i="31"/>
  <c r="D41" i="31"/>
  <c r="B41" i="31"/>
  <c r="M40" i="31"/>
  <c r="I40" i="31"/>
  <c r="H40" i="31"/>
  <c r="F40" i="31"/>
  <c r="E40" i="31"/>
  <c r="D40" i="31"/>
  <c r="B40" i="31"/>
  <c r="M39" i="31"/>
  <c r="I39" i="31"/>
  <c r="H39" i="31"/>
  <c r="F39" i="31"/>
  <c r="E39" i="31"/>
  <c r="D39" i="31"/>
  <c r="B39" i="31"/>
  <c r="M38" i="31"/>
  <c r="I38" i="31"/>
  <c r="H38" i="31"/>
  <c r="F38" i="31"/>
  <c r="E38" i="31"/>
  <c r="D38" i="31"/>
  <c r="B38" i="31"/>
  <c r="M37" i="31"/>
  <c r="I37" i="31"/>
  <c r="H37" i="31"/>
  <c r="F37" i="31"/>
  <c r="E37" i="31"/>
  <c r="D37" i="31"/>
  <c r="B37" i="31"/>
  <c r="M36" i="31"/>
  <c r="I36" i="31"/>
  <c r="H36" i="31"/>
  <c r="F36" i="31"/>
  <c r="E36" i="31"/>
  <c r="D36" i="31"/>
  <c r="B36" i="31"/>
  <c r="M35" i="31"/>
  <c r="I35" i="31"/>
  <c r="H35" i="31"/>
  <c r="F35" i="31"/>
  <c r="E35" i="31"/>
  <c r="D35" i="31"/>
  <c r="B35" i="31"/>
  <c r="M34" i="31"/>
  <c r="I34" i="31"/>
  <c r="H34" i="31"/>
  <c r="F34" i="31"/>
  <c r="E34" i="31"/>
  <c r="D34" i="31"/>
  <c r="B34" i="31"/>
  <c r="M33" i="31"/>
  <c r="D33" i="31"/>
  <c r="B33" i="31"/>
  <c r="M31" i="31"/>
  <c r="I31" i="31"/>
  <c r="H31" i="31"/>
  <c r="F31" i="31"/>
  <c r="E31" i="31"/>
  <c r="D31" i="31"/>
  <c r="B31" i="31"/>
  <c r="M30" i="31"/>
  <c r="I30" i="31"/>
  <c r="H30" i="31"/>
  <c r="F30" i="31"/>
  <c r="E30" i="31"/>
  <c r="D30" i="31"/>
  <c r="B30" i="31"/>
  <c r="M29" i="31"/>
  <c r="I29" i="31"/>
  <c r="H29" i="31"/>
  <c r="F29" i="31"/>
  <c r="E29" i="31"/>
  <c r="D29" i="31"/>
  <c r="B29" i="31"/>
  <c r="M28" i="31"/>
  <c r="I28" i="31"/>
  <c r="H28" i="31"/>
  <c r="F28" i="31"/>
  <c r="E28" i="31"/>
  <c r="D28" i="31"/>
  <c r="B28" i="31"/>
  <c r="M27" i="31"/>
  <c r="I27" i="31"/>
  <c r="H27" i="31"/>
  <c r="F27" i="31"/>
  <c r="E27" i="31"/>
  <c r="D27" i="31"/>
  <c r="B27" i="31"/>
  <c r="M26" i="31"/>
  <c r="I26" i="31"/>
  <c r="H26" i="31"/>
  <c r="F26" i="31"/>
  <c r="E26" i="31"/>
  <c r="D26" i="31"/>
  <c r="B26" i="31"/>
  <c r="M25" i="31"/>
  <c r="I25" i="31"/>
  <c r="H25" i="31"/>
  <c r="F25" i="31"/>
  <c r="E25" i="31"/>
  <c r="D25" i="31"/>
  <c r="B25" i="31"/>
  <c r="M24" i="31"/>
  <c r="I24" i="31"/>
  <c r="H24" i="31"/>
  <c r="F24" i="31"/>
  <c r="E24" i="31"/>
  <c r="D24" i="31"/>
  <c r="B24" i="31"/>
  <c r="M23" i="31"/>
  <c r="I23" i="31"/>
  <c r="H23" i="31"/>
  <c r="F23" i="31"/>
  <c r="E23" i="31"/>
  <c r="D23" i="31"/>
  <c r="B23" i="31"/>
  <c r="M22" i="31"/>
  <c r="I22" i="31"/>
  <c r="H22" i="31"/>
  <c r="F22" i="31"/>
  <c r="E22" i="31"/>
  <c r="D22" i="31"/>
  <c r="B22" i="31"/>
  <c r="M21" i="31"/>
  <c r="D21" i="31"/>
  <c r="B21" i="31"/>
  <c r="K15" i="31"/>
  <c r="H15" i="31"/>
  <c r="U13" i="31"/>
  <c r="U11" i="31"/>
  <c r="U10" i="31"/>
  <c r="W9" i="31"/>
  <c r="K10" i="31" s="1"/>
  <c r="U9" i="31"/>
  <c r="K9" i="31" s="1"/>
  <c r="U8" i="31"/>
  <c r="L11" i="31" s="1"/>
  <c r="U7" i="31"/>
  <c r="F6" i="31" s="1"/>
  <c r="U6" i="31"/>
  <c r="C6" i="31" s="1"/>
  <c r="U5" i="31"/>
  <c r="C5" i="31" s="1"/>
  <c r="C91" i="56"/>
  <c r="M42" i="56"/>
  <c r="I42" i="56"/>
  <c r="H42" i="56"/>
  <c r="F42" i="56"/>
  <c r="E42" i="56"/>
  <c r="D42" i="56"/>
  <c r="B42" i="56"/>
  <c r="M41" i="56"/>
  <c r="H41" i="56"/>
  <c r="D41" i="56"/>
  <c r="B41" i="56"/>
  <c r="H40" i="56"/>
  <c r="D40" i="56"/>
  <c r="B40" i="56"/>
  <c r="F39" i="56"/>
  <c r="D39" i="56"/>
  <c r="B39" i="56"/>
  <c r="H38" i="56"/>
  <c r="D38" i="56"/>
  <c r="B38" i="56"/>
  <c r="M37" i="56"/>
  <c r="D37" i="56"/>
  <c r="B37" i="56"/>
  <c r="M36" i="56"/>
  <c r="D36" i="56"/>
  <c r="B36" i="56"/>
  <c r="H35" i="56"/>
  <c r="D35" i="56"/>
  <c r="B35" i="56"/>
  <c r="H34" i="56"/>
  <c r="D34" i="56"/>
  <c r="B34" i="56"/>
  <c r="M33" i="56"/>
  <c r="D33" i="56"/>
  <c r="B33" i="56"/>
  <c r="H31" i="56"/>
  <c r="D31" i="56"/>
  <c r="B31" i="56"/>
  <c r="H30" i="56"/>
  <c r="D30" i="56"/>
  <c r="B30" i="56"/>
  <c r="F29" i="56"/>
  <c r="D29" i="56"/>
  <c r="B29" i="56"/>
  <c r="F28" i="56"/>
  <c r="D28" i="56"/>
  <c r="B28" i="56"/>
  <c r="M27" i="56"/>
  <c r="H27" i="56"/>
  <c r="D27" i="56"/>
  <c r="B27" i="56"/>
  <c r="F26" i="56"/>
  <c r="D26" i="56"/>
  <c r="B26" i="56"/>
  <c r="E25" i="56"/>
  <c r="D25" i="56"/>
  <c r="B25" i="56"/>
  <c r="M24" i="56"/>
  <c r="D24" i="56"/>
  <c r="B24" i="56"/>
  <c r="F23" i="56"/>
  <c r="D23" i="56"/>
  <c r="B23" i="56"/>
  <c r="F22" i="56"/>
  <c r="D22" i="56"/>
  <c r="B22" i="56"/>
  <c r="M21" i="56"/>
  <c r="D21" i="56"/>
  <c r="B21" i="56"/>
  <c r="K15" i="56"/>
  <c r="H15" i="56"/>
  <c r="U13" i="56"/>
  <c r="U12" i="56"/>
  <c r="U11" i="56"/>
  <c r="L11" i="56"/>
  <c r="U10" i="56"/>
  <c r="W9" i="56"/>
  <c r="K10" i="56" s="1"/>
  <c r="U9" i="56"/>
  <c r="K9" i="56" s="1"/>
  <c r="U7" i="56"/>
  <c r="F6" i="56" s="1"/>
  <c r="U6" i="56"/>
  <c r="C6" i="56" s="1"/>
  <c r="U5" i="56"/>
  <c r="C5" i="56" s="1"/>
  <c r="C97" i="16"/>
  <c r="M49" i="16"/>
  <c r="H49" i="16"/>
  <c r="D49" i="16"/>
  <c r="B49" i="16"/>
  <c r="H48" i="16"/>
  <c r="D48" i="16"/>
  <c r="B48" i="16"/>
  <c r="F47" i="16"/>
  <c r="D47" i="16"/>
  <c r="B47" i="16"/>
  <c r="M46" i="16"/>
  <c r="H46" i="16"/>
  <c r="D46" i="16"/>
  <c r="B46" i="16"/>
  <c r="M45" i="16"/>
  <c r="D45" i="16"/>
  <c r="B45" i="16"/>
  <c r="M44" i="16"/>
  <c r="D44" i="16"/>
  <c r="B44" i="16"/>
  <c r="H43" i="16"/>
  <c r="D43" i="16"/>
  <c r="B43" i="16"/>
  <c r="H42" i="16"/>
  <c r="D42" i="16"/>
  <c r="B42" i="16"/>
  <c r="M41" i="16"/>
  <c r="D41" i="16"/>
  <c r="B41" i="16"/>
  <c r="H40" i="16"/>
  <c r="D40" i="16"/>
  <c r="B40" i="16"/>
  <c r="M39" i="16"/>
  <c r="D39" i="16"/>
  <c r="B39" i="16"/>
  <c r="H37" i="16"/>
  <c r="D37" i="16"/>
  <c r="B37" i="16"/>
  <c r="H36" i="16"/>
  <c r="D36" i="16"/>
  <c r="B36" i="16"/>
  <c r="F35" i="16"/>
  <c r="D35" i="16"/>
  <c r="B35" i="16"/>
  <c r="F34" i="16"/>
  <c r="D34" i="16"/>
  <c r="B34" i="16"/>
  <c r="M33" i="16"/>
  <c r="D33" i="16"/>
  <c r="B33" i="16"/>
  <c r="M32" i="16"/>
  <c r="D32" i="16"/>
  <c r="B32" i="16"/>
  <c r="F31" i="16"/>
  <c r="D31" i="16"/>
  <c r="B31" i="16"/>
  <c r="M30" i="16"/>
  <c r="H30" i="16"/>
  <c r="D30" i="16"/>
  <c r="B30" i="16"/>
  <c r="F29" i="16"/>
  <c r="D29" i="16"/>
  <c r="B29" i="16"/>
  <c r="E28" i="16"/>
  <c r="D28" i="16"/>
  <c r="B28" i="16"/>
  <c r="M27" i="16"/>
  <c r="D27" i="16"/>
  <c r="B27" i="16"/>
  <c r="M26" i="16"/>
  <c r="D26" i="16"/>
  <c r="B26" i="16"/>
  <c r="F25" i="16"/>
  <c r="D25" i="16"/>
  <c r="B25" i="16"/>
  <c r="F24" i="16"/>
  <c r="D24" i="16"/>
  <c r="B24" i="16"/>
  <c r="H23" i="16"/>
  <c r="D23" i="16"/>
  <c r="B23" i="16"/>
  <c r="M22" i="16"/>
  <c r="D22" i="16"/>
  <c r="B22" i="16"/>
  <c r="M21" i="16"/>
  <c r="D21" i="16"/>
  <c r="B21" i="16"/>
  <c r="K15" i="16"/>
  <c r="H15" i="16"/>
  <c r="U13" i="16"/>
  <c r="U12" i="16"/>
  <c r="U11" i="16"/>
  <c r="L11" i="16"/>
  <c r="U10" i="16"/>
  <c r="W9" i="16"/>
  <c r="K10" i="16" s="1"/>
  <c r="U9" i="16"/>
  <c r="K9" i="16" s="1"/>
  <c r="U7" i="16"/>
  <c r="F6" i="16" s="1"/>
  <c r="U6" i="16"/>
  <c r="C6" i="16" s="1"/>
  <c r="U5" i="16"/>
  <c r="C5" i="16" s="1"/>
  <c r="C91" i="43"/>
  <c r="M42" i="43"/>
  <c r="I42" i="43"/>
  <c r="H42" i="43"/>
  <c r="F42" i="43"/>
  <c r="E42" i="43"/>
  <c r="D42" i="43"/>
  <c r="B42" i="43"/>
  <c r="M41" i="43"/>
  <c r="I41" i="43"/>
  <c r="H41" i="43"/>
  <c r="F41" i="43"/>
  <c r="E41" i="43"/>
  <c r="D41" i="43"/>
  <c r="B41" i="43"/>
  <c r="M40" i="43"/>
  <c r="I40" i="43"/>
  <c r="H40" i="43"/>
  <c r="F40" i="43"/>
  <c r="E40" i="43"/>
  <c r="D40" i="43"/>
  <c r="B40" i="43"/>
  <c r="M39" i="43"/>
  <c r="I39" i="43"/>
  <c r="H39" i="43"/>
  <c r="F39" i="43"/>
  <c r="E39" i="43"/>
  <c r="D39" i="43"/>
  <c r="B39" i="43"/>
  <c r="M38" i="43"/>
  <c r="I38" i="43"/>
  <c r="H38" i="43"/>
  <c r="F38" i="43"/>
  <c r="E38" i="43"/>
  <c r="D38" i="43"/>
  <c r="B38" i="43"/>
  <c r="M37" i="43"/>
  <c r="I37" i="43"/>
  <c r="H37" i="43"/>
  <c r="F37" i="43"/>
  <c r="E37" i="43"/>
  <c r="D37" i="43"/>
  <c r="B37" i="43"/>
  <c r="M36" i="43"/>
  <c r="I36" i="43"/>
  <c r="H36" i="43"/>
  <c r="F36" i="43"/>
  <c r="E36" i="43"/>
  <c r="D36" i="43"/>
  <c r="B36" i="43"/>
  <c r="M35" i="43"/>
  <c r="I35" i="43"/>
  <c r="H35" i="43"/>
  <c r="F35" i="43"/>
  <c r="E35" i="43"/>
  <c r="D35" i="43"/>
  <c r="B35" i="43"/>
  <c r="M34" i="43"/>
  <c r="I34" i="43"/>
  <c r="H34" i="43"/>
  <c r="F34" i="43"/>
  <c r="E34" i="43"/>
  <c r="D34" i="43"/>
  <c r="B34" i="43"/>
  <c r="M33" i="43"/>
  <c r="I33" i="43"/>
  <c r="H33" i="43"/>
  <c r="F33" i="43"/>
  <c r="E33" i="43"/>
  <c r="D33" i="43"/>
  <c r="B33" i="43"/>
  <c r="M31" i="43"/>
  <c r="I31" i="43"/>
  <c r="H31" i="43"/>
  <c r="F31" i="43"/>
  <c r="E31" i="43"/>
  <c r="D31" i="43"/>
  <c r="B31" i="43"/>
  <c r="M30" i="43"/>
  <c r="I30" i="43"/>
  <c r="H30" i="43"/>
  <c r="F30" i="43"/>
  <c r="E30" i="43"/>
  <c r="D30" i="43"/>
  <c r="B30" i="43"/>
  <c r="M29" i="43"/>
  <c r="I29" i="43"/>
  <c r="H29" i="43"/>
  <c r="F29" i="43"/>
  <c r="E29" i="43"/>
  <c r="D29" i="43"/>
  <c r="B29" i="43"/>
  <c r="M28" i="43"/>
  <c r="I28" i="43"/>
  <c r="H28" i="43"/>
  <c r="F28" i="43"/>
  <c r="E28" i="43"/>
  <c r="D28" i="43"/>
  <c r="B28" i="43"/>
  <c r="M27" i="43"/>
  <c r="I27" i="43"/>
  <c r="H27" i="43"/>
  <c r="F27" i="43"/>
  <c r="E27" i="43"/>
  <c r="D27" i="43"/>
  <c r="B27" i="43"/>
  <c r="M26" i="43"/>
  <c r="I26" i="43"/>
  <c r="H26" i="43"/>
  <c r="F26" i="43"/>
  <c r="E26" i="43"/>
  <c r="D26" i="43"/>
  <c r="B26" i="43"/>
  <c r="M25" i="43"/>
  <c r="I25" i="43"/>
  <c r="H25" i="43"/>
  <c r="F25" i="43"/>
  <c r="E25" i="43"/>
  <c r="D25" i="43"/>
  <c r="B25" i="43"/>
  <c r="M24" i="43"/>
  <c r="I24" i="43"/>
  <c r="H24" i="43"/>
  <c r="F24" i="43"/>
  <c r="E24" i="43"/>
  <c r="D24" i="43"/>
  <c r="B24" i="43"/>
  <c r="M23" i="43"/>
  <c r="I23" i="43"/>
  <c r="H23" i="43"/>
  <c r="F23" i="43"/>
  <c r="E23" i="43"/>
  <c r="D23" i="43"/>
  <c r="B23" i="43"/>
  <c r="M22" i="43"/>
  <c r="I22" i="43"/>
  <c r="H22" i="43"/>
  <c r="F22" i="43"/>
  <c r="E22" i="43"/>
  <c r="D22" i="43"/>
  <c r="B22" i="43"/>
  <c r="E21" i="43"/>
  <c r="D21" i="43"/>
  <c r="B21" i="43"/>
  <c r="K15" i="43"/>
  <c r="H15" i="43"/>
  <c r="U13" i="43"/>
  <c r="U11" i="43"/>
  <c r="U10" i="43"/>
  <c r="K10" i="43"/>
  <c r="W9" i="43"/>
  <c r="U9" i="43"/>
  <c r="K9" i="43" s="1"/>
  <c r="U8" i="43"/>
  <c r="L11" i="43" s="1"/>
  <c r="U7" i="43"/>
  <c r="F6" i="43" s="1"/>
  <c r="U6" i="43"/>
  <c r="C6" i="43" s="1"/>
  <c r="U5" i="43"/>
  <c r="C91" i="58"/>
  <c r="M42" i="58"/>
  <c r="I42" i="58"/>
  <c r="H42" i="58"/>
  <c r="F42" i="58"/>
  <c r="E42" i="58"/>
  <c r="D42" i="58"/>
  <c r="B42" i="58"/>
  <c r="M41" i="58"/>
  <c r="I41" i="58"/>
  <c r="H41" i="58"/>
  <c r="F41" i="58"/>
  <c r="E41" i="58"/>
  <c r="D41" i="58"/>
  <c r="B41" i="58"/>
  <c r="M40" i="58"/>
  <c r="I40" i="58"/>
  <c r="H40" i="58"/>
  <c r="F40" i="58"/>
  <c r="E40" i="58"/>
  <c r="D40" i="58"/>
  <c r="B40" i="58"/>
  <c r="M39" i="58"/>
  <c r="I39" i="58"/>
  <c r="H39" i="58"/>
  <c r="F39" i="58"/>
  <c r="E39" i="58"/>
  <c r="D39" i="58"/>
  <c r="B39" i="58"/>
  <c r="M38" i="58"/>
  <c r="I38" i="58"/>
  <c r="H38" i="58"/>
  <c r="F38" i="58"/>
  <c r="E38" i="58"/>
  <c r="D38" i="58"/>
  <c r="B38" i="58"/>
  <c r="M37" i="58"/>
  <c r="I37" i="58"/>
  <c r="H37" i="58"/>
  <c r="F37" i="58"/>
  <c r="E37" i="58"/>
  <c r="D37" i="58"/>
  <c r="B37" i="58"/>
  <c r="H36" i="58"/>
  <c r="D36" i="58"/>
  <c r="B36" i="58"/>
  <c r="M35" i="58"/>
  <c r="H35" i="58"/>
  <c r="D35" i="58"/>
  <c r="B35" i="58"/>
  <c r="M34" i="58"/>
  <c r="F34" i="58"/>
  <c r="D34" i="58"/>
  <c r="B34" i="58"/>
  <c r="H33" i="58"/>
  <c r="D33" i="58"/>
  <c r="B33" i="58"/>
  <c r="M31" i="58"/>
  <c r="I31" i="58"/>
  <c r="H31" i="58"/>
  <c r="F31" i="58"/>
  <c r="E31" i="58"/>
  <c r="D31" i="58"/>
  <c r="B31" i="58"/>
  <c r="M30" i="58"/>
  <c r="I30" i="58"/>
  <c r="H30" i="58"/>
  <c r="F30" i="58"/>
  <c r="E30" i="58"/>
  <c r="D30" i="58"/>
  <c r="B30" i="58"/>
  <c r="M29" i="58"/>
  <c r="I29" i="58"/>
  <c r="H29" i="58"/>
  <c r="F29" i="58"/>
  <c r="E29" i="58"/>
  <c r="D29" i="58"/>
  <c r="B29" i="58"/>
  <c r="M28" i="58"/>
  <c r="I28" i="58"/>
  <c r="H28" i="58"/>
  <c r="F28" i="58"/>
  <c r="E28" i="58"/>
  <c r="D28" i="58"/>
  <c r="B28" i="58"/>
  <c r="M27" i="58"/>
  <c r="D27" i="58"/>
  <c r="B27" i="58"/>
  <c r="M26" i="58"/>
  <c r="D26" i="58"/>
  <c r="B26" i="58"/>
  <c r="H25" i="58"/>
  <c r="D25" i="58"/>
  <c r="B25" i="58"/>
  <c r="H24" i="58"/>
  <c r="D24" i="58"/>
  <c r="B24" i="58"/>
  <c r="H23" i="58"/>
  <c r="D23" i="58"/>
  <c r="B23" i="58"/>
  <c r="M22" i="58"/>
  <c r="F22" i="58"/>
  <c r="D22" i="58"/>
  <c r="B22" i="58"/>
  <c r="F21" i="58"/>
  <c r="D21" i="58"/>
  <c r="B21" i="58"/>
  <c r="K15" i="58"/>
  <c r="H15" i="58"/>
  <c r="U13" i="58"/>
  <c r="U11" i="58"/>
  <c r="L11" i="58"/>
  <c r="U10" i="58"/>
  <c r="W9" i="58"/>
  <c r="K10" i="58" s="1"/>
  <c r="U9" i="58"/>
  <c r="K9" i="58" s="1"/>
  <c r="U7" i="58"/>
  <c r="F6" i="58" s="1"/>
  <c r="U6" i="58"/>
  <c r="C6" i="58" s="1"/>
  <c r="U5" i="58"/>
  <c r="C92" i="55"/>
  <c r="M43" i="55"/>
  <c r="I43" i="55"/>
  <c r="H43" i="55"/>
  <c r="F43" i="55"/>
  <c r="E43" i="55"/>
  <c r="D43" i="55"/>
  <c r="B43" i="55"/>
  <c r="M42" i="55"/>
  <c r="I42" i="55"/>
  <c r="H42" i="55"/>
  <c r="F42" i="55"/>
  <c r="E42" i="55"/>
  <c r="D42" i="55"/>
  <c r="B42" i="55"/>
  <c r="M41" i="55"/>
  <c r="I41" i="55"/>
  <c r="H41" i="55"/>
  <c r="F41" i="55"/>
  <c r="E41" i="55"/>
  <c r="D41" i="55"/>
  <c r="B41" i="55"/>
  <c r="M40" i="55"/>
  <c r="I40" i="55"/>
  <c r="H40" i="55"/>
  <c r="F40" i="55"/>
  <c r="E40" i="55"/>
  <c r="D40" i="55"/>
  <c r="B40" i="55"/>
  <c r="M39" i="55"/>
  <c r="I39" i="55"/>
  <c r="H39" i="55"/>
  <c r="F39" i="55"/>
  <c r="E39" i="55"/>
  <c r="D39" i="55"/>
  <c r="B39" i="55"/>
  <c r="H38" i="55"/>
  <c r="D38" i="55"/>
  <c r="B38" i="55"/>
  <c r="M37" i="55"/>
  <c r="D37" i="55"/>
  <c r="B37" i="55"/>
  <c r="M36" i="55"/>
  <c r="F36" i="55"/>
  <c r="D36" i="55"/>
  <c r="B36" i="55"/>
  <c r="H35" i="55"/>
  <c r="D35" i="55"/>
  <c r="B35" i="55"/>
  <c r="H34" i="55"/>
  <c r="D34" i="55"/>
  <c r="B34" i="55"/>
  <c r="M32" i="55"/>
  <c r="D32" i="55"/>
  <c r="B32" i="55"/>
  <c r="M31" i="55"/>
  <c r="D31" i="55"/>
  <c r="B31" i="55"/>
  <c r="M30" i="55"/>
  <c r="D30" i="55"/>
  <c r="B30" i="55"/>
  <c r="M29" i="55"/>
  <c r="D29" i="55"/>
  <c r="B29" i="55"/>
  <c r="M28" i="55"/>
  <c r="H28" i="55"/>
  <c r="D28" i="55"/>
  <c r="B28" i="55"/>
  <c r="M27" i="55"/>
  <c r="D27" i="55"/>
  <c r="B27" i="55"/>
  <c r="H26" i="55"/>
  <c r="D26" i="55"/>
  <c r="B26" i="55"/>
  <c r="M25" i="55"/>
  <c r="H25" i="55"/>
  <c r="D25" i="55"/>
  <c r="B25" i="55"/>
  <c r="M24" i="55"/>
  <c r="D24" i="55"/>
  <c r="B24" i="55"/>
  <c r="M23" i="55"/>
  <c r="H23" i="55"/>
  <c r="D23" i="55"/>
  <c r="B23" i="55"/>
  <c r="M22" i="55"/>
  <c r="F22" i="55"/>
  <c r="D22" i="55"/>
  <c r="B22" i="55"/>
  <c r="F21" i="55"/>
  <c r="D21" i="55"/>
  <c r="B21" i="55"/>
  <c r="K15" i="55"/>
  <c r="H15" i="55"/>
  <c r="U13" i="55"/>
  <c r="U11" i="55"/>
  <c r="L11" i="55"/>
  <c r="U10" i="55"/>
  <c r="W9" i="55"/>
  <c r="K10" i="55" s="1"/>
  <c r="U9" i="55"/>
  <c r="K9" i="55" s="1"/>
  <c r="U7" i="55"/>
  <c r="F6" i="55" s="1"/>
  <c r="U6" i="55"/>
  <c r="C6" i="55"/>
  <c r="U5" i="55"/>
  <c r="C92" i="23"/>
  <c r="M43" i="23"/>
  <c r="I43" i="23"/>
  <c r="H43" i="23"/>
  <c r="F43" i="23"/>
  <c r="E43" i="23"/>
  <c r="D43" i="23"/>
  <c r="B43" i="23"/>
  <c r="M42" i="23"/>
  <c r="I42" i="23"/>
  <c r="H42" i="23"/>
  <c r="F42" i="23"/>
  <c r="E42" i="23"/>
  <c r="D42" i="23"/>
  <c r="B42" i="23"/>
  <c r="M41" i="23"/>
  <c r="I41" i="23"/>
  <c r="H41" i="23"/>
  <c r="F41" i="23"/>
  <c r="E41" i="23"/>
  <c r="D41" i="23"/>
  <c r="B41" i="23"/>
  <c r="M40" i="23"/>
  <c r="D40" i="23"/>
  <c r="B40" i="23"/>
  <c r="M39" i="23"/>
  <c r="D39" i="23"/>
  <c r="B39" i="23"/>
  <c r="H38" i="23"/>
  <c r="D38" i="23"/>
  <c r="B38" i="23"/>
  <c r="M37" i="23"/>
  <c r="F37" i="23"/>
  <c r="D37" i="23"/>
  <c r="B37" i="23"/>
  <c r="H36" i="23"/>
  <c r="D36" i="23"/>
  <c r="B36" i="23"/>
  <c r="H35" i="23"/>
  <c r="D35" i="23"/>
  <c r="B35" i="23"/>
  <c r="M34" i="23"/>
  <c r="D34" i="23"/>
  <c r="B34" i="23"/>
  <c r="M32" i="23"/>
  <c r="D32" i="23"/>
  <c r="B32" i="23"/>
  <c r="M31" i="23"/>
  <c r="D31" i="23"/>
  <c r="B31" i="23"/>
  <c r="M30" i="23"/>
  <c r="D30" i="23"/>
  <c r="B30" i="23"/>
  <c r="M29" i="23"/>
  <c r="H29" i="23"/>
  <c r="D29" i="23"/>
  <c r="B29" i="23"/>
  <c r="M28" i="23"/>
  <c r="D28" i="23"/>
  <c r="B28" i="23"/>
  <c r="M27" i="23"/>
  <c r="H27" i="23"/>
  <c r="D27" i="23"/>
  <c r="B27" i="23"/>
  <c r="M26" i="23"/>
  <c r="H26" i="23"/>
  <c r="D26" i="23"/>
  <c r="B26" i="23"/>
  <c r="M25" i="23"/>
  <c r="D25" i="23"/>
  <c r="B25" i="23"/>
  <c r="M24" i="23"/>
  <c r="D24" i="23"/>
  <c r="B24" i="23"/>
  <c r="M23" i="23"/>
  <c r="F23" i="23"/>
  <c r="D23" i="23"/>
  <c r="B23" i="23"/>
  <c r="F22" i="23"/>
  <c r="D22" i="23"/>
  <c r="B22" i="23"/>
  <c r="M21" i="23"/>
  <c r="D21" i="23"/>
  <c r="B21" i="23"/>
  <c r="K15" i="23"/>
  <c r="H15" i="23"/>
  <c r="U13" i="23"/>
  <c r="U11" i="23"/>
  <c r="U10" i="23"/>
  <c r="W9" i="23"/>
  <c r="U9" i="23"/>
  <c r="U8" i="23"/>
  <c r="U7" i="23"/>
  <c r="F6" i="23" s="1"/>
  <c r="U6" i="23"/>
  <c r="U5" i="23"/>
  <c r="C91" i="30"/>
  <c r="M42" i="30"/>
  <c r="I42" i="30"/>
  <c r="H42" i="30"/>
  <c r="F42" i="30"/>
  <c r="E42" i="30"/>
  <c r="D42" i="30"/>
  <c r="B42" i="30"/>
  <c r="M41" i="30"/>
  <c r="I41" i="30"/>
  <c r="H41" i="30"/>
  <c r="F41" i="30"/>
  <c r="E41" i="30"/>
  <c r="D41" i="30"/>
  <c r="B41" i="30"/>
  <c r="M40" i="30"/>
  <c r="I40" i="30"/>
  <c r="H40" i="30"/>
  <c r="F40" i="30"/>
  <c r="E40" i="30"/>
  <c r="D40" i="30"/>
  <c r="B40" i="30"/>
  <c r="M39" i="30"/>
  <c r="I39" i="30"/>
  <c r="H39" i="30"/>
  <c r="F39" i="30"/>
  <c r="E39" i="30"/>
  <c r="D39" i="30"/>
  <c r="B39" i="30"/>
  <c r="M38" i="30"/>
  <c r="I38" i="30"/>
  <c r="H38" i="30"/>
  <c r="F38" i="30"/>
  <c r="E38" i="30"/>
  <c r="D38" i="30"/>
  <c r="B38" i="30"/>
  <c r="M37" i="30"/>
  <c r="I37" i="30"/>
  <c r="H37" i="30"/>
  <c r="F37" i="30"/>
  <c r="E37" i="30"/>
  <c r="D37" i="30"/>
  <c r="B37" i="30"/>
  <c r="M36" i="30"/>
  <c r="I36" i="30"/>
  <c r="H36" i="30"/>
  <c r="F36" i="30"/>
  <c r="E36" i="30"/>
  <c r="D36" i="30"/>
  <c r="B36" i="30"/>
  <c r="F35" i="30"/>
  <c r="D35" i="30"/>
  <c r="B35" i="30"/>
  <c r="F34" i="30"/>
  <c r="D34" i="30"/>
  <c r="B34" i="30"/>
  <c r="F33" i="30"/>
  <c r="D33" i="30"/>
  <c r="B33" i="30"/>
  <c r="M31" i="30"/>
  <c r="I31" i="30"/>
  <c r="H31" i="30"/>
  <c r="F31" i="30"/>
  <c r="E31" i="30"/>
  <c r="D31" i="30"/>
  <c r="B31" i="30"/>
  <c r="M30" i="30"/>
  <c r="I30" i="30"/>
  <c r="H30" i="30"/>
  <c r="F30" i="30"/>
  <c r="E30" i="30"/>
  <c r="D30" i="30"/>
  <c r="B30" i="30"/>
  <c r="M29" i="30"/>
  <c r="I29" i="30"/>
  <c r="H29" i="30"/>
  <c r="F29" i="30"/>
  <c r="E29" i="30"/>
  <c r="D29" i="30"/>
  <c r="B29" i="30"/>
  <c r="M28" i="30"/>
  <c r="I28" i="30"/>
  <c r="H28" i="30"/>
  <c r="F28" i="30"/>
  <c r="E28" i="30"/>
  <c r="D28" i="30"/>
  <c r="B28" i="30"/>
  <c r="M27" i="30"/>
  <c r="I27" i="30"/>
  <c r="H27" i="30"/>
  <c r="F27" i="30"/>
  <c r="E27" i="30"/>
  <c r="D27" i="30"/>
  <c r="B27" i="30"/>
  <c r="F26" i="30"/>
  <c r="D26" i="30"/>
  <c r="B26" i="30"/>
  <c r="F25" i="30"/>
  <c r="D25" i="30"/>
  <c r="B25" i="30"/>
  <c r="F24" i="30"/>
  <c r="D24" i="30"/>
  <c r="B24" i="30"/>
  <c r="F23" i="30"/>
  <c r="D23" i="30"/>
  <c r="B23" i="30"/>
  <c r="F22" i="30"/>
  <c r="D22" i="30"/>
  <c r="B22" i="30"/>
  <c r="F21" i="30"/>
  <c r="D21" i="30"/>
  <c r="B21" i="30"/>
  <c r="K15" i="30"/>
  <c r="H15" i="30"/>
  <c r="U13" i="30"/>
  <c r="U11" i="30"/>
  <c r="U10" i="30"/>
  <c r="W9" i="30"/>
  <c r="K10" i="30" s="1"/>
  <c r="U9" i="30"/>
  <c r="K9" i="30"/>
  <c r="U8" i="30"/>
  <c r="L11" i="30" s="1"/>
  <c r="U7" i="30"/>
  <c r="F6" i="30" s="1"/>
  <c r="U6" i="30"/>
  <c r="C6" i="30" s="1"/>
  <c r="U5" i="30"/>
  <c r="C5" i="30" s="1"/>
  <c r="C91" i="54"/>
  <c r="M42" i="54"/>
  <c r="I42" i="54"/>
  <c r="H42" i="54"/>
  <c r="F42" i="54"/>
  <c r="E42" i="54"/>
  <c r="D42" i="54"/>
  <c r="B42" i="54"/>
  <c r="M41" i="54"/>
  <c r="I41" i="54"/>
  <c r="H41" i="54"/>
  <c r="F41" i="54"/>
  <c r="E41" i="54"/>
  <c r="D41" i="54"/>
  <c r="B41" i="54"/>
  <c r="M40" i="54"/>
  <c r="I40" i="54"/>
  <c r="H40" i="54"/>
  <c r="F40" i="54"/>
  <c r="E40" i="54"/>
  <c r="D40" i="54"/>
  <c r="B40" i="54"/>
  <c r="M39" i="54"/>
  <c r="D39" i="54"/>
  <c r="B39" i="54"/>
  <c r="M38" i="54"/>
  <c r="D38" i="54"/>
  <c r="B38" i="54"/>
  <c r="M37" i="54"/>
  <c r="D37" i="54"/>
  <c r="B37" i="54"/>
  <c r="H36" i="54"/>
  <c r="D36" i="54"/>
  <c r="B36" i="54"/>
  <c r="H35" i="54"/>
  <c r="D35" i="54"/>
  <c r="B35" i="54"/>
  <c r="M34" i="54"/>
  <c r="H34" i="54"/>
  <c r="D34" i="54"/>
  <c r="B34" i="54"/>
  <c r="H33" i="54"/>
  <c r="D33" i="54"/>
  <c r="B33" i="54"/>
  <c r="M31" i="54"/>
  <c r="I31" i="54"/>
  <c r="H31" i="54"/>
  <c r="F31" i="54"/>
  <c r="E31" i="54"/>
  <c r="D31" i="54"/>
  <c r="B31" i="54"/>
  <c r="M30" i="54"/>
  <c r="I30" i="54"/>
  <c r="H30" i="54"/>
  <c r="F30" i="54"/>
  <c r="E30" i="54"/>
  <c r="D30" i="54"/>
  <c r="B30" i="54"/>
  <c r="M29" i="54"/>
  <c r="I29" i="54"/>
  <c r="H29" i="54"/>
  <c r="F29" i="54"/>
  <c r="E29" i="54"/>
  <c r="D29" i="54"/>
  <c r="B29" i="54"/>
  <c r="M28" i="54"/>
  <c r="I28" i="54"/>
  <c r="H28" i="54"/>
  <c r="F28" i="54"/>
  <c r="E28" i="54"/>
  <c r="D28" i="54"/>
  <c r="B28" i="54"/>
  <c r="M27" i="54"/>
  <c r="I27" i="54"/>
  <c r="H27" i="54"/>
  <c r="F27" i="54"/>
  <c r="E27" i="54"/>
  <c r="D27" i="54"/>
  <c r="B27" i="54"/>
  <c r="M26" i="54"/>
  <c r="I26" i="54"/>
  <c r="H26" i="54"/>
  <c r="F26" i="54"/>
  <c r="E26" i="54"/>
  <c r="D26" i="54"/>
  <c r="B26" i="54"/>
  <c r="M25" i="54"/>
  <c r="D25" i="54"/>
  <c r="B25" i="54"/>
  <c r="M24" i="54"/>
  <c r="D24" i="54"/>
  <c r="B24" i="54"/>
  <c r="H23" i="54"/>
  <c r="D23" i="54"/>
  <c r="B23" i="54"/>
  <c r="M22" i="54"/>
  <c r="H22" i="54"/>
  <c r="D22" i="54"/>
  <c r="B22" i="54"/>
  <c r="H21" i="54"/>
  <c r="D21" i="54"/>
  <c r="B21" i="54"/>
  <c r="K15" i="54"/>
  <c r="H15" i="54"/>
  <c r="U13" i="54"/>
  <c r="U12" i="54"/>
  <c r="U11" i="54"/>
  <c r="L11" i="54"/>
  <c r="U10" i="54"/>
  <c r="W9" i="54"/>
  <c r="K10" i="54" s="1"/>
  <c r="U9" i="54"/>
  <c r="K9" i="54" s="1"/>
  <c r="U7" i="54"/>
  <c r="F6" i="54" s="1"/>
  <c r="U6" i="54"/>
  <c r="C6" i="54" s="1"/>
  <c r="U5" i="54"/>
  <c r="C5" i="54" s="1"/>
  <c r="C94" i="10"/>
  <c r="H45" i="10"/>
  <c r="D45" i="10"/>
  <c r="B45" i="10"/>
  <c r="M44" i="10"/>
  <c r="H44" i="10"/>
  <c r="D44" i="10"/>
  <c r="B44" i="10"/>
  <c r="M43" i="10"/>
  <c r="D43" i="10"/>
  <c r="B43" i="10"/>
  <c r="M42" i="10"/>
  <c r="D42" i="10"/>
  <c r="B42" i="10"/>
  <c r="M41" i="10"/>
  <c r="D41" i="10"/>
  <c r="B41" i="10"/>
  <c r="H40" i="10"/>
  <c r="D40" i="10"/>
  <c r="B40" i="10"/>
  <c r="H39" i="10"/>
  <c r="D39" i="10"/>
  <c r="B39" i="10"/>
  <c r="M38" i="10"/>
  <c r="D38" i="10"/>
  <c r="B38" i="10"/>
  <c r="M37" i="10"/>
  <c r="H37" i="10"/>
  <c r="D37" i="10"/>
  <c r="B37" i="10"/>
  <c r="H36" i="10"/>
  <c r="D36" i="10"/>
  <c r="B36" i="10"/>
  <c r="M35" i="10"/>
  <c r="D35" i="10"/>
  <c r="B35" i="10"/>
  <c r="H33" i="10"/>
  <c r="D33" i="10"/>
  <c r="B33" i="10"/>
  <c r="H32" i="10"/>
  <c r="D32" i="10"/>
  <c r="B32" i="10"/>
  <c r="M31" i="10"/>
  <c r="D31" i="10"/>
  <c r="B31" i="10"/>
  <c r="M30" i="10"/>
  <c r="H30" i="10"/>
  <c r="D30" i="10"/>
  <c r="B30" i="10"/>
  <c r="M29" i="10"/>
  <c r="D29" i="10"/>
  <c r="B29" i="10"/>
  <c r="M28" i="10"/>
  <c r="H28" i="10"/>
  <c r="D28" i="10"/>
  <c r="B28" i="10"/>
  <c r="M27" i="10"/>
  <c r="D27" i="10"/>
  <c r="B27" i="10"/>
  <c r="M26" i="10"/>
  <c r="D26" i="10"/>
  <c r="B26" i="10"/>
  <c r="M25" i="10"/>
  <c r="D25" i="10"/>
  <c r="B25" i="10"/>
  <c r="M24" i="10"/>
  <c r="D24" i="10"/>
  <c r="B24" i="10"/>
  <c r="M23" i="10"/>
  <c r="D23" i="10"/>
  <c r="B23" i="10"/>
  <c r="H22" i="10"/>
  <c r="D22" i="10"/>
  <c r="B22" i="10"/>
  <c r="M21" i="10"/>
  <c r="D21" i="10"/>
  <c r="B21" i="10"/>
  <c r="K15" i="10"/>
  <c r="H15" i="10"/>
  <c r="U13" i="10"/>
  <c r="U12" i="10"/>
  <c r="U11" i="10"/>
  <c r="L11" i="10"/>
  <c r="U10" i="10"/>
  <c r="W9" i="10"/>
  <c r="K10" i="10" s="1"/>
  <c r="U9" i="10"/>
  <c r="K9" i="10" s="1"/>
  <c r="U7" i="10"/>
  <c r="F6" i="10" s="1"/>
  <c r="U6" i="10"/>
  <c r="C6" i="10" s="1"/>
  <c r="U5" i="10"/>
  <c r="C5" i="10" s="1"/>
  <c r="C91" i="35"/>
  <c r="M42" i="35"/>
  <c r="I42" i="35"/>
  <c r="H42" i="35"/>
  <c r="F42" i="35"/>
  <c r="E42" i="35"/>
  <c r="D42" i="35"/>
  <c r="B42" i="35"/>
  <c r="M41" i="35"/>
  <c r="I41" i="35"/>
  <c r="H41" i="35"/>
  <c r="F41" i="35"/>
  <c r="E41" i="35"/>
  <c r="D41" i="35"/>
  <c r="B41" i="35"/>
  <c r="M40" i="35"/>
  <c r="I40" i="35"/>
  <c r="H40" i="35"/>
  <c r="F40" i="35"/>
  <c r="E40" i="35"/>
  <c r="D40" i="35"/>
  <c r="B40" i="35"/>
  <c r="M39" i="35"/>
  <c r="I39" i="35"/>
  <c r="H39" i="35"/>
  <c r="F39" i="35"/>
  <c r="E39" i="35"/>
  <c r="D39" i="35"/>
  <c r="B39" i="35"/>
  <c r="M38" i="35"/>
  <c r="I38" i="35"/>
  <c r="H38" i="35"/>
  <c r="F38" i="35"/>
  <c r="E38" i="35"/>
  <c r="D38" i="35"/>
  <c r="B38" i="35"/>
  <c r="M37" i="35"/>
  <c r="I37" i="35"/>
  <c r="H37" i="35"/>
  <c r="F37" i="35"/>
  <c r="E37" i="35"/>
  <c r="D37" i="35"/>
  <c r="B37" i="35"/>
  <c r="M36" i="35"/>
  <c r="I36" i="35"/>
  <c r="H36" i="35"/>
  <c r="F36" i="35"/>
  <c r="E36" i="35"/>
  <c r="D36" i="35"/>
  <c r="B36" i="35"/>
  <c r="M35" i="35"/>
  <c r="I35" i="35"/>
  <c r="H35" i="35"/>
  <c r="F35" i="35"/>
  <c r="E35" i="35"/>
  <c r="D35" i="35"/>
  <c r="B35" i="35"/>
  <c r="F34" i="35"/>
  <c r="D34" i="35"/>
  <c r="B34" i="35"/>
  <c r="F33" i="35"/>
  <c r="D33" i="35"/>
  <c r="B33" i="35"/>
  <c r="M31" i="35"/>
  <c r="I31" i="35"/>
  <c r="H31" i="35"/>
  <c r="F31" i="35"/>
  <c r="E31" i="35"/>
  <c r="D31" i="35"/>
  <c r="B31" i="35"/>
  <c r="M30" i="35"/>
  <c r="I30" i="35"/>
  <c r="H30" i="35"/>
  <c r="F30" i="35"/>
  <c r="E30" i="35"/>
  <c r="D30" i="35"/>
  <c r="B30" i="35"/>
  <c r="M29" i="35"/>
  <c r="I29" i="35"/>
  <c r="H29" i="35"/>
  <c r="F29" i="35"/>
  <c r="E29" i="35"/>
  <c r="D29" i="35"/>
  <c r="B29" i="35"/>
  <c r="M28" i="35"/>
  <c r="I28" i="35"/>
  <c r="H28" i="35"/>
  <c r="F28" i="35"/>
  <c r="E28" i="35"/>
  <c r="D28" i="35"/>
  <c r="B28" i="35"/>
  <c r="M27" i="35"/>
  <c r="I27" i="35"/>
  <c r="H27" i="35"/>
  <c r="F27" i="35"/>
  <c r="E27" i="35"/>
  <c r="D27" i="35"/>
  <c r="B27" i="35"/>
  <c r="M26" i="35"/>
  <c r="I26" i="35"/>
  <c r="H26" i="35"/>
  <c r="F26" i="35"/>
  <c r="E26" i="35"/>
  <c r="D26" i="35"/>
  <c r="B26" i="35"/>
  <c r="F25" i="35"/>
  <c r="D25" i="35"/>
  <c r="B25" i="35"/>
  <c r="F24" i="35"/>
  <c r="D24" i="35"/>
  <c r="B24" i="35"/>
  <c r="F23" i="35"/>
  <c r="D23" i="35"/>
  <c r="B23" i="35"/>
  <c r="F22" i="35"/>
  <c r="D22" i="35"/>
  <c r="B22" i="35"/>
  <c r="F21" i="35"/>
  <c r="D21" i="35"/>
  <c r="B21" i="35"/>
  <c r="K15" i="35"/>
  <c r="H15" i="35"/>
  <c r="U13" i="35"/>
  <c r="U12" i="35"/>
  <c r="U11" i="35"/>
  <c r="U10" i="35"/>
  <c r="W9" i="35"/>
  <c r="K10" i="35" s="1"/>
  <c r="U9" i="35"/>
  <c r="K9" i="35" s="1"/>
  <c r="U8" i="35"/>
  <c r="L11" i="35" s="1"/>
  <c r="U7" i="35"/>
  <c r="F6" i="35" s="1"/>
  <c r="U6" i="35"/>
  <c r="C6" i="35" s="1"/>
  <c r="U5" i="35"/>
  <c r="C91" i="18"/>
  <c r="M42" i="18"/>
  <c r="I42" i="18"/>
  <c r="H42" i="18"/>
  <c r="F42" i="18"/>
  <c r="E42" i="18"/>
  <c r="D42" i="18"/>
  <c r="B42" i="18"/>
  <c r="M41" i="18"/>
  <c r="I41" i="18"/>
  <c r="H41" i="18"/>
  <c r="F41" i="18"/>
  <c r="E41" i="18"/>
  <c r="D41" i="18"/>
  <c r="B41" i="18"/>
  <c r="M40" i="18"/>
  <c r="I40" i="18"/>
  <c r="H40" i="18"/>
  <c r="F40" i="18"/>
  <c r="E40" i="18"/>
  <c r="D40" i="18"/>
  <c r="B40" i="18"/>
  <c r="M39" i="18"/>
  <c r="I39" i="18"/>
  <c r="H39" i="18"/>
  <c r="F39" i="18"/>
  <c r="E39" i="18"/>
  <c r="D39" i="18"/>
  <c r="B39" i="18"/>
  <c r="M38" i="18"/>
  <c r="I38" i="18"/>
  <c r="H38" i="18"/>
  <c r="F38" i="18"/>
  <c r="E38" i="18"/>
  <c r="D38" i="18"/>
  <c r="B38" i="18"/>
  <c r="M37" i="18"/>
  <c r="I37" i="18"/>
  <c r="H37" i="18"/>
  <c r="F37" i="18"/>
  <c r="E37" i="18"/>
  <c r="D37" i="18"/>
  <c r="B37" i="18"/>
  <c r="M36" i="18"/>
  <c r="I36" i="18"/>
  <c r="H36" i="18"/>
  <c r="F36" i="18"/>
  <c r="E36" i="18"/>
  <c r="D36" i="18"/>
  <c r="B36" i="18"/>
  <c r="M35" i="18"/>
  <c r="I35" i="18"/>
  <c r="H35" i="18"/>
  <c r="F35" i="18"/>
  <c r="E35" i="18"/>
  <c r="D35" i="18"/>
  <c r="B35" i="18"/>
  <c r="M34" i="18"/>
  <c r="I34" i="18"/>
  <c r="H34" i="18"/>
  <c r="F34" i="18"/>
  <c r="E34" i="18"/>
  <c r="D34" i="18"/>
  <c r="B34" i="18"/>
  <c r="M33" i="18"/>
  <c r="D33" i="18"/>
  <c r="B33" i="18"/>
  <c r="M31" i="18"/>
  <c r="I31" i="18"/>
  <c r="H31" i="18"/>
  <c r="F31" i="18"/>
  <c r="E31" i="18"/>
  <c r="D31" i="18"/>
  <c r="B31" i="18"/>
  <c r="M30" i="18"/>
  <c r="I30" i="18"/>
  <c r="H30" i="18"/>
  <c r="F30" i="18"/>
  <c r="E30" i="18"/>
  <c r="D30" i="18"/>
  <c r="B30" i="18"/>
  <c r="M29" i="18"/>
  <c r="I29" i="18"/>
  <c r="H29" i="18"/>
  <c r="F29" i="18"/>
  <c r="E29" i="18"/>
  <c r="D29" i="18"/>
  <c r="B29" i="18"/>
  <c r="M28" i="18"/>
  <c r="I28" i="18"/>
  <c r="H28" i="18"/>
  <c r="F28" i="18"/>
  <c r="E28" i="18"/>
  <c r="D28" i="18"/>
  <c r="B28" i="18"/>
  <c r="M27" i="18"/>
  <c r="I27" i="18"/>
  <c r="H27" i="18"/>
  <c r="F27" i="18"/>
  <c r="E27" i="18"/>
  <c r="D27" i="18"/>
  <c r="B27" i="18"/>
  <c r="M26" i="18"/>
  <c r="I26" i="18"/>
  <c r="H26" i="18"/>
  <c r="F26" i="18"/>
  <c r="E26" i="18"/>
  <c r="D26" i="18"/>
  <c r="B26" i="18"/>
  <c r="M25" i="18"/>
  <c r="I25" i="18"/>
  <c r="H25" i="18"/>
  <c r="F25" i="18"/>
  <c r="E25" i="18"/>
  <c r="D25" i="18"/>
  <c r="B25" i="18"/>
  <c r="M24" i="18"/>
  <c r="D24" i="18"/>
  <c r="B24" i="18"/>
  <c r="M23" i="18"/>
  <c r="D23" i="18"/>
  <c r="B23" i="18"/>
  <c r="M22" i="18"/>
  <c r="D22" i="18"/>
  <c r="B22" i="18"/>
  <c r="M21" i="18"/>
  <c r="D21" i="18"/>
  <c r="B21" i="18"/>
  <c r="K15" i="18"/>
  <c r="H15" i="18"/>
  <c r="U13" i="18"/>
  <c r="U11" i="18"/>
  <c r="L11" i="18"/>
  <c r="U10" i="18"/>
  <c r="W9" i="18"/>
  <c r="K10" i="18" s="1"/>
  <c r="U9" i="18"/>
  <c r="K9" i="18" s="1"/>
  <c r="U7" i="18"/>
  <c r="F6" i="18" s="1"/>
  <c r="U6" i="18"/>
  <c r="C6" i="18" s="1"/>
  <c r="U5" i="18"/>
  <c r="C5" i="18" s="1"/>
  <c r="C91" i="29"/>
  <c r="M42" i="29"/>
  <c r="I42" i="29"/>
  <c r="H42" i="29"/>
  <c r="F42" i="29"/>
  <c r="E42" i="29"/>
  <c r="D42" i="29"/>
  <c r="B42" i="29"/>
  <c r="M41" i="29"/>
  <c r="I41" i="29"/>
  <c r="H41" i="29"/>
  <c r="F41" i="29"/>
  <c r="E41" i="29"/>
  <c r="D41" i="29"/>
  <c r="B41" i="29"/>
  <c r="M40" i="29"/>
  <c r="I40" i="29"/>
  <c r="H40" i="29"/>
  <c r="F40" i="29"/>
  <c r="E40" i="29"/>
  <c r="D40" i="29"/>
  <c r="B40" i="29"/>
  <c r="M39" i="29"/>
  <c r="I39" i="29"/>
  <c r="H39" i="29"/>
  <c r="F39" i="29"/>
  <c r="E39" i="29"/>
  <c r="D39" i="29"/>
  <c r="B39" i="29"/>
  <c r="M38" i="29"/>
  <c r="I38" i="29"/>
  <c r="H38" i="29"/>
  <c r="F38" i="29"/>
  <c r="E38" i="29"/>
  <c r="D38" i="29"/>
  <c r="B38" i="29"/>
  <c r="M37" i="29"/>
  <c r="I37" i="29"/>
  <c r="H37" i="29"/>
  <c r="F37" i="29"/>
  <c r="E37" i="29"/>
  <c r="D37" i="29"/>
  <c r="B37" i="29"/>
  <c r="M36" i="29"/>
  <c r="I36" i="29"/>
  <c r="H36" i="29"/>
  <c r="F36" i="29"/>
  <c r="E36" i="29"/>
  <c r="D36" i="29"/>
  <c r="B36" i="29"/>
  <c r="M35" i="29"/>
  <c r="I35" i="29"/>
  <c r="H35" i="29"/>
  <c r="F35" i="29"/>
  <c r="E35" i="29"/>
  <c r="D35" i="29"/>
  <c r="B35" i="29"/>
  <c r="M34" i="29"/>
  <c r="I34" i="29"/>
  <c r="H34" i="29"/>
  <c r="F34" i="29"/>
  <c r="E34" i="29"/>
  <c r="D34" i="29"/>
  <c r="B34" i="29"/>
  <c r="F33" i="29"/>
  <c r="D33" i="29"/>
  <c r="B33" i="29"/>
  <c r="M31" i="29"/>
  <c r="I31" i="29"/>
  <c r="H31" i="29"/>
  <c r="F31" i="29"/>
  <c r="E31" i="29"/>
  <c r="D31" i="29"/>
  <c r="B31" i="29"/>
  <c r="M30" i="29"/>
  <c r="I30" i="29"/>
  <c r="H30" i="29"/>
  <c r="F30" i="29"/>
  <c r="E30" i="29"/>
  <c r="D30" i="29"/>
  <c r="B30" i="29"/>
  <c r="M29" i="29"/>
  <c r="I29" i="29"/>
  <c r="H29" i="29"/>
  <c r="F29" i="29"/>
  <c r="E29" i="29"/>
  <c r="D29" i="29"/>
  <c r="B29" i="29"/>
  <c r="M28" i="29"/>
  <c r="I28" i="29"/>
  <c r="H28" i="29"/>
  <c r="F28" i="29"/>
  <c r="E28" i="29"/>
  <c r="D28" i="29"/>
  <c r="B28" i="29"/>
  <c r="M27" i="29"/>
  <c r="I27" i="29"/>
  <c r="H27" i="29"/>
  <c r="F27" i="29"/>
  <c r="E27" i="29"/>
  <c r="D27" i="29"/>
  <c r="B27" i="29"/>
  <c r="M26" i="29"/>
  <c r="I26" i="29"/>
  <c r="H26" i="29"/>
  <c r="F26" i="29"/>
  <c r="E26" i="29"/>
  <c r="D26" i="29"/>
  <c r="B26" i="29"/>
  <c r="M25" i="29"/>
  <c r="I25" i="29"/>
  <c r="H25" i="29"/>
  <c r="F25" i="29"/>
  <c r="E25" i="29"/>
  <c r="D25" i="29"/>
  <c r="B25" i="29"/>
  <c r="M24" i="29"/>
  <c r="I24" i="29"/>
  <c r="H24" i="29"/>
  <c r="F24" i="29"/>
  <c r="E24" i="29"/>
  <c r="D24" i="29"/>
  <c r="B24" i="29"/>
  <c r="M23" i="29"/>
  <c r="I23" i="29"/>
  <c r="H23" i="29"/>
  <c r="F23" i="29"/>
  <c r="E23" i="29"/>
  <c r="D23" i="29"/>
  <c r="B23" i="29"/>
  <c r="M22" i="29"/>
  <c r="I22" i="29"/>
  <c r="H22" i="29"/>
  <c r="F22" i="29"/>
  <c r="E22" i="29"/>
  <c r="D22" i="29"/>
  <c r="B22" i="29"/>
  <c r="F21" i="29"/>
  <c r="D21" i="29"/>
  <c r="B21" i="29"/>
  <c r="K15" i="29"/>
  <c r="H15" i="29"/>
  <c r="U13" i="29"/>
  <c r="U11" i="29"/>
  <c r="L11" i="29"/>
  <c r="U10" i="29"/>
  <c r="W9" i="29"/>
  <c r="K10" i="29" s="1"/>
  <c r="U9" i="29"/>
  <c r="K9" i="29" s="1"/>
  <c r="U7" i="29"/>
  <c r="F6" i="29" s="1"/>
  <c r="U6" i="29"/>
  <c r="C6" i="29" s="1"/>
  <c r="U5" i="29"/>
  <c r="C5" i="29" s="1"/>
  <c r="C91" i="79"/>
  <c r="M42" i="79"/>
  <c r="I42" i="79"/>
  <c r="H42" i="79"/>
  <c r="F42" i="79"/>
  <c r="E42" i="79"/>
  <c r="D42" i="79"/>
  <c r="B42" i="79"/>
  <c r="M41" i="79"/>
  <c r="I41" i="79"/>
  <c r="H41" i="79"/>
  <c r="F41" i="79"/>
  <c r="E41" i="79"/>
  <c r="D41" i="79"/>
  <c r="B41" i="79"/>
  <c r="M40" i="79"/>
  <c r="I40" i="79"/>
  <c r="H40" i="79"/>
  <c r="F40" i="79"/>
  <c r="E40" i="79"/>
  <c r="D40" i="79"/>
  <c r="B40" i="79"/>
  <c r="H39" i="79"/>
  <c r="D39" i="79"/>
  <c r="B39" i="79"/>
  <c r="H38" i="79"/>
  <c r="D38" i="79"/>
  <c r="B38" i="79"/>
  <c r="H37" i="79"/>
  <c r="D37" i="79"/>
  <c r="B37" i="79"/>
  <c r="H36" i="79"/>
  <c r="D36" i="79"/>
  <c r="B36" i="79"/>
  <c r="H35" i="79"/>
  <c r="D35" i="79"/>
  <c r="B35" i="79"/>
  <c r="H34" i="79"/>
  <c r="D34" i="79"/>
  <c r="B34" i="79"/>
  <c r="H33" i="79"/>
  <c r="D33" i="79"/>
  <c r="B33" i="79"/>
  <c r="M31" i="79"/>
  <c r="I31" i="79"/>
  <c r="H31" i="79"/>
  <c r="F31" i="79"/>
  <c r="E31" i="79"/>
  <c r="D31" i="79"/>
  <c r="B31" i="79"/>
  <c r="M30" i="79"/>
  <c r="I30" i="79"/>
  <c r="H30" i="79"/>
  <c r="F30" i="79"/>
  <c r="E30" i="79"/>
  <c r="D30" i="79"/>
  <c r="B30" i="79"/>
  <c r="M29" i="79"/>
  <c r="I29" i="79"/>
  <c r="H29" i="79"/>
  <c r="F29" i="79"/>
  <c r="E29" i="79"/>
  <c r="D29" i="79"/>
  <c r="B29" i="79"/>
  <c r="M28" i="79"/>
  <c r="I28" i="79"/>
  <c r="H28" i="79"/>
  <c r="F28" i="79"/>
  <c r="E28" i="79"/>
  <c r="D28" i="79"/>
  <c r="B28" i="79"/>
  <c r="M27" i="79"/>
  <c r="I27" i="79"/>
  <c r="H27" i="79"/>
  <c r="F27" i="79"/>
  <c r="E27" i="79"/>
  <c r="D27" i="79"/>
  <c r="B27" i="79"/>
  <c r="M26" i="79"/>
  <c r="I26" i="79"/>
  <c r="H26" i="79"/>
  <c r="F26" i="79"/>
  <c r="E26" i="79"/>
  <c r="D26" i="79"/>
  <c r="B26" i="79"/>
  <c r="M25" i="79"/>
  <c r="I25" i="79"/>
  <c r="H25" i="79"/>
  <c r="F25" i="79"/>
  <c r="E25" i="79"/>
  <c r="D25" i="79"/>
  <c r="B25" i="79"/>
  <c r="H24" i="79"/>
  <c r="D24" i="79"/>
  <c r="B24" i="79"/>
  <c r="H23" i="79"/>
  <c r="D23" i="79"/>
  <c r="B23" i="79"/>
  <c r="H22" i="79"/>
  <c r="D22" i="79"/>
  <c r="B22" i="79"/>
  <c r="H21" i="79"/>
  <c r="D21" i="79"/>
  <c r="B21" i="79"/>
  <c r="K15" i="79"/>
  <c r="H15" i="79"/>
  <c r="U13" i="79"/>
  <c r="U12" i="79"/>
  <c r="U11" i="79"/>
  <c r="U10" i="79"/>
  <c r="W9" i="79"/>
  <c r="K10" i="79" s="1"/>
  <c r="U9" i="79"/>
  <c r="K9" i="79" s="1"/>
  <c r="U8" i="79"/>
  <c r="L11" i="79" s="1"/>
  <c r="U7" i="79"/>
  <c r="U6" i="79"/>
  <c r="C6" i="79" s="1"/>
  <c r="F6" i="79"/>
  <c r="U5" i="79"/>
  <c r="C5" i="79"/>
  <c r="C91" i="80"/>
  <c r="M42" i="80"/>
  <c r="I42" i="80"/>
  <c r="H42" i="80"/>
  <c r="F42" i="80"/>
  <c r="E42" i="80"/>
  <c r="D42" i="80"/>
  <c r="B42" i="80"/>
  <c r="M41" i="80"/>
  <c r="I41" i="80"/>
  <c r="H41" i="80"/>
  <c r="F41" i="80"/>
  <c r="E41" i="80"/>
  <c r="D41" i="80"/>
  <c r="B41" i="80"/>
  <c r="M40" i="80"/>
  <c r="I40" i="80"/>
  <c r="H40" i="80"/>
  <c r="F40" i="80"/>
  <c r="E40" i="80"/>
  <c r="D40" i="80"/>
  <c r="B40" i="80"/>
  <c r="M39" i="80"/>
  <c r="I39" i="80"/>
  <c r="H39" i="80"/>
  <c r="F39" i="80"/>
  <c r="E39" i="80"/>
  <c r="D39" i="80"/>
  <c r="B39" i="80"/>
  <c r="M38" i="80"/>
  <c r="I38" i="80"/>
  <c r="H38" i="80"/>
  <c r="F38" i="80"/>
  <c r="E38" i="80"/>
  <c r="D38" i="80"/>
  <c r="B38" i="80"/>
  <c r="M37" i="80"/>
  <c r="I37" i="80"/>
  <c r="H37" i="80"/>
  <c r="F37" i="80"/>
  <c r="E37" i="80"/>
  <c r="D37" i="80"/>
  <c r="B37" i="80"/>
  <c r="M36" i="80"/>
  <c r="D36" i="80"/>
  <c r="B36" i="80"/>
  <c r="M35" i="80"/>
  <c r="D35" i="80"/>
  <c r="B35" i="80"/>
  <c r="M34" i="80"/>
  <c r="D34" i="80"/>
  <c r="B34" i="80"/>
  <c r="M33" i="80"/>
  <c r="D33" i="80"/>
  <c r="B33" i="80"/>
  <c r="M31" i="80"/>
  <c r="I31" i="80"/>
  <c r="H31" i="80"/>
  <c r="F31" i="80"/>
  <c r="E31" i="80"/>
  <c r="D31" i="80"/>
  <c r="B31" i="80"/>
  <c r="M30" i="80"/>
  <c r="I30" i="80"/>
  <c r="H30" i="80"/>
  <c r="F30" i="80"/>
  <c r="E30" i="80"/>
  <c r="D30" i="80"/>
  <c r="B30" i="80"/>
  <c r="M29" i="80"/>
  <c r="I29" i="80"/>
  <c r="H29" i="80"/>
  <c r="F29" i="80"/>
  <c r="E29" i="80"/>
  <c r="D29" i="80"/>
  <c r="B29" i="80"/>
  <c r="M28" i="80"/>
  <c r="I28" i="80"/>
  <c r="H28" i="80"/>
  <c r="F28" i="80"/>
  <c r="E28" i="80"/>
  <c r="D28" i="80"/>
  <c r="B28" i="80"/>
  <c r="M27" i="80"/>
  <c r="I27" i="80"/>
  <c r="H27" i="80"/>
  <c r="F27" i="80"/>
  <c r="E27" i="80"/>
  <c r="D27" i="80"/>
  <c r="B27" i="80"/>
  <c r="M26" i="80"/>
  <c r="D26" i="80"/>
  <c r="B26" i="80"/>
  <c r="M25" i="80"/>
  <c r="D25" i="80"/>
  <c r="B25" i="80"/>
  <c r="M24" i="80"/>
  <c r="D24" i="80"/>
  <c r="B24" i="80"/>
  <c r="M23" i="80"/>
  <c r="D23" i="80"/>
  <c r="B23" i="80"/>
  <c r="M22" i="80"/>
  <c r="D22" i="80"/>
  <c r="B22" i="80"/>
  <c r="M21" i="80"/>
  <c r="D21" i="80"/>
  <c r="B21" i="80"/>
  <c r="K15" i="80"/>
  <c r="H15" i="80"/>
  <c r="U13" i="80"/>
  <c r="U12" i="80"/>
  <c r="U11" i="80"/>
  <c r="U10" i="80"/>
  <c r="W9" i="80"/>
  <c r="K10" i="80" s="1"/>
  <c r="U9" i="80"/>
  <c r="K9" i="80" s="1"/>
  <c r="U8" i="80"/>
  <c r="L11" i="80" s="1"/>
  <c r="U7" i="80"/>
  <c r="F6" i="80" s="1"/>
  <c r="U6" i="80"/>
  <c r="C6" i="80" s="1"/>
  <c r="U5" i="80"/>
  <c r="C5" i="80" s="1"/>
  <c r="C91" i="82"/>
  <c r="M42" i="82"/>
  <c r="I42" i="82"/>
  <c r="H42" i="82"/>
  <c r="F42" i="82"/>
  <c r="E42" i="82"/>
  <c r="D42" i="82"/>
  <c r="B42" i="82"/>
  <c r="M41" i="82"/>
  <c r="I41" i="82"/>
  <c r="H41" i="82"/>
  <c r="F41" i="82"/>
  <c r="E41" i="82"/>
  <c r="D41" i="82"/>
  <c r="B41" i="82"/>
  <c r="M40" i="82"/>
  <c r="I40" i="82"/>
  <c r="H40" i="82"/>
  <c r="F40" i="82"/>
  <c r="E40" i="82"/>
  <c r="D40" i="82"/>
  <c r="B40" i="82"/>
  <c r="M39" i="82"/>
  <c r="I39" i="82"/>
  <c r="H39" i="82"/>
  <c r="F39" i="82"/>
  <c r="E39" i="82"/>
  <c r="D39" i="82"/>
  <c r="B39" i="82"/>
  <c r="M38" i="82"/>
  <c r="I38" i="82"/>
  <c r="H38" i="82"/>
  <c r="F38" i="82"/>
  <c r="E38" i="82"/>
  <c r="D38" i="82"/>
  <c r="B38" i="82"/>
  <c r="M37" i="82"/>
  <c r="I37" i="82"/>
  <c r="H37" i="82"/>
  <c r="F37" i="82"/>
  <c r="E37" i="82"/>
  <c r="D37" i="82"/>
  <c r="B37" i="82"/>
  <c r="M36" i="82"/>
  <c r="I36" i="82"/>
  <c r="H36" i="82"/>
  <c r="F36" i="82"/>
  <c r="E36" i="82"/>
  <c r="D36" i="82"/>
  <c r="B36" i="82"/>
  <c r="M35" i="82"/>
  <c r="I35" i="82"/>
  <c r="H35" i="82"/>
  <c r="F35" i="82"/>
  <c r="E35" i="82"/>
  <c r="D35" i="82"/>
  <c r="B35" i="82"/>
  <c r="I34" i="82"/>
  <c r="D34" i="82"/>
  <c r="B34" i="82"/>
  <c r="I33" i="82"/>
  <c r="D33" i="82"/>
  <c r="B33" i="82"/>
  <c r="M31" i="82"/>
  <c r="I31" i="82"/>
  <c r="H31" i="82"/>
  <c r="F31" i="82"/>
  <c r="E31" i="82"/>
  <c r="D31" i="82"/>
  <c r="B31" i="82"/>
  <c r="M30" i="82"/>
  <c r="I30" i="82"/>
  <c r="H30" i="82"/>
  <c r="F30" i="82"/>
  <c r="E30" i="82"/>
  <c r="D30" i="82"/>
  <c r="B30" i="82"/>
  <c r="M29" i="82"/>
  <c r="I29" i="82"/>
  <c r="H29" i="82"/>
  <c r="F29" i="82"/>
  <c r="E29" i="82"/>
  <c r="D29" i="82"/>
  <c r="B29" i="82"/>
  <c r="M28" i="82"/>
  <c r="I28" i="82"/>
  <c r="H28" i="82"/>
  <c r="F28" i="82"/>
  <c r="E28" i="82"/>
  <c r="D28" i="82"/>
  <c r="B28" i="82"/>
  <c r="M27" i="82"/>
  <c r="I27" i="82"/>
  <c r="H27" i="82"/>
  <c r="F27" i="82"/>
  <c r="E27" i="82"/>
  <c r="D27" i="82"/>
  <c r="B27" i="82"/>
  <c r="M26" i="82"/>
  <c r="I26" i="82"/>
  <c r="H26" i="82"/>
  <c r="F26" i="82"/>
  <c r="E26" i="82"/>
  <c r="D26" i="82"/>
  <c r="B26" i="82"/>
  <c r="M25" i="82"/>
  <c r="I25" i="82"/>
  <c r="H25" i="82"/>
  <c r="F25" i="82"/>
  <c r="E25" i="82"/>
  <c r="D25" i="82"/>
  <c r="B25" i="82"/>
  <c r="M24" i="82"/>
  <c r="I24" i="82"/>
  <c r="H24" i="82"/>
  <c r="F24" i="82"/>
  <c r="E24" i="82"/>
  <c r="D24" i="82"/>
  <c r="B24" i="82"/>
  <c r="M23" i="82"/>
  <c r="I23" i="82"/>
  <c r="H23" i="82"/>
  <c r="F23" i="82"/>
  <c r="E23" i="82"/>
  <c r="D23" i="82"/>
  <c r="B23" i="82"/>
  <c r="M22" i="82"/>
  <c r="I22" i="82"/>
  <c r="H22" i="82"/>
  <c r="F22" i="82"/>
  <c r="E22" i="82"/>
  <c r="D22" i="82"/>
  <c r="B22" i="82"/>
  <c r="M21" i="82"/>
  <c r="I21" i="82"/>
  <c r="H21" i="82"/>
  <c r="F21" i="82"/>
  <c r="E21" i="82"/>
  <c r="D21" i="82"/>
  <c r="B21" i="82"/>
  <c r="K15" i="82"/>
  <c r="H15" i="82"/>
  <c r="U13" i="82"/>
  <c r="U11" i="82"/>
  <c r="U10" i="82"/>
  <c r="W9" i="82"/>
  <c r="K10" i="82" s="1"/>
  <c r="U9" i="82"/>
  <c r="K9" i="82"/>
  <c r="U8" i="82"/>
  <c r="L11" i="82" s="1"/>
  <c r="U7" i="82"/>
  <c r="F6" i="82" s="1"/>
  <c r="U6" i="82"/>
  <c r="C6" i="82" s="1"/>
  <c r="U5" i="82"/>
  <c r="C5" i="82" s="1"/>
  <c r="C91" i="83"/>
  <c r="M42" i="83"/>
  <c r="I42" i="83"/>
  <c r="H42" i="83"/>
  <c r="F42" i="83"/>
  <c r="E42" i="83"/>
  <c r="D42" i="83"/>
  <c r="B42" i="83"/>
  <c r="M41" i="83"/>
  <c r="I41" i="83"/>
  <c r="H41" i="83"/>
  <c r="F41" i="83"/>
  <c r="E41" i="83"/>
  <c r="D41" i="83"/>
  <c r="B41" i="83"/>
  <c r="M40" i="83"/>
  <c r="I40" i="83"/>
  <c r="H40" i="83"/>
  <c r="F40" i="83"/>
  <c r="E40" i="83"/>
  <c r="D40" i="83"/>
  <c r="B40" i="83"/>
  <c r="M39" i="83"/>
  <c r="I39" i="83"/>
  <c r="H39" i="83"/>
  <c r="F39" i="83"/>
  <c r="E39" i="83"/>
  <c r="D39" i="83"/>
  <c r="B39" i="83"/>
  <c r="M38" i="83"/>
  <c r="I38" i="83"/>
  <c r="H38" i="83"/>
  <c r="F38" i="83"/>
  <c r="E38" i="83"/>
  <c r="D38" i="83"/>
  <c r="B38" i="83"/>
  <c r="M37" i="83"/>
  <c r="I37" i="83"/>
  <c r="H37" i="83"/>
  <c r="F37" i="83"/>
  <c r="E37" i="83"/>
  <c r="D37" i="83"/>
  <c r="B37" i="83"/>
  <c r="M36" i="83"/>
  <c r="I36" i="83"/>
  <c r="H36" i="83"/>
  <c r="F36" i="83"/>
  <c r="E36" i="83"/>
  <c r="D36" i="83"/>
  <c r="B36" i="83"/>
  <c r="M35" i="83"/>
  <c r="I35" i="83"/>
  <c r="H35" i="83"/>
  <c r="F35" i="83"/>
  <c r="E35" i="83"/>
  <c r="D35" i="83"/>
  <c r="B35" i="83"/>
  <c r="M34" i="83"/>
  <c r="I34" i="83"/>
  <c r="H34" i="83"/>
  <c r="F34" i="83"/>
  <c r="E34" i="83"/>
  <c r="D34" i="83"/>
  <c r="B34" i="83"/>
  <c r="M33" i="83"/>
  <c r="I33" i="83"/>
  <c r="H33" i="83"/>
  <c r="F33" i="83"/>
  <c r="E33" i="83"/>
  <c r="D33" i="83"/>
  <c r="B33" i="83"/>
  <c r="M31" i="83"/>
  <c r="I31" i="83"/>
  <c r="H31" i="83"/>
  <c r="F31" i="83"/>
  <c r="E31" i="83"/>
  <c r="D31" i="83"/>
  <c r="B31" i="83"/>
  <c r="M30" i="83"/>
  <c r="I30" i="83"/>
  <c r="H30" i="83"/>
  <c r="F30" i="83"/>
  <c r="E30" i="83"/>
  <c r="D30" i="83"/>
  <c r="B30" i="83"/>
  <c r="M29" i="83"/>
  <c r="I29" i="83"/>
  <c r="H29" i="83"/>
  <c r="F29" i="83"/>
  <c r="E29" i="83"/>
  <c r="D29" i="83"/>
  <c r="B29" i="83"/>
  <c r="M28" i="83"/>
  <c r="I28" i="83"/>
  <c r="H28" i="83"/>
  <c r="F28" i="83"/>
  <c r="E28" i="83"/>
  <c r="D28" i="83"/>
  <c r="B28" i="83"/>
  <c r="M27" i="83"/>
  <c r="I27" i="83"/>
  <c r="H27" i="83"/>
  <c r="F27" i="83"/>
  <c r="E27" i="83"/>
  <c r="D27" i="83"/>
  <c r="B27" i="83"/>
  <c r="M26" i="83"/>
  <c r="I26" i="83"/>
  <c r="H26" i="83"/>
  <c r="F26" i="83"/>
  <c r="E26" i="83"/>
  <c r="D26" i="83"/>
  <c r="B26" i="83"/>
  <c r="M25" i="83"/>
  <c r="I25" i="83"/>
  <c r="H25" i="83"/>
  <c r="F25" i="83"/>
  <c r="E25" i="83"/>
  <c r="D25" i="83"/>
  <c r="B25" i="83"/>
  <c r="M24" i="83"/>
  <c r="I24" i="83"/>
  <c r="H24" i="83"/>
  <c r="F24" i="83"/>
  <c r="E24" i="83"/>
  <c r="D24" i="83"/>
  <c r="B24" i="83"/>
  <c r="M23" i="83"/>
  <c r="D23" i="83"/>
  <c r="B23" i="83"/>
  <c r="M22" i="83"/>
  <c r="D22" i="83"/>
  <c r="B22" i="83"/>
  <c r="M21" i="83"/>
  <c r="D21" i="83"/>
  <c r="B21" i="83"/>
  <c r="K15" i="83"/>
  <c r="H15" i="83"/>
  <c r="U13" i="83"/>
  <c r="U12" i="83"/>
  <c r="U11" i="83"/>
  <c r="L11" i="83"/>
  <c r="U10" i="83"/>
  <c r="W9" i="83"/>
  <c r="K10" i="83" s="1"/>
  <c r="U9" i="83"/>
  <c r="K9" i="83" s="1"/>
  <c r="U8" i="83"/>
  <c r="U7" i="83"/>
  <c r="F6" i="83" s="1"/>
  <c r="U6" i="83"/>
  <c r="C6" i="83" s="1"/>
  <c r="U5" i="83"/>
  <c r="C5" i="83" s="1"/>
  <c r="C91" i="129"/>
  <c r="M42" i="129"/>
  <c r="I42" i="129"/>
  <c r="H42" i="129"/>
  <c r="F42" i="129"/>
  <c r="E42" i="129"/>
  <c r="D42" i="129"/>
  <c r="B42" i="129"/>
  <c r="M41" i="129"/>
  <c r="I41" i="129"/>
  <c r="H41" i="129"/>
  <c r="F41" i="129"/>
  <c r="E41" i="129"/>
  <c r="D41" i="129"/>
  <c r="B41" i="129"/>
  <c r="M40" i="129"/>
  <c r="I40" i="129"/>
  <c r="H40" i="129"/>
  <c r="F40" i="129"/>
  <c r="E40" i="129"/>
  <c r="D40" i="129"/>
  <c r="B40" i="129"/>
  <c r="M39" i="129"/>
  <c r="I39" i="129"/>
  <c r="H39" i="129"/>
  <c r="F39" i="129"/>
  <c r="E39" i="129"/>
  <c r="D39" i="129"/>
  <c r="B39" i="129"/>
  <c r="M38" i="129"/>
  <c r="I38" i="129"/>
  <c r="H38" i="129"/>
  <c r="F38" i="129"/>
  <c r="E38" i="129"/>
  <c r="D38" i="129"/>
  <c r="B38" i="129"/>
  <c r="F37" i="129"/>
  <c r="D37" i="129"/>
  <c r="B37" i="129"/>
  <c r="F36" i="129"/>
  <c r="D36" i="129"/>
  <c r="B36" i="129"/>
  <c r="F35" i="129"/>
  <c r="D35" i="129"/>
  <c r="B35" i="129"/>
  <c r="F34" i="129"/>
  <c r="D34" i="129"/>
  <c r="B34" i="129"/>
  <c r="F33" i="129"/>
  <c r="D33" i="129"/>
  <c r="B33" i="129"/>
  <c r="M31" i="129"/>
  <c r="I31" i="129"/>
  <c r="H31" i="129"/>
  <c r="F31" i="129"/>
  <c r="E31" i="129"/>
  <c r="D31" i="129"/>
  <c r="B31" i="129"/>
  <c r="M30" i="129"/>
  <c r="I30" i="129"/>
  <c r="H30" i="129"/>
  <c r="F30" i="129"/>
  <c r="E30" i="129"/>
  <c r="D30" i="129"/>
  <c r="B30" i="129"/>
  <c r="M29" i="129"/>
  <c r="I29" i="129"/>
  <c r="H29" i="129"/>
  <c r="F29" i="129"/>
  <c r="E29" i="129"/>
  <c r="D29" i="129"/>
  <c r="B29" i="129"/>
  <c r="M28" i="129"/>
  <c r="I28" i="129"/>
  <c r="H28" i="129"/>
  <c r="F28" i="129"/>
  <c r="E28" i="129"/>
  <c r="D28" i="129"/>
  <c r="B28" i="129"/>
  <c r="M27" i="129"/>
  <c r="I27" i="129"/>
  <c r="H27" i="129"/>
  <c r="F27" i="129"/>
  <c r="E27" i="129"/>
  <c r="D27" i="129"/>
  <c r="B27" i="129"/>
  <c r="M26" i="129"/>
  <c r="I26" i="129"/>
  <c r="H26" i="129"/>
  <c r="F26" i="129"/>
  <c r="E26" i="129"/>
  <c r="D26" i="129"/>
  <c r="B26" i="129"/>
  <c r="M25" i="129"/>
  <c r="I25" i="129"/>
  <c r="H25" i="129"/>
  <c r="F25" i="129"/>
  <c r="E25" i="129"/>
  <c r="D25" i="129"/>
  <c r="B25" i="129"/>
  <c r="M24" i="129"/>
  <c r="I24" i="129"/>
  <c r="H24" i="129"/>
  <c r="F24" i="129"/>
  <c r="E24" i="129"/>
  <c r="D24" i="129"/>
  <c r="B24" i="129"/>
  <c r="F23" i="129"/>
  <c r="D23" i="129"/>
  <c r="B23" i="129"/>
  <c r="F22" i="129"/>
  <c r="D22" i="129"/>
  <c r="B22" i="129"/>
  <c r="F21" i="129"/>
  <c r="D21" i="129"/>
  <c r="B21" i="129"/>
  <c r="K15" i="129"/>
  <c r="H15" i="129"/>
  <c r="U13" i="129"/>
  <c r="U11" i="129"/>
  <c r="L11" i="129"/>
  <c r="U10" i="129"/>
  <c r="W9" i="129"/>
  <c r="K10" i="129" s="1"/>
  <c r="U9" i="129"/>
  <c r="K9" i="129" s="1"/>
  <c r="U7" i="129"/>
  <c r="F6" i="129" s="1"/>
  <c r="U6" i="129"/>
  <c r="C6" i="129" s="1"/>
  <c r="U5" i="129"/>
  <c r="C5" i="129" s="1"/>
  <c r="C91" i="112"/>
  <c r="M42" i="112"/>
  <c r="I42" i="112"/>
  <c r="H42" i="112"/>
  <c r="F42" i="112"/>
  <c r="E42" i="112"/>
  <c r="D42" i="112"/>
  <c r="B42" i="112"/>
  <c r="M41" i="112"/>
  <c r="I41" i="112"/>
  <c r="H41" i="112"/>
  <c r="F41" i="112"/>
  <c r="E41" i="112"/>
  <c r="D41" i="112"/>
  <c r="B41" i="112"/>
  <c r="M40" i="112"/>
  <c r="I40" i="112"/>
  <c r="H40" i="112"/>
  <c r="F40" i="112"/>
  <c r="E40" i="112"/>
  <c r="D40" i="112"/>
  <c r="B40" i="112"/>
  <c r="M39" i="112"/>
  <c r="I39" i="112"/>
  <c r="H39" i="112"/>
  <c r="F39" i="112"/>
  <c r="E39" i="112"/>
  <c r="D39" i="112"/>
  <c r="B39" i="112"/>
  <c r="M38" i="112"/>
  <c r="I38" i="112"/>
  <c r="H38" i="112"/>
  <c r="F38" i="112"/>
  <c r="E38" i="112"/>
  <c r="D38" i="112"/>
  <c r="B38" i="112"/>
  <c r="M37" i="112"/>
  <c r="I37" i="112"/>
  <c r="H37" i="112"/>
  <c r="F37" i="112"/>
  <c r="E37" i="112"/>
  <c r="D37" i="112"/>
  <c r="B37" i="112"/>
  <c r="M36" i="112"/>
  <c r="I36" i="112"/>
  <c r="H36" i="112"/>
  <c r="F36" i="112"/>
  <c r="E36" i="112"/>
  <c r="D36" i="112"/>
  <c r="B36" i="112"/>
  <c r="M35" i="112"/>
  <c r="I35" i="112"/>
  <c r="H35" i="112"/>
  <c r="F35" i="112"/>
  <c r="E35" i="112"/>
  <c r="D35" i="112"/>
  <c r="B35" i="112"/>
  <c r="M34" i="112"/>
  <c r="I34" i="112"/>
  <c r="H34" i="112"/>
  <c r="F34" i="112"/>
  <c r="E34" i="112"/>
  <c r="D34" i="112"/>
  <c r="B34" i="112"/>
  <c r="M33" i="112"/>
  <c r="I33" i="112"/>
  <c r="H33" i="112"/>
  <c r="F33" i="112"/>
  <c r="E33" i="112"/>
  <c r="D33" i="112"/>
  <c r="B33" i="112"/>
  <c r="M31" i="112"/>
  <c r="I31" i="112"/>
  <c r="H31" i="112"/>
  <c r="F31" i="112"/>
  <c r="E31" i="112"/>
  <c r="D31" i="112"/>
  <c r="B31" i="112"/>
  <c r="M30" i="112"/>
  <c r="I30" i="112"/>
  <c r="H30" i="112"/>
  <c r="F30" i="112"/>
  <c r="E30" i="112"/>
  <c r="D30" i="112"/>
  <c r="B30" i="112"/>
  <c r="M29" i="112"/>
  <c r="I29" i="112"/>
  <c r="H29" i="112"/>
  <c r="F29" i="112"/>
  <c r="E29" i="112"/>
  <c r="D29" i="112"/>
  <c r="B29" i="112"/>
  <c r="M28" i="112"/>
  <c r="I28" i="112"/>
  <c r="H28" i="112"/>
  <c r="F28" i="112"/>
  <c r="E28" i="112"/>
  <c r="D28" i="112"/>
  <c r="B28" i="112"/>
  <c r="M27" i="112"/>
  <c r="I27" i="112"/>
  <c r="H27" i="112"/>
  <c r="F27" i="112"/>
  <c r="E27" i="112"/>
  <c r="D27" i="112"/>
  <c r="B27" i="112"/>
  <c r="M26" i="112"/>
  <c r="I26" i="112"/>
  <c r="H26" i="112"/>
  <c r="F26" i="112"/>
  <c r="E26" i="112"/>
  <c r="D26" i="112"/>
  <c r="B26" i="112"/>
  <c r="M25" i="112"/>
  <c r="I25" i="112"/>
  <c r="H25" i="112"/>
  <c r="F25" i="112"/>
  <c r="E25" i="112"/>
  <c r="D25" i="112"/>
  <c r="B25" i="112"/>
  <c r="M24" i="112"/>
  <c r="I24" i="112"/>
  <c r="H24" i="112"/>
  <c r="F24" i="112"/>
  <c r="E24" i="112"/>
  <c r="D24" i="112"/>
  <c r="B24" i="112"/>
  <c r="M23" i="112"/>
  <c r="I23" i="112"/>
  <c r="H23" i="112"/>
  <c r="F23" i="112"/>
  <c r="E23" i="112"/>
  <c r="D23" i="112"/>
  <c r="B23" i="112"/>
  <c r="F22" i="112"/>
  <c r="D22" i="112"/>
  <c r="B22" i="112"/>
  <c r="F21" i="112"/>
  <c r="D21" i="112"/>
  <c r="B21" i="112"/>
  <c r="K15" i="112"/>
  <c r="H15" i="112"/>
  <c r="U13" i="112"/>
  <c r="U11" i="112"/>
  <c r="L11" i="112"/>
  <c r="U10" i="112"/>
  <c r="W9" i="112"/>
  <c r="K10" i="112" s="1"/>
  <c r="U9" i="112"/>
  <c r="K9" i="112" s="1"/>
  <c r="U7" i="112"/>
  <c r="U6" i="112"/>
  <c r="C6" i="112" s="1"/>
  <c r="F6" i="112"/>
  <c r="U5" i="112"/>
  <c r="C5" i="112" s="1"/>
  <c r="C91" i="113"/>
  <c r="M42" i="113"/>
  <c r="I42" i="113"/>
  <c r="H42" i="113"/>
  <c r="F42" i="113"/>
  <c r="E42" i="113"/>
  <c r="D42" i="113"/>
  <c r="B42" i="113"/>
  <c r="M41" i="113"/>
  <c r="I41" i="113"/>
  <c r="H41" i="113"/>
  <c r="F41" i="113"/>
  <c r="E41" i="113"/>
  <c r="D41" i="113"/>
  <c r="B41" i="113"/>
  <c r="M40" i="113"/>
  <c r="I40" i="113"/>
  <c r="H40" i="113"/>
  <c r="F40" i="113"/>
  <c r="E40" i="113"/>
  <c r="D40" i="113"/>
  <c r="B40" i="113"/>
  <c r="M39" i="113"/>
  <c r="I39" i="113"/>
  <c r="H39" i="113"/>
  <c r="F39" i="113"/>
  <c r="E39" i="113"/>
  <c r="D39" i="113"/>
  <c r="B39" i="113"/>
  <c r="M38" i="113"/>
  <c r="I38" i="113"/>
  <c r="H38" i="113"/>
  <c r="F38" i="113"/>
  <c r="E38" i="113"/>
  <c r="D38" i="113"/>
  <c r="B38" i="113"/>
  <c r="M37" i="113"/>
  <c r="I37" i="113"/>
  <c r="H37" i="113"/>
  <c r="F37" i="113"/>
  <c r="E37" i="113"/>
  <c r="D37" i="113"/>
  <c r="B37" i="113"/>
  <c r="M36" i="113"/>
  <c r="I36" i="113"/>
  <c r="H36" i="113"/>
  <c r="F36" i="113"/>
  <c r="E36" i="113"/>
  <c r="D36" i="113"/>
  <c r="B36" i="113"/>
  <c r="M35" i="113"/>
  <c r="I35" i="113"/>
  <c r="H35" i="113"/>
  <c r="F35" i="113"/>
  <c r="E35" i="113"/>
  <c r="D35" i="113"/>
  <c r="B35" i="113"/>
  <c r="M34" i="113"/>
  <c r="I34" i="113"/>
  <c r="H34" i="113"/>
  <c r="F34" i="113"/>
  <c r="E34" i="113"/>
  <c r="D34" i="113"/>
  <c r="B34" i="113"/>
  <c r="M33" i="113"/>
  <c r="I33" i="113"/>
  <c r="H33" i="113"/>
  <c r="F33" i="113"/>
  <c r="E33" i="113"/>
  <c r="D33" i="113"/>
  <c r="B33" i="113"/>
  <c r="M31" i="113"/>
  <c r="I31" i="113"/>
  <c r="H31" i="113"/>
  <c r="F31" i="113"/>
  <c r="E31" i="113"/>
  <c r="D31" i="113"/>
  <c r="B31" i="113"/>
  <c r="M30" i="113"/>
  <c r="I30" i="113"/>
  <c r="H30" i="113"/>
  <c r="F30" i="113"/>
  <c r="E30" i="113"/>
  <c r="D30" i="113"/>
  <c r="B30" i="113"/>
  <c r="M29" i="113"/>
  <c r="I29" i="113"/>
  <c r="H29" i="113"/>
  <c r="F29" i="113"/>
  <c r="E29" i="113"/>
  <c r="D29" i="113"/>
  <c r="B29" i="113"/>
  <c r="M28" i="113"/>
  <c r="I28" i="113"/>
  <c r="H28" i="113"/>
  <c r="F28" i="113"/>
  <c r="E28" i="113"/>
  <c r="D28" i="113"/>
  <c r="B28" i="113"/>
  <c r="M27" i="113"/>
  <c r="I27" i="113"/>
  <c r="H27" i="113"/>
  <c r="F27" i="113"/>
  <c r="E27" i="113"/>
  <c r="D27" i="113"/>
  <c r="B27" i="113"/>
  <c r="M26" i="113"/>
  <c r="I26" i="113"/>
  <c r="H26" i="113"/>
  <c r="F26" i="113"/>
  <c r="E26" i="113"/>
  <c r="D26" i="113"/>
  <c r="B26" i="113"/>
  <c r="M25" i="113"/>
  <c r="I25" i="113"/>
  <c r="H25" i="113"/>
  <c r="F25" i="113"/>
  <c r="E25" i="113"/>
  <c r="D25" i="113"/>
  <c r="B25" i="113"/>
  <c r="M24" i="113"/>
  <c r="I24" i="113"/>
  <c r="H24" i="113"/>
  <c r="F24" i="113"/>
  <c r="E24" i="113"/>
  <c r="D24" i="113"/>
  <c r="B24" i="113"/>
  <c r="M23" i="113"/>
  <c r="I23" i="113"/>
  <c r="H23" i="113"/>
  <c r="F23" i="113"/>
  <c r="E23" i="113"/>
  <c r="D23" i="113"/>
  <c r="B23" i="113"/>
  <c r="F22" i="113"/>
  <c r="D22" i="113"/>
  <c r="B22" i="113"/>
  <c r="F21" i="113"/>
  <c r="D21" i="113"/>
  <c r="B21" i="113"/>
  <c r="K15" i="113"/>
  <c r="H15" i="113"/>
  <c r="U13" i="113"/>
  <c r="U12" i="113"/>
  <c r="U11" i="113"/>
  <c r="L11" i="113"/>
  <c r="U10" i="113"/>
  <c r="W9" i="113"/>
  <c r="K10" i="113" s="1"/>
  <c r="U9" i="113"/>
  <c r="K9" i="113" s="1"/>
  <c r="U7" i="113"/>
  <c r="F6" i="113" s="1"/>
  <c r="U6" i="113"/>
  <c r="C6" i="113" s="1"/>
  <c r="U5" i="113"/>
  <c r="C5" i="113" s="1"/>
  <c r="C91" i="139"/>
  <c r="I42" i="139"/>
  <c r="F42" i="139"/>
  <c r="E42" i="139"/>
  <c r="D42" i="139"/>
  <c r="B42" i="139"/>
  <c r="I41" i="139"/>
  <c r="F41" i="139"/>
  <c r="E41" i="139"/>
  <c r="D41" i="139"/>
  <c r="B41" i="139"/>
  <c r="H41" i="139" s="1"/>
  <c r="I40" i="139"/>
  <c r="F40" i="139"/>
  <c r="E40" i="139"/>
  <c r="D40" i="139"/>
  <c r="B40" i="139"/>
  <c r="H40" i="139" s="1"/>
  <c r="I39" i="139"/>
  <c r="F39" i="139"/>
  <c r="E39" i="139"/>
  <c r="D39" i="139"/>
  <c r="B39" i="139"/>
  <c r="M39" i="139" s="1"/>
  <c r="I38" i="139"/>
  <c r="F38" i="139"/>
  <c r="E38" i="139"/>
  <c r="D38" i="139"/>
  <c r="B38" i="139"/>
  <c r="M38" i="139" s="1"/>
  <c r="I37" i="139"/>
  <c r="F37" i="139"/>
  <c r="E37" i="139"/>
  <c r="D37" i="139"/>
  <c r="B37" i="139"/>
  <c r="M37" i="139" s="1"/>
  <c r="I36" i="139"/>
  <c r="F36" i="139"/>
  <c r="E36" i="139"/>
  <c r="D36" i="139"/>
  <c r="B36" i="139"/>
  <c r="M36" i="139" s="1"/>
  <c r="I35" i="139"/>
  <c r="F35" i="139"/>
  <c r="E35" i="139"/>
  <c r="D35" i="139"/>
  <c r="B35" i="139"/>
  <c r="I34" i="139"/>
  <c r="F34" i="139"/>
  <c r="E34" i="139"/>
  <c r="D34" i="139"/>
  <c r="B34" i="139"/>
  <c r="M33" i="139"/>
  <c r="I33" i="139"/>
  <c r="F33" i="139"/>
  <c r="E33" i="139"/>
  <c r="M32" i="139"/>
  <c r="H32" i="139"/>
  <c r="I31" i="139"/>
  <c r="F31" i="139"/>
  <c r="E31" i="139"/>
  <c r="D31" i="139"/>
  <c r="B31" i="139"/>
  <c r="H31" i="139" s="1"/>
  <c r="I30" i="139"/>
  <c r="F30" i="139"/>
  <c r="E30" i="139"/>
  <c r="D30" i="139"/>
  <c r="B30" i="139"/>
  <c r="M30" i="139" s="1"/>
  <c r="I29" i="139"/>
  <c r="F29" i="139"/>
  <c r="E29" i="139"/>
  <c r="D29" i="139"/>
  <c r="B29" i="139"/>
  <c r="M29" i="139" s="1"/>
  <c r="I28" i="139"/>
  <c r="F28" i="139"/>
  <c r="E28" i="139"/>
  <c r="D28" i="139"/>
  <c r="B28" i="139"/>
  <c r="M28" i="139" s="1"/>
  <c r="I27" i="139"/>
  <c r="F27" i="139"/>
  <c r="E27" i="139"/>
  <c r="D27" i="139"/>
  <c r="B27" i="139"/>
  <c r="I26" i="139"/>
  <c r="F26" i="139"/>
  <c r="E26" i="139"/>
  <c r="D26" i="139"/>
  <c r="B26" i="139"/>
  <c r="I25" i="139"/>
  <c r="F25" i="139"/>
  <c r="E25" i="139"/>
  <c r="D25" i="139"/>
  <c r="B25" i="139"/>
  <c r="H25" i="139" s="1"/>
  <c r="I24" i="139"/>
  <c r="F24" i="139"/>
  <c r="E24" i="139"/>
  <c r="D24" i="139"/>
  <c r="B24" i="139"/>
  <c r="H24" i="139" s="1"/>
  <c r="I23" i="139"/>
  <c r="F23" i="139"/>
  <c r="E23" i="139"/>
  <c r="D23" i="139"/>
  <c r="B23" i="139"/>
  <c r="H23" i="139" s="1"/>
  <c r="I22" i="139"/>
  <c r="F22" i="139"/>
  <c r="E22" i="139"/>
  <c r="D22" i="139"/>
  <c r="B22" i="139"/>
  <c r="M22" i="139" s="1"/>
  <c r="I21" i="139"/>
  <c r="F21" i="139"/>
  <c r="E21" i="139"/>
  <c r="D21" i="139"/>
  <c r="B21" i="139"/>
  <c r="M21" i="139" s="1"/>
  <c r="K15" i="139"/>
  <c r="H15" i="139"/>
  <c r="U13" i="139"/>
  <c r="U11" i="139"/>
  <c r="L11" i="139"/>
  <c r="U10" i="139"/>
  <c r="W9" i="139"/>
  <c r="K10" i="139" s="1"/>
  <c r="U9" i="139"/>
  <c r="K9" i="139" s="1"/>
  <c r="U7" i="139"/>
  <c r="F6" i="139" s="1"/>
  <c r="U6" i="139"/>
  <c r="C6" i="139" s="1"/>
  <c r="U5" i="139"/>
  <c r="C91" i="137"/>
  <c r="I42" i="137"/>
  <c r="F42" i="137"/>
  <c r="E42" i="137"/>
  <c r="D42" i="137"/>
  <c r="B42" i="137"/>
  <c r="M42" i="137" s="1"/>
  <c r="I41" i="137"/>
  <c r="F41" i="137"/>
  <c r="E41" i="137"/>
  <c r="D41" i="137"/>
  <c r="B41" i="137"/>
  <c r="I40" i="137"/>
  <c r="F40" i="137"/>
  <c r="E40" i="137"/>
  <c r="D40" i="137"/>
  <c r="B40" i="137"/>
  <c r="I39" i="137"/>
  <c r="F39" i="137"/>
  <c r="E39" i="137"/>
  <c r="D39" i="137"/>
  <c r="B39" i="137"/>
  <c r="H39" i="137" s="1"/>
  <c r="I38" i="137"/>
  <c r="F38" i="137"/>
  <c r="E38" i="137"/>
  <c r="D38" i="137"/>
  <c r="B38" i="137"/>
  <c r="H38" i="137" s="1"/>
  <c r="I37" i="137"/>
  <c r="F37" i="137"/>
  <c r="E37" i="137"/>
  <c r="D37" i="137"/>
  <c r="B37" i="137"/>
  <c r="H37" i="137" s="1"/>
  <c r="I36" i="137"/>
  <c r="F36" i="137"/>
  <c r="E36" i="137"/>
  <c r="D36" i="137"/>
  <c r="B36" i="137"/>
  <c r="M36" i="137" s="1"/>
  <c r="I35" i="137"/>
  <c r="F35" i="137"/>
  <c r="D35" i="137"/>
  <c r="B35" i="137"/>
  <c r="M35" i="137" s="1"/>
  <c r="I34" i="137"/>
  <c r="F34" i="137"/>
  <c r="D34" i="137"/>
  <c r="B34" i="137"/>
  <c r="I33" i="137"/>
  <c r="F33" i="137"/>
  <c r="D33" i="137"/>
  <c r="B33" i="137"/>
  <c r="M33" i="137" s="1"/>
  <c r="M32" i="137"/>
  <c r="H32" i="137"/>
  <c r="I31" i="137"/>
  <c r="F31" i="137"/>
  <c r="E31" i="137"/>
  <c r="D31" i="137"/>
  <c r="B31" i="137"/>
  <c r="H31" i="137" s="1"/>
  <c r="I30" i="137"/>
  <c r="F30" i="137"/>
  <c r="E30" i="137"/>
  <c r="D30" i="137"/>
  <c r="B30" i="137"/>
  <c r="H30" i="137" s="1"/>
  <c r="I29" i="137"/>
  <c r="F29" i="137"/>
  <c r="E29" i="137"/>
  <c r="D29" i="137"/>
  <c r="B29" i="137"/>
  <c r="M29" i="137" s="1"/>
  <c r="I28" i="137"/>
  <c r="F28" i="137"/>
  <c r="E28" i="137"/>
  <c r="D28" i="137"/>
  <c r="B28" i="137"/>
  <c r="M28" i="137" s="1"/>
  <c r="I27" i="137"/>
  <c r="F27" i="137"/>
  <c r="E27" i="137"/>
  <c r="D27" i="137"/>
  <c r="B27" i="137"/>
  <c r="M27" i="137" s="1"/>
  <c r="I26" i="137"/>
  <c r="F26" i="137"/>
  <c r="E26" i="137"/>
  <c r="D26" i="137"/>
  <c r="B26" i="137"/>
  <c r="M26" i="137" s="1"/>
  <c r="I25" i="137"/>
  <c r="F25" i="137"/>
  <c r="E25" i="137"/>
  <c r="D25" i="137"/>
  <c r="B25" i="137"/>
  <c r="I24" i="137"/>
  <c r="F24" i="137"/>
  <c r="E24" i="137"/>
  <c r="D24" i="137"/>
  <c r="B24" i="137"/>
  <c r="I23" i="137"/>
  <c r="F23" i="137"/>
  <c r="E23" i="137"/>
  <c r="D23" i="137"/>
  <c r="B23" i="137"/>
  <c r="H23" i="137" s="1"/>
  <c r="I22" i="137"/>
  <c r="F22" i="137"/>
  <c r="E22" i="137"/>
  <c r="D22" i="137"/>
  <c r="B22" i="137"/>
  <c r="H22" i="137" s="1"/>
  <c r="I21" i="137"/>
  <c r="F21" i="137"/>
  <c r="D21" i="137"/>
  <c r="B21" i="137"/>
  <c r="H21" i="137" s="1"/>
  <c r="K15" i="137"/>
  <c r="H15" i="137"/>
  <c r="U13" i="137"/>
  <c r="U11" i="137"/>
  <c r="L11" i="137"/>
  <c r="U10" i="137"/>
  <c r="W9" i="137"/>
  <c r="K10" i="137" s="1"/>
  <c r="U9" i="137"/>
  <c r="K9" i="137" s="1"/>
  <c r="U7" i="137"/>
  <c r="F6" i="137" s="1"/>
  <c r="U6" i="137"/>
  <c r="C6" i="137" s="1"/>
  <c r="U5" i="137"/>
  <c r="C5" i="137" s="1"/>
  <c r="C91" i="95"/>
  <c r="M42" i="95"/>
  <c r="I42" i="95"/>
  <c r="H42" i="95"/>
  <c r="F42" i="95"/>
  <c r="E42" i="95"/>
  <c r="D42" i="95"/>
  <c r="B42" i="95"/>
  <c r="M41" i="95"/>
  <c r="I41" i="95"/>
  <c r="H41" i="95"/>
  <c r="F41" i="95"/>
  <c r="E41" i="95"/>
  <c r="D41" i="95"/>
  <c r="B41" i="95"/>
  <c r="M40" i="95"/>
  <c r="I40" i="95"/>
  <c r="H40" i="95"/>
  <c r="F40" i="95"/>
  <c r="E40" i="95"/>
  <c r="D40" i="95"/>
  <c r="B40" i="95"/>
  <c r="M39" i="95"/>
  <c r="I39" i="95"/>
  <c r="H39" i="95"/>
  <c r="F39" i="95"/>
  <c r="E39" i="95"/>
  <c r="D39" i="95"/>
  <c r="B39" i="95"/>
  <c r="M38" i="95"/>
  <c r="I38" i="95"/>
  <c r="H38" i="95"/>
  <c r="F38" i="95"/>
  <c r="E38" i="95"/>
  <c r="D38" i="95"/>
  <c r="B38" i="95"/>
  <c r="M37" i="95"/>
  <c r="I37" i="95"/>
  <c r="H37" i="95"/>
  <c r="F37" i="95"/>
  <c r="E37" i="95"/>
  <c r="D37" i="95"/>
  <c r="B37" i="95"/>
  <c r="M36" i="95"/>
  <c r="I36" i="95"/>
  <c r="H36" i="95"/>
  <c r="F36" i="95"/>
  <c r="E36" i="95"/>
  <c r="D36" i="95"/>
  <c r="B36" i="95"/>
  <c r="M35" i="95"/>
  <c r="I35" i="95"/>
  <c r="H35" i="95"/>
  <c r="F35" i="95"/>
  <c r="E35" i="95"/>
  <c r="D35" i="95"/>
  <c r="B35" i="95"/>
  <c r="M34" i="95"/>
  <c r="I34" i="95"/>
  <c r="H34" i="95"/>
  <c r="F34" i="95"/>
  <c r="E34" i="95"/>
  <c r="D34" i="95"/>
  <c r="B34" i="95"/>
  <c r="E33" i="95"/>
  <c r="D33" i="95"/>
  <c r="B33" i="95"/>
  <c r="M31" i="95"/>
  <c r="I31" i="95"/>
  <c r="H31" i="95"/>
  <c r="F31" i="95"/>
  <c r="E31" i="95"/>
  <c r="D31" i="95"/>
  <c r="B31" i="95"/>
  <c r="M30" i="95"/>
  <c r="I30" i="95"/>
  <c r="H30" i="95"/>
  <c r="F30" i="95"/>
  <c r="E30" i="95"/>
  <c r="D30" i="95"/>
  <c r="B30" i="95"/>
  <c r="M29" i="95"/>
  <c r="I29" i="95"/>
  <c r="H29" i="95"/>
  <c r="F29" i="95"/>
  <c r="E29" i="95"/>
  <c r="D29" i="95"/>
  <c r="B29" i="95"/>
  <c r="M28" i="95"/>
  <c r="I28" i="95"/>
  <c r="H28" i="95"/>
  <c r="F28" i="95"/>
  <c r="E28" i="95"/>
  <c r="D28" i="95"/>
  <c r="B28" i="95"/>
  <c r="M27" i="95"/>
  <c r="I27" i="95"/>
  <c r="H27" i="95"/>
  <c r="F27" i="95"/>
  <c r="E27" i="95"/>
  <c r="D27" i="95"/>
  <c r="B27" i="95"/>
  <c r="M26" i="95"/>
  <c r="I26" i="95"/>
  <c r="H26" i="95"/>
  <c r="F26" i="95"/>
  <c r="E26" i="95"/>
  <c r="D26" i="95"/>
  <c r="B26" i="95"/>
  <c r="M25" i="95"/>
  <c r="I25" i="95"/>
  <c r="H25" i="95"/>
  <c r="F25" i="95"/>
  <c r="E25" i="95"/>
  <c r="D25" i="95"/>
  <c r="B25" i="95"/>
  <c r="M24" i="95"/>
  <c r="I24" i="95"/>
  <c r="H24" i="95"/>
  <c r="F24" i="95"/>
  <c r="E24" i="95"/>
  <c r="D24" i="95"/>
  <c r="B24" i="95"/>
  <c r="M23" i="95"/>
  <c r="I23" i="95"/>
  <c r="H23" i="95"/>
  <c r="F23" i="95"/>
  <c r="E23" i="95"/>
  <c r="D23" i="95"/>
  <c r="B23" i="95"/>
  <c r="M22" i="95"/>
  <c r="I22" i="95"/>
  <c r="H22" i="95"/>
  <c r="F22" i="95"/>
  <c r="E22" i="95"/>
  <c r="D22" i="95"/>
  <c r="B22" i="95"/>
  <c r="E21" i="95"/>
  <c r="D21" i="95"/>
  <c r="B21" i="95"/>
  <c r="K15" i="95"/>
  <c r="H15" i="95"/>
  <c r="U13" i="95"/>
  <c r="U11" i="95"/>
  <c r="L11" i="95"/>
  <c r="U10" i="95"/>
  <c r="W9" i="95"/>
  <c r="K10" i="95" s="1"/>
  <c r="U9" i="95"/>
  <c r="K9" i="95" s="1"/>
  <c r="U7" i="95"/>
  <c r="F6" i="95" s="1"/>
  <c r="U6" i="95"/>
  <c r="C6" i="95" s="1"/>
  <c r="U5" i="95"/>
  <c r="C5" i="95"/>
  <c r="C91" i="138"/>
  <c r="I42" i="138"/>
  <c r="F42" i="138"/>
  <c r="E42" i="138"/>
  <c r="D42" i="138"/>
  <c r="B42" i="138"/>
  <c r="I41" i="138"/>
  <c r="F41" i="138"/>
  <c r="E41" i="138"/>
  <c r="D41" i="138"/>
  <c r="B41" i="138"/>
  <c r="M41" i="138" s="1"/>
  <c r="I40" i="138"/>
  <c r="F40" i="138"/>
  <c r="E40" i="138"/>
  <c r="D40" i="138"/>
  <c r="B40" i="138"/>
  <c r="H40" i="138" s="1"/>
  <c r="I39" i="138"/>
  <c r="F39" i="138"/>
  <c r="E39" i="138"/>
  <c r="D39" i="138"/>
  <c r="B39" i="138"/>
  <c r="H39" i="138" s="1"/>
  <c r="I38" i="138"/>
  <c r="F38" i="138"/>
  <c r="E38" i="138"/>
  <c r="D38" i="138"/>
  <c r="B38" i="138"/>
  <c r="M38" i="138" s="1"/>
  <c r="I37" i="138"/>
  <c r="F37" i="138"/>
  <c r="E37" i="138"/>
  <c r="D37" i="138"/>
  <c r="B37" i="138"/>
  <c r="H37" i="138" s="1"/>
  <c r="I36" i="138"/>
  <c r="F36" i="138"/>
  <c r="E36" i="138"/>
  <c r="D36" i="138"/>
  <c r="B36" i="138"/>
  <c r="M36" i="138" s="1"/>
  <c r="I35" i="138"/>
  <c r="F35" i="138"/>
  <c r="E35" i="138"/>
  <c r="D35" i="138"/>
  <c r="B35" i="138"/>
  <c r="I34" i="138"/>
  <c r="F34" i="138"/>
  <c r="E34" i="138"/>
  <c r="D34" i="138"/>
  <c r="B34" i="138"/>
  <c r="I33" i="138"/>
  <c r="F33" i="138"/>
  <c r="D33" i="138"/>
  <c r="B33" i="138"/>
  <c r="H33" i="138" s="1"/>
  <c r="M32" i="138"/>
  <c r="H32" i="138"/>
  <c r="I31" i="138"/>
  <c r="F31" i="138"/>
  <c r="E31" i="138"/>
  <c r="D31" i="138"/>
  <c r="B31" i="138"/>
  <c r="M31" i="138" s="1"/>
  <c r="I30" i="138"/>
  <c r="F30" i="138"/>
  <c r="E30" i="138"/>
  <c r="D30" i="138"/>
  <c r="B30" i="138"/>
  <c r="H30" i="138" s="1"/>
  <c r="I29" i="138"/>
  <c r="F29" i="138"/>
  <c r="E29" i="138"/>
  <c r="D29" i="138"/>
  <c r="B29" i="138"/>
  <c r="H29" i="138" s="1"/>
  <c r="I28" i="138"/>
  <c r="F28" i="138"/>
  <c r="E28" i="138"/>
  <c r="D28" i="138"/>
  <c r="B28" i="138"/>
  <c r="M28" i="138" s="1"/>
  <c r="I27" i="138"/>
  <c r="F27" i="138"/>
  <c r="E27" i="138"/>
  <c r="D27" i="138"/>
  <c r="B27" i="138"/>
  <c r="H27" i="138" s="1"/>
  <c r="I26" i="138"/>
  <c r="F26" i="138"/>
  <c r="E26" i="138"/>
  <c r="D26" i="138"/>
  <c r="B26" i="138"/>
  <c r="M26" i="138" s="1"/>
  <c r="I25" i="138"/>
  <c r="F25" i="138"/>
  <c r="E25" i="138"/>
  <c r="D25" i="138"/>
  <c r="B25" i="138"/>
  <c r="I24" i="138"/>
  <c r="F24" i="138"/>
  <c r="E24" i="138"/>
  <c r="D24" i="138"/>
  <c r="B24" i="138"/>
  <c r="I23" i="138"/>
  <c r="F23" i="138"/>
  <c r="E23" i="138"/>
  <c r="D23" i="138"/>
  <c r="B23" i="138"/>
  <c r="M23" i="138" s="1"/>
  <c r="I22" i="138"/>
  <c r="F22" i="138"/>
  <c r="E22" i="138"/>
  <c r="D22" i="138"/>
  <c r="B22" i="138"/>
  <c r="H22" i="138" s="1"/>
  <c r="I21" i="138"/>
  <c r="F21" i="138"/>
  <c r="E21" i="138"/>
  <c r="D21" i="138"/>
  <c r="B21" i="138"/>
  <c r="H21" i="138" s="1"/>
  <c r="K15" i="138"/>
  <c r="H15" i="138"/>
  <c r="U13" i="138"/>
  <c r="U11" i="138"/>
  <c r="L11" i="138"/>
  <c r="U10" i="138"/>
  <c r="W9" i="138"/>
  <c r="K10" i="138" s="1"/>
  <c r="U9" i="138"/>
  <c r="K9" i="138" s="1"/>
  <c r="U7" i="138"/>
  <c r="F6" i="138" s="1"/>
  <c r="U6" i="138"/>
  <c r="C6" i="138" s="1"/>
  <c r="U5" i="138"/>
  <c r="C5" i="138" s="1"/>
  <c r="C91" i="125"/>
  <c r="M42" i="125"/>
  <c r="I42" i="125"/>
  <c r="H42" i="125"/>
  <c r="F42" i="125"/>
  <c r="E42" i="125"/>
  <c r="D42" i="125"/>
  <c r="B42" i="125"/>
  <c r="M41" i="125"/>
  <c r="I41" i="125"/>
  <c r="H41" i="125"/>
  <c r="F41" i="125"/>
  <c r="E41" i="125"/>
  <c r="D41" i="125"/>
  <c r="B41" i="125"/>
  <c r="M40" i="125"/>
  <c r="I40" i="125"/>
  <c r="H40" i="125"/>
  <c r="F40" i="125"/>
  <c r="E40" i="125"/>
  <c r="D40" i="125"/>
  <c r="B40" i="125"/>
  <c r="M39" i="125"/>
  <c r="I39" i="125"/>
  <c r="H39" i="125"/>
  <c r="F39" i="125"/>
  <c r="E39" i="125"/>
  <c r="D39" i="125"/>
  <c r="B39" i="125"/>
  <c r="M38" i="125"/>
  <c r="I38" i="125"/>
  <c r="H38" i="125"/>
  <c r="F38" i="125"/>
  <c r="E38" i="125"/>
  <c r="D38" i="125"/>
  <c r="B38" i="125"/>
  <c r="M37" i="125"/>
  <c r="I37" i="125"/>
  <c r="H37" i="125"/>
  <c r="F37" i="125"/>
  <c r="E37" i="125"/>
  <c r="D37" i="125"/>
  <c r="B37" i="125"/>
  <c r="M36" i="125"/>
  <c r="I36" i="125"/>
  <c r="H36" i="125"/>
  <c r="F36" i="125"/>
  <c r="E36" i="125"/>
  <c r="D36" i="125"/>
  <c r="B36" i="125"/>
  <c r="M35" i="125"/>
  <c r="I35" i="125"/>
  <c r="H35" i="125"/>
  <c r="F35" i="125"/>
  <c r="E35" i="125"/>
  <c r="D35" i="125"/>
  <c r="B35" i="125"/>
  <c r="M34" i="125"/>
  <c r="I34" i="125"/>
  <c r="H34" i="125"/>
  <c r="F34" i="125"/>
  <c r="E34" i="125"/>
  <c r="D34" i="125"/>
  <c r="B34" i="125"/>
  <c r="F33" i="125"/>
  <c r="D33" i="125"/>
  <c r="B33" i="125"/>
  <c r="M31" i="125"/>
  <c r="I31" i="125"/>
  <c r="H31" i="125"/>
  <c r="F31" i="125"/>
  <c r="E31" i="125"/>
  <c r="D31" i="125"/>
  <c r="B31" i="125"/>
  <c r="M30" i="125"/>
  <c r="I30" i="125"/>
  <c r="H30" i="125"/>
  <c r="F30" i="125"/>
  <c r="E30" i="125"/>
  <c r="D30" i="125"/>
  <c r="B30" i="125"/>
  <c r="M29" i="125"/>
  <c r="I29" i="125"/>
  <c r="H29" i="125"/>
  <c r="F29" i="125"/>
  <c r="E29" i="125"/>
  <c r="D29" i="125"/>
  <c r="B29" i="125"/>
  <c r="M28" i="125"/>
  <c r="I28" i="125"/>
  <c r="H28" i="125"/>
  <c r="F28" i="125"/>
  <c r="E28" i="125"/>
  <c r="D28" i="125"/>
  <c r="B28" i="125"/>
  <c r="M27" i="125"/>
  <c r="I27" i="125"/>
  <c r="H27" i="125"/>
  <c r="F27" i="125"/>
  <c r="E27" i="125"/>
  <c r="D27" i="125"/>
  <c r="B27" i="125"/>
  <c r="M26" i="125"/>
  <c r="I26" i="125"/>
  <c r="H26" i="125"/>
  <c r="F26" i="125"/>
  <c r="E26" i="125"/>
  <c r="D26" i="125"/>
  <c r="B26" i="125"/>
  <c r="M25" i="125"/>
  <c r="I25" i="125"/>
  <c r="H25" i="125"/>
  <c r="F25" i="125"/>
  <c r="E25" i="125"/>
  <c r="D25" i="125"/>
  <c r="B25" i="125"/>
  <c r="M24" i="125"/>
  <c r="I24" i="125"/>
  <c r="H24" i="125"/>
  <c r="F24" i="125"/>
  <c r="E24" i="125"/>
  <c r="D24" i="125"/>
  <c r="B24" i="125"/>
  <c r="M23" i="125"/>
  <c r="I23" i="125"/>
  <c r="H23" i="125"/>
  <c r="F23" i="125"/>
  <c r="E23" i="125"/>
  <c r="D23" i="125"/>
  <c r="B23" i="125"/>
  <c r="M22" i="125"/>
  <c r="I22" i="125"/>
  <c r="H22" i="125"/>
  <c r="F22" i="125"/>
  <c r="E22" i="125"/>
  <c r="D22" i="125"/>
  <c r="B22" i="125"/>
  <c r="M21" i="125"/>
  <c r="I21" i="125"/>
  <c r="H21" i="125"/>
  <c r="F21" i="125"/>
  <c r="E21" i="125"/>
  <c r="D21" i="125"/>
  <c r="B21" i="125"/>
  <c r="K15" i="125"/>
  <c r="H15" i="125"/>
  <c r="U13" i="125"/>
  <c r="U12" i="125"/>
  <c r="U11" i="125"/>
  <c r="L11" i="125"/>
  <c r="U10" i="125"/>
  <c r="W9" i="125"/>
  <c r="K10" i="125" s="1"/>
  <c r="U9" i="125"/>
  <c r="K9" i="125" s="1"/>
  <c r="U7" i="125"/>
  <c r="F6" i="125" s="1"/>
  <c r="U6" i="125"/>
  <c r="C6" i="125" s="1"/>
  <c r="U5" i="125"/>
  <c r="C5" i="125" s="1"/>
  <c r="C91" i="123"/>
  <c r="M42" i="123"/>
  <c r="I42" i="123"/>
  <c r="H42" i="123"/>
  <c r="F42" i="123"/>
  <c r="E42" i="123"/>
  <c r="D42" i="123"/>
  <c r="B42" i="123"/>
  <c r="M41" i="123"/>
  <c r="I41" i="123"/>
  <c r="H41" i="123"/>
  <c r="F41" i="123"/>
  <c r="E41" i="123"/>
  <c r="D41" i="123"/>
  <c r="B41" i="123"/>
  <c r="M40" i="123"/>
  <c r="I40" i="123"/>
  <c r="H40" i="123"/>
  <c r="F40" i="123"/>
  <c r="E40" i="123"/>
  <c r="D40" i="123"/>
  <c r="B40" i="123"/>
  <c r="M39" i="123"/>
  <c r="I39" i="123"/>
  <c r="H39" i="123"/>
  <c r="F39" i="123"/>
  <c r="E39" i="123"/>
  <c r="D39" i="123"/>
  <c r="B39" i="123"/>
  <c r="M38" i="123"/>
  <c r="I38" i="123"/>
  <c r="H38" i="123"/>
  <c r="F38" i="123"/>
  <c r="E38" i="123"/>
  <c r="D38" i="123"/>
  <c r="B38" i="123"/>
  <c r="F37" i="123"/>
  <c r="D37" i="123"/>
  <c r="B37" i="123"/>
  <c r="F36" i="123"/>
  <c r="D36" i="123"/>
  <c r="B36" i="123"/>
  <c r="F35" i="123"/>
  <c r="D35" i="123"/>
  <c r="B35" i="123"/>
  <c r="F34" i="123"/>
  <c r="D34" i="123"/>
  <c r="B34" i="123"/>
  <c r="F33" i="123"/>
  <c r="D33" i="123"/>
  <c r="B33" i="123"/>
  <c r="M31" i="123"/>
  <c r="I31" i="123"/>
  <c r="H31" i="123"/>
  <c r="F31" i="123"/>
  <c r="E31" i="123"/>
  <c r="D31" i="123"/>
  <c r="B31" i="123"/>
  <c r="M30" i="123"/>
  <c r="I30" i="123"/>
  <c r="H30" i="123"/>
  <c r="F30" i="123"/>
  <c r="E30" i="123"/>
  <c r="D30" i="123"/>
  <c r="B30" i="123"/>
  <c r="M29" i="123"/>
  <c r="I29" i="123"/>
  <c r="H29" i="123"/>
  <c r="F29" i="123"/>
  <c r="E29" i="123"/>
  <c r="D29" i="123"/>
  <c r="B29" i="123"/>
  <c r="M28" i="123"/>
  <c r="I28" i="123"/>
  <c r="H28" i="123"/>
  <c r="F28" i="123"/>
  <c r="E28" i="123"/>
  <c r="D28" i="123"/>
  <c r="B28" i="123"/>
  <c r="M27" i="123"/>
  <c r="I27" i="123"/>
  <c r="H27" i="123"/>
  <c r="F27" i="123"/>
  <c r="E27" i="123"/>
  <c r="D27" i="123"/>
  <c r="B27" i="123"/>
  <c r="M26" i="123"/>
  <c r="I26" i="123"/>
  <c r="H26" i="123"/>
  <c r="F26" i="123"/>
  <c r="E26" i="123"/>
  <c r="D26" i="123"/>
  <c r="B26" i="123"/>
  <c r="M25" i="123"/>
  <c r="I25" i="123"/>
  <c r="H25" i="123"/>
  <c r="F25" i="123"/>
  <c r="E25" i="123"/>
  <c r="D25" i="123"/>
  <c r="B25" i="123"/>
  <c r="F24" i="123"/>
  <c r="D24" i="123"/>
  <c r="B24" i="123"/>
  <c r="F23" i="123"/>
  <c r="D23" i="123"/>
  <c r="B23" i="123"/>
  <c r="F22" i="123"/>
  <c r="D22" i="123"/>
  <c r="B22" i="123"/>
  <c r="F21" i="123"/>
  <c r="D21" i="123"/>
  <c r="B21" i="123"/>
  <c r="K15" i="123"/>
  <c r="H15" i="123"/>
  <c r="U13" i="123"/>
  <c r="U11" i="123"/>
  <c r="L11" i="123"/>
  <c r="U10" i="123"/>
  <c r="W9" i="123"/>
  <c r="K10" i="123" s="1"/>
  <c r="U9" i="123"/>
  <c r="K9" i="123" s="1"/>
  <c r="U7" i="123"/>
  <c r="F6" i="123" s="1"/>
  <c r="U6" i="123"/>
  <c r="C6" i="123" s="1"/>
  <c r="U5" i="123"/>
  <c r="C5" i="123" s="1"/>
  <c r="C91" i="104"/>
  <c r="M42" i="104"/>
  <c r="I42" i="104"/>
  <c r="H42" i="104"/>
  <c r="F42" i="104"/>
  <c r="E42" i="104"/>
  <c r="D42" i="104"/>
  <c r="B42" i="104"/>
  <c r="M41" i="104"/>
  <c r="I41" i="104"/>
  <c r="H41" i="104"/>
  <c r="F41" i="104"/>
  <c r="E41" i="104"/>
  <c r="D41" i="104"/>
  <c r="B41" i="104"/>
  <c r="M40" i="104"/>
  <c r="I40" i="104"/>
  <c r="H40" i="104"/>
  <c r="F40" i="104"/>
  <c r="E40" i="104"/>
  <c r="D40" i="104"/>
  <c r="B40" i="104"/>
  <c r="M39" i="104"/>
  <c r="I39" i="104"/>
  <c r="H39" i="104"/>
  <c r="F39" i="104"/>
  <c r="E39" i="104"/>
  <c r="D39" i="104"/>
  <c r="B39" i="104"/>
  <c r="M38" i="104"/>
  <c r="I38" i="104"/>
  <c r="H38" i="104"/>
  <c r="F38" i="104"/>
  <c r="E38" i="104"/>
  <c r="D38" i="104"/>
  <c r="B38" i="104"/>
  <c r="M37" i="104"/>
  <c r="I37" i="104"/>
  <c r="H37" i="104"/>
  <c r="F37" i="104"/>
  <c r="E37" i="104"/>
  <c r="D37" i="104"/>
  <c r="B37" i="104"/>
  <c r="M36" i="104"/>
  <c r="D36" i="104"/>
  <c r="B36" i="104"/>
  <c r="M35" i="104"/>
  <c r="D35" i="104"/>
  <c r="B35" i="104"/>
  <c r="H35" i="104" s="1"/>
  <c r="M34" i="104"/>
  <c r="D34" i="104"/>
  <c r="B34" i="104"/>
  <c r="M33" i="104"/>
  <c r="D33" i="104"/>
  <c r="B33" i="104"/>
  <c r="M31" i="104"/>
  <c r="I31" i="104"/>
  <c r="H31" i="104"/>
  <c r="F31" i="104"/>
  <c r="E31" i="104"/>
  <c r="D31" i="104"/>
  <c r="B31" i="104"/>
  <c r="M30" i="104"/>
  <c r="I30" i="104"/>
  <c r="H30" i="104"/>
  <c r="F30" i="104"/>
  <c r="E30" i="104"/>
  <c r="D30" i="104"/>
  <c r="B30" i="104"/>
  <c r="M29" i="104"/>
  <c r="I29" i="104"/>
  <c r="H29" i="104"/>
  <c r="F29" i="104"/>
  <c r="E29" i="104"/>
  <c r="D29" i="104"/>
  <c r="B29" i="104"/>
  <c r="M28" i="104"/>
  <c r="I28" i="104"/>
  <c r="H28" i="104"/>
  <c r="F28" i="104"/>
  <c r="E28" i="104"/>
  <c r="D28" i="104"/>
  <c r="B28" i="104"/>
  <c r="M27" i="104"/>
  <c r="D27" i="104"/>
  <c r="B27" i="104"/>
  <c r="M26" i="104"/>
  <c r="D26" i="104"/>
  <c r="B26" i="104"/>
  <c r="M25" i="104"/>
  <c r="D25" i="104"/>
  <c r="B25" i="104"/>
  <c r="H24" i="104"/>
  <c r="D24" i="104"/>
  <c r="B24" i="104"/>
  <c r="M23" i="104"/>
  <c r="D23" i="104"/>
  <c r="B23" i="104"/>
  <c r="H23" i="104" s="1"/>
  <c r="M22" i="104"/>
  <c r="D22" i="104"/>
  <c r="B22" i="104"/>
  <c r="H22" i="104" s="1"/>
  <c r="F21" i="104"/>
  <c r="D21" i="104"/>
  <c r="B21" i="104"/>
  <c r="M21" i="104" s="1"/>
  <c r="K15" i="104"/>
  <c r="H15" i="104"/>
  <c r="U13" i="104"/>
  <c r="U11" i="104"/>
  <c r="L11" i="104"/>
  <c r="U10" i="104"/>
  <c r="W9" i="104"/>
  <c r="K10" i="104" s="1"/>
  <c r="U9" i="104"/>
  <c r="K9" i="104" s="1"/>
  <c r="U7" i="104"/>
  <c r="F6" i="104" s="1"/>
  <c r="U6" i="104"/>
  <c r="C6" i="104" s="1"/>
  <c r="U5" i="104"/>
  <c r="C5" i="104" s="1"/>
  <c r="C91" i="86"/>
  <c r="M42" i="86"/>
  <c r="I42" i="86"/>
  <c r="H42" i="86"/>
  <c r="F42" i="86"/>
  <c r="E42" i="86"/>
  <c r="D42" i="86"/>
  <c r="B42" i="86"/>
  <c r="M41" i="86"/>
  <c r="I41" i="86"/>
  <c r="H41" i="86"/>
  <c r="F41" i="86"/>
  <c r="E41" i="86"/>
  <c r="D41" i="86"/>
  <c r="B41" i="86"/>
  <c r="M40" i="86"/>
  <c r="I40" i="86"/>
  <c r="H40" i="86"/>
  <c r="F40" i="86"/>
  <c r="E40" i="86"/>
  <c r="D40" i="86"/>
  <c r="B40" i="86"/>
  <c r="M39" i="86"/>
  <c r="I39" i="86"/>
  <c r="H39" i="86"/>
  <c r="F39" i="86"/>
  <c r="E39" i="86"/>
  <c r="D39" i="86"/>
  <c r="B39" i="86"/>
  <c r="M38" i="86"/>
  <c r="I38" i="86"/>
  <c r="H38" i="86"/>
  <c r="F38" i="86"/>
  <c r="E38" i="86"/>
  <c r="D38" i="86"/>
  <c r="B38" i="86"/>
  <c r="I37" i="86"/>
  <c r="H37" i="86"/>
  <c r="F37" i="86"/>
  <c r="E37" i="86"/>
  <c r="D37" i="86"/>
  <c r="B37" i="86"/>
  <c r="M37" i="86" s="1"/>
  <c r="I36" i="86"/>
  <c r="H36" i="86"/>
  <c r="F36" i="86"/>
  <c r="E36" i="86"/>
  <c r="D36" i="86"/>
  <c r="B36" i="86"/>
  <c r="M36" i="86" s="1"/>
  <c r="I35" i="86"/>
  <c r="H35" i="86"/>
  <c r="F35" i="86"/>
  <c r="E35" i="86"/>
  <c r="D35" i="86"/>
  <c r="B35" i="86"/>
  <c r="M35" i="86" s="1"/>
  <c r="D34" i="86"/>
  <c r="B34" i="86"/>
  <c r="M34" i="86" s="1"/>
  <c r="D33" i="86"/>
  <c r="B33" i="86"/>
  <c r="M33" i="86" s="1"/>
  <c r="M31" i="86"/>
  <c r="I31" i="86"/>
  <c r="H31" i="86"/>
  <c r="F31" i="86"/>
  <c r="E31" i="86"/>
  <c r="D31" i="86"/>
  <c r="B31" i="86"/>
  <c r="M30" i="86"/>
  <c r="I30" i="86"/>
  <c r="H30" i="86"/>
  <c r="F30" i="86"/>
  <c r="E30" i="86"/>
  <c r="D30" i="86"/>
  <c r="B30" i="86"/>
  <c r="M29" i="86"/>
  <c r="I29" i="86"/>
  <c r="H29" i="86"/>
  <c r="F29" i="86"/>
  <c r="E29" i="86"/>
  <c r="D29" i="86"/>
  <c r="B29" i="86"/>
  <c r="I28" i="86"/>
  <c r="H28" i="86"/>
  <c r="F28" i="86"/>
  <c r="E28" i="86"/>
  <c r="D28" i="86"/>
  <c r="B28" i="86"/>
  <c r="M28" i="86" s="1"/>
  <c r="I27" i="86"/>
  <c r="H27" i="86"/>
  <c r="F27" i="86"/>
  <c r="E27" i="86"/>
  <c r="D27" i="86"/>
  <c r="B27" i="86"/>
  <c r="M27" i="86" s="1"/>
  <c r="I26" i="86"/>
  <c r="H26" i="86"/>
  <c r="F26" i="86"/>
  <c r="E26" i="86"/>
  <c r="D26" i="86"/>
  <c r="B26" i="86"/>
  <c r="M26" i="86" s="1"/>
  <c r="I25" i="86"/>
  <c r="H25" i="86"/>
  <c r="F25" i="86"/>
  <c r="E25" i="86"/>
  <c r="D25" i="86"/>
  <c r="B25" i="86"/>
  <c r="M25" i="86" s="1"/>
  <c r="I24" i="86"/>
  <c r="H24" i="86"/>
  <c r="F24" i="86"/>
  <c r="E24" i="86"/>
  <c r="D24" i="86"/>
  <c r="B24" i="86"/>
  <c r="M24" i="86" s="1"/>
  <c r="I23" i="86"/>
  <c r="H23" i="86"/>
  <c r="F23" i="86"/>
  <c r="E23" i="86"/>
  <c r="D23" i="86"/>
  <c r="B23" i="86"/>
  <c r="M23" i="86" s="1"/>
  <c r="I22" i="86"/>
  <c r="H22" i="86"/>
  <c r="F22" i="86"/>
  <c r="E22" i="86"/>
  <c r="D22" i="86"/>
  <c r="B22" i="86"/>
  <c r="M22" i="86" s="1"/>
  <c r="D21" i="86"/>
  <c r="B21" i="86"/>
  <c r="M21" i="86" s="1"/>
  <c r="K15" i="86"/>
  <c r="H15" i="86"/>
  <c r="U13" i="86"/>
  <c r="U12" i="86"/>
  <c r="U11" i="86"/>
  <c r="L11" i="86"/>
  <c r="U10" i="86"/>
  <c r="W9" i="86"/>
  <c r="K10" i="86" s="1"/>
  <c r="U9" i="86"/>
  <c r="K9" i="86" s="1"/>
  <c r="U7" i="86"/>
  <c r="F6" i="86" s="1"/>
  <c r="U6" i="86"/>
  <c r="C6" i="86"/>
  <c r="U5" i="86"/>
  <c r="C5" i="86" s="1"/>
  <c r="C91" i="121"/>
  <c r="M42" i="121"/>
  <c r="I42" i="121"/>
  <c r="H42" i="121"/>
  <c r="F42" i="121"/>
  <c r="E42" i="121"/>
  <c r="D42" i="121"/>
  <c r="B42" i="121"/>
  <c r="M41" i="121"/>
  <c r="I41" i="121"/>
  <c r="H41" i="121"/>
  <c r="F41" i="121"/>
  <c r="E41" i="121"/>
  <c r="D41" i="121"/>
  <c r="B41" i="121"/>
  <c r="M40" i="121"/>
  <c r="I40" i="121"/>
  <c r="H40" i="121"/>
  <c r="F40" i="121"/>
  <c r="E40" i="121"/>
  <c r="D40" i="121"/>
  <c r="B40" i="121"/>
  <c r="M39" i="121"/>
  <c r="I39" i="121"/>
  <c r="H39" i="121"/>
  <c r="F39" i="121"/>
  <c r="E39" i="121"/>
  <c r="D39" i="121"/>
  <c r="B39" i="121"/>
  <c r="M38" i="121"/>
  <c r="I38" i="121"/>
  <c r="H38" i="121"/>
  <c r="F38" i="121"/>
  <c r="E38" i="121"/>
  <c r="D38" i="121"/>
  <c r="B38" i="121"/>
  <c r="M37" i="121"/>
  <c r="I37" i="121"/>
  <c r="H37" i="121"/>
  <c r="F37" i="121"/>
  <c r="E37" i="121"/>
  <c r="D37" i="121"/>
  <c r="B37" i="121"/>
  <c r="M36" i="121"/>
  <c r="I36" i="121"/>
  <c r="H36" i="121"/>
  <c r="F36" i="121"/>
  <c r="E36" i="121"/>
  <c r="D36" i="121"/>
  <c r="B36" i="121"/>
  <c r="M35" i="121"/>
  <c r="I35" i="121"/>
  <c r="H35" i="121"/>
  <c r="F35" i="121"/>
  <c r="E35" i="121"/>
  <c r="D35" i="121"/>
  <c r="B35" i="121"/>
  <c r="M34" i="121"/>
  <c r="I34" i="121"/>
  <c r="H34" i="121"/>
  <c r="F34" i="121"/>
  <c r="E34" i="121"/>
  <c r="D34" i="121"/>
  <c r="B34" i="121"/>
  <c r="M33" i="121"/>
  <c r="I33" i="121"/>
  <c r="H33" i="121"/>
  <c r="F33" i="121"/>
  <c r="E33" i="121"/>
  <c r="D33" i="121"/>
  <c r="B33" i="121"/>
  <c r="M31" i="121"/>
  <c r="I31" i="121"/>
  <c r="H31" i="121"/>
  <c r="F31" i="121"/>
  <c r="E31" i="121"/>
  <c r="D31" i="121"/>
  <c r="B31" i="121"/>
  <c r="M30" i="121"/>
  <c r="I30" i="121"/>
  <c r="H30" i="121"/>
  <c r="F30" i="121"/>
  <c r="E30" i="121"/>
  <c r="D30" i="121"/>
  <c r="B30" i="121"/>
  <c r="M29" i="121"/>
  <c r="I29" i="121"/>
  <c r="H29" i="121"/>
  <c r="F29" i="121"/>
  <c r="E29" i="121"/>
  <c r="D29" i="121"/>
  <c r="B29" i="121"/>
  <c r="M28" i="121"/>
  <c r="I28" i="121"/>
  <c r="H28" i="121"/>
  <c r="F28" i="121"/>
  <c r="E28" i="121"/>
  <c r="D28" i="121"/>
  <c r="B28" i="121"/>
  <c r="M27" i="121"/>
  <c r="I27" i="121"/>
  <c r="H27" i="121"/>
  <c r="F27" i="121"/>
  <c r="E27" i="121"/>
  <c r="D27" i="121"/>
  <c r="B27" i="121"/>
  <c r="M26" i="121"/>
  <c r="I26" i="121"/>
  <c r="H26" i="121"/>
  <c r="F26" i="121"/>
  <c r="E26" i="121"/>
  <c r="D26" i="121"/>
  <c r="B26" i="121"/>
  <c r="M25" i="121"/>
  <c r="I25" i="121"/>
  <c r="H25" i="121"/>
  <c r="F25" i="121"/>
  <c r="E25" i="121"/>
  <c r="D25" i="121"/>
  <c r="B25" i="121"/>
  <c r="M24" i="121"/>
  <c r="I24" i="121"/>
  <c r="H24" i="121"/>
  <c r="F24" i="121"/>
  <c r="E24" i="121"/>
  <c r="D24" i="121"/>
  <c r="B24" i="121"/>
  <c r="M23" i="121"/>
  <c r="I23" i="121"/>
  <c r="H23" i="121"/>
  <c r="F23" i="121"/>
  <c r="E23" i="121"/>
  <c r="D23" i="121"/>
  <c r="B23" i="121"/>
  <c r="M22" i="121"/>
  <c r="I22" i="121"/>
  <c r="H22" i="121"/>
  <c r="F22" i="121"/>
  <c r="E22" i="121"/>
  <c r="D22" i="121"/>
  <c r="B22" i="121"/>
  <c r="E21" i="121"/>
  <c r="D21" i="121"/>
  <c r="B21" i="121"/>
  <c r="K15" i="121"/>
  <c r="H15" i="121"/>
  <c r="U13" i="121"/>
  <c r="U12" i="121"/>
  <c r="U11" i="121"/>
  <c r="L11" i="121"/>
  <c r="U10" i="121"/>
  <c r="W9" i="121"/>
  <c r="K10" i="121" s="1"/>
  <c r="U9" i="121"/>
  <c r="K9" i="121"/>
  <c r="U7" i="121"/>
  <c r="F6" i="121" s="1"/>
  <c r="U6" i="121"/>
  <c r="C6" i="121" s="1"/>
  <c r="U5" i="121"/>
  <c r="C5" i="121" s="1"/>
  <c r="C91" i="100"/>
  <c r="M42" i="100"/>
  <c r="I42" i="100"/>
  <c r="H42" i="100"/>
  <c r="F42" i="100"/>
  <c r="E42" i="100"/>
  <c r="D42" i="100"/>
  <c r="B42" i="100"/>
  <c r="I41" i="100"/>
  <c r="H41" i="100"/>
  <c r="F41" i="100"/>
  <c r="E41" i="100"/>
  <c r="D41" i="100"/>
  <c r="B41" i="100"/>
  <c r="M41" i="100" s="1"/>
  <c r="I40" i="100"/>
  <c r="H40" i="100"/>
  <c r="F40" i="100"/>
  <c r="E40" i="100"/>
  <c r="D40" i="100"/>
  <c r="B40" i="100"/>
  <c r="M40" i="100" s="1"/>
  <c r="I39" i="100"/>
  <c r="H39" i="100"/>
  <c r="F39" i="100"/>
  <c r="E39" i="100"/>
  <c r="D39" i="100"/>
  <c r="B39" i="100"/>
  <c r="M39" i="100" s="1"/>
  <c r="F38" i="100"/>
  <c r="D38" i="100"/>
  <c r="B38" i="100"/>
  <c r="M38" i="100" s="1"/>
  <c r="F37" i="100"/>
  <c r="D37" i="100"/>
  <c r="B37" i="100"/>
  <c r="D36" i="100"/>
  <c r="B36" i="100"/>
  <c r="H36" i="100" s="1"/>
  <c r="F35" i="100"/>
  <c r="D35" i="100"/>
  <c r="B35" i="100"/>
  <c r="M35" i="100" s="1"/>
  <c r="D34" i="100"/>
  <c r="B34" i="100"/>
  <c r="M34" i="100" s="1"/>
  <c r="D33" i="100"/>
  <c r="B33" i="100"/>
  <c r="M33" i="100" s="1"/>
  <c r="M31" i="100"/>
  <c r="I31" i="100"/>
  <c r="H31" i="100"/>
  <c r="F31" i="100"/>
  <c r="E31" i="100"/>
  <c r="D31" i="100"/>
  <c r="B31" i="100"/>
  <c r="I30" i="100"/>
  <c r="H30" i="100"/>
  <c r="F30" i="100"/>
  <c r="E30" i="100"/>
  <c r="D30" i="100"/>
  <c r="B30" i="100"/>
  <c r="M30" i="100" s="1"/>
  <c r="I29" i="100"/>
  <c r="H29" i="100"/>
  <c r="F29" i="100"/>
  <c r="E29" i="100"/>
  <c r="D29" i="100"/>
  <c r="B29" i="100"/>
  <c r="M29" i="100" s="1"/>
  <c r="I28" i="100"/>
  <c r="H28" i="100"/>
  <c r="F28" i="100"/>
  <c r="E28" i="100"/>
  <c r="D28" i="100"/>
  <c r="B28" i="100"/>
  <c r="M28" i="100" s="1"/>
  <c r="D27" i="100"/>
  <c r="B27" i="100"/>
  <c r="M27" i="100" s="1"/>
  <c r="D26" i="100"/>
  <c r="B26" i="100"/>
  <c r="M26" i="100" s="1"/>
  <c r="D25" i="100"/>
  <c r="B25" i="100"/>
  <c r="H25" i="100" s="1"/>
  <c r="D24" i="100"/>
  <c r="B24" i="100"/>
  <c r="F23" i="100"/>
  <c r="D23" i="100"/>
  <c r="B23" i="100"/>
  <c r="F22" i="100"/>
  <c r="D22" i="100"/>
  <c r="B22" i="100"/>
  <c r="F21" i="100"/>
  <c r="D21" i="100"/>
  <c r="B21" i="100"/>
  <c r="M21" i="100" s="1"/>
  <c r="K15" i="100"/>
  <c r="H15" i="100"/>
  <c r="U13" i="100"/>
  <c r="U11" i="100"/>
  <c r="L11" i="100"/>
  <c r="U10" i="100"/>
  <c r="W9" i="100"/>
  <c r="K10" i="100" s="1"/>
  <c r="U9" i="100"/>
  <c r="K9" i="100"/>
  <c r="U7" i="100"/>
  <c r="F6" i="100" s="1"/>
  <c r="C6" i="100"/>
  <c r="U5" i="100"/>
  <c r="C5" i="100" s="1"/>
  <c r="C91" i="111"/>
  <c r="M42" i="111"/>
  <c r="I42" i="111"/>
  <c r="H42" i="111"/>
  <c r="F42" i="111"/>
  <c r="E42" i="111"/>
  <c r="D42" i="111"/>
  <c r="B42" i="111"/>
  <c r="M41" i="111"/>
  <c r="I41" i="111"/>
  <c r="H41" i="111"/>
  <c r="F41" i="111"/>
  <c r="E41" i="111"/>
  <c r="D41" i="111"/>
  <c r="B41" i="111"/>
  <c r="M40" i="111"/>
  <c r="I40" i="111"/>
  <c r="H40" i="111"/>
  <c r="F40" i="111"/>
  <c r="E40" i="111"/>
  <c r="D40" i="111"/>
  <c r="B40" i="111"/>
  <c r="M39" i="111"/>
  <c r="I39" i="111"/>
  <c r="H39" i="111"/>
  <c r="F39" i="111"/>
  <c r="E39" i="111"/>
  <c r="D39" i="111"/>
  <c r="B39" i="111"/>
  <c r="M38" i="111"/>
  <c r="I38" i="111"/>
  <c r="H38" i="111"/>
  <c r="F38" i="111"/>
  <c r="E38" i="111"/>
  <c r="D38" i="111"/>
  <c r="B38" i="111"/>
  <c r="M37" i="111"/>
  <c r="I37" i="111"/>
  <c r="H37" i="111"/>
  <c r="F37" i="111"/>
  <c r="E37" i="111"/>
  <c r="D37" i="111"/>
  <c r="B37" i="111"/>
  <c r="M36" i="111"/>
  <c r="I36" i="111"/>
  <c r="H36" i="111"/>
  <c r="F36" i="111"/>
  <c r="E36" i="111"/>
  <c r="D36" i="111"/>
  <c r="B36" i="111"/>
  <c r="M35" i="111"/>
  <c r="I35" i="111"/>
  <c r="H35" i="111"/>
  <c r="F35" i="111"/>
  <c r="E35" i="111"/>
  <c r="D35" i="111"/>
  <c r="B35" i="111"/>
  <c r="M34" i="111"/>
  <c r="I34" i="111"/>
  <c r="H34" i="111"/>
  <c r="F34" i="111"/>
  <c r="E34" i="111"/>
  <c r="D34" i="111"/>
  <c r="B34" i="111"/>
  <c r="M33" i="111"/>
  <c r="I33" i="111"/>
  <c r="H33" i="111"/>
  <c r="F33" i="111"/>
  <c r="E33" i="111"/>
  <c r="D33" i="111"/>
  <c r="B33" i="111"/>
  <c r="M31" i="111"/>
  <c r="I31" i="111"/>
  <c r="H31" i="111"/>
  <c r="F31" i="111"/>
  <c r="E31" i="111"/>
  <c r="D31" i="111"/>
  <c r="B31" i="111"/>
  <c r="M30" i="111"/>
  <c r="I30" i="111"/>
  <c r="H30" i="111"/>
  <c r="F30" i="111"/>
  <c r="E30" i="111"/>
  <c r="D30" i="111"/>
  <c r="B30" i="111"/>
  <c r="M29" i="111"/>
  <c r="I29" i="111"/>
  <c r="H29" i="111"/>
  <c r="F29" i="111"/>
  <c r="E29" i="111"/>
  <c r="D29" i="111"/>
  <c r="B29" i="111"/>
  <c r="M28" i="111"/>
  <c r="I28" i="111"/>
  <c r="H28" i="111"/>
  <c r="F28" i="111"/>
  <c r="E28" i="111"/>
  <c r="D28" i="111"/>
  <c r="B28" i="111"/>
  <c r="M27" i="111"/>
  <c r="I27" i="111"/>
  <c r="H27" i="111"/>
  <c r="F27" i="111"/>
  <c r="E27" i="111"/>
  <c r="D27" i="111"/>
  <c r="B27" i="111"/>
  <c r="M26" i="111"/>
  <c r="I26" i="111"/>
  <c r="H26" i="111"/>
  <c r="F26" i="111"/>
  <c r="E26" i="111"/>
  <c r="D26" i="111"/>
  <c r="B26" i="111"/>
  <c r="M25" i="111"/>
  <c r="I25" i="111"/>
  <c r="H25" i="111"/>
  <c r="F25" i="111"/>
  <c r="E25" i="111"/>
  <c r="D25" i="111"/>
  <c r="B25" i="111"/>
  <c r="M24" i="111"/>
  <c r="I24" i="111"/>
  <c r="H24" i="111"/>
  <c r="F24" i="111"/>
  <c r="E24" i="111"/>
  <c r="D24" i="111"/>
  <c r="B24" i="111"/>
  <c r="M23" i="111"/>
  <c r="I23" i="111"/>
  <c r="H23" i="111"/>
  <c r="F23" i="111"/>
  <c r="E23" i="111"/>
  <c r="D23" i="111"/>
  <c r="B23" i="111"/>
  <c r="F22" i="111"/>
  <c r="D22" i="111"/>
  <c r="B22" i="111"/>
  <c r="F21" i="111"/>
  <c r="D21" i="111"/>
  <c r="B21" i="111"/>
  <c r="K15" i="111"/>
  <c r="H15" i="111"/>
  <c r="U13" i="111"/>
  <c r="U11" i="111"/>
  <c r="L11" i="111"/>
  <c r="U10" i="111"/>
  <c r="W9" i="111"/>
  <c r="K10" i="111" s="1"/>
  <c r="U9" i="111"/>
  <c r="K9" i="111"/>
  <c r="U7" i="111"/>
  <c r="F6" i="111" s="1"/>
  <c r="U6" i="111"/>
  <c r="C6" i="111" s="1"/>
  <c r="U5" i="111"/>
  <c r="C5" i="111" s="1"/>
  <c r="C91" i="103"/>
  <c r="M42" i="103"/>
  <c r="I42" i="103"/>
  <c r="H42" i="103"/>
  <c r="F42" i="103"/>
  <c r="E42" i="103"/>
  <c r="D42" i="103"/>
  <c r="B42" i="103"/>
  <c r="M41" i="103"/>
  <c r="I41" i="103"/>
  <c r="H41" i="103"/>
  <c r="F41" i="103"/>
  <c r="E41" i="103"/>
  <c r="D41" i="103"/>
  <c r="B41" i="103"/>
  <c r="M40" i="103"/>
  <c r="I40" i="103"/>
  <c r="H40" i="103"/>
  <c r="F40" i="103"/>
  <c r="E40" i="103"/>
  <c r="D40" i="103"/>
  <c r="B40" i="103"/>
  <c r="M39" i="103"/>
  <c r="I39" i="103"/>
  <c r="H39" i="103"/>
  <c r="F39" i="103"/>
  <c r="E39" i="103"/>
  <c r="D39" i="103"/>
  <c r="B39" i="103"/>
  <c r="M38" i="103"/>
  <c r="I38" i="103"/>
  <c r="H38" i="103"/>
  <c r="F38" i="103"/>
  <c r="E38" i="103"/>
  <c r="D38" i="103"/>
  <c r="B38" i="103"/>
  <c r="M37" i="103"/>
  <c r="I37" i="103"/>
  <c r="H37" i="103"/>
  <c r="F37" i="103"/>
  <c r="E37" i="103"/>
  <c r="D37" i="103"/>
  <c r="B37" i="103"/>
  <c r="F36" i="103"/>
  <c r="D36" i="103"/>
  <c r="B36" i="103"/>
  <c r="F35" i="103"/>
  <c r="D35" i="103"/>
  <c r="B35" i="103"/>
  <c r="F34" i="103"/>
  <c r="D34" i="103"/>
  <c r="B34" i="103"/>
  <c r="F33" i="103"/>
  <c r="D33" i="103"/>
  <c r="B33" i="103"/>
  <c r="M31" i="103"/>
  <c r="I31" i="103"/>
  <c r="H31" i="103"/>
  <c r="F31" i="103"/>
  <c r="E31" i="103"/>
  <c r="D31" i="103"/>
  <c r="B31" i="103"/>
  <c r="M30" i="103"/>
  <c r="I30" i="103"/>
  <c r="H30" i="103"/>
  <c r="F30" i="103"/>
  <c r="E30" i="103"/>
  <c r="D30" i="103"/>
  <c r="B30" i="103"/>
  <c r="M29" i="103"/>
  <c r="I29" i="103"/>
  <c r="H29" i="103"/>
  <c r="F29" i="103"/>
  <c r="E29" i="103"/>
  <c r="D29" i="103"/>
  <c r="B29" i="103"/>
  <c r="M28" i="103"/>
  <c r="I28" i="103"/>
  <c r="H28" i="103"/>
  <c r="F28" i="103"/>
  <c r="E28" i="103"/>
  <c r="D28" i="103"/>
  <c r="B28" i="103"/>
  <c r="M27" i="103"/>
  <c r="I27" i="103"/>
  <c r="H27" i="103"/>
  <c r="F27" i="103"/>
  <c r="E27" i="103"/>
  <c r="D27" i="103"/>
  <c r="B27" i="103"/>
  <c r="M26" i="103"/>
  <c r="I26" i="103"/>
  <c r="H26" i="103"/>
  <c r="F26" i="103"/>
  <c r="E26" i="103"/>
  <c r="D26" i="103"/>
  <c r="B26" i="103"/>
  <c r="F25" i="103"/>
  <c r="D25" i="103"/>
  <c r="B25" i="103"/>
  <c r="F24" i="103"/>
  <c r="D24" i="103"/>
  <c r="B24" i="103"/>
  <c r="F23" i="103"/>
  <c r="D23" i="103"/>
  <c r="B23" i="103"/>
  <c r="F22" i="103"/>
  <c r="D22" i="103"/>
  <c r="B22" i="103"/>
  <c r="F21" i="103"/>
  <c r="D21" i="103"/>
  <c r="B21" i="103"/>
  <c r="K15" i="103"/>
  <c r="H15" i="103"/>
  <c r="U13" i="103"/>
  <c r="U11" i="103"/>
  <c r="L11" i="103"/>
  <c r="U10" i="103"/>
  <c r="W9" i="103"/>
  <c r="K10" i="103" s="1"/>
  <c r="U9" i="103"/>
  <c r="K9" i="103" s="1"/>
  <c r="U7" i="103"/>
  <c r="F6" i="103" s="1"/>
  <c r="U6" i="103"/>
  <c r="C6" i="103" s="1"/>
  <c r="U5" i="103"/>
  <c r="C91" i="96"/>
  <c r="M42" i="96"/>
  <c r="I42" i="96"/>
  <c r="H42" i="96"/>
  <c r="F42" i="96"/>
  <c r="E42" i="96"/>
  <c r="D42" i="96"/>
  <c r="B42" i="96"/>
  <c r="M41" i="96"/>
  <c r="I41" i="96"/>
  <c r="H41" i="96"/>
  <c r="F41" i="96"/>
  <c r="E41" i="96"/>
  <c r="D41" i="96"/>
  <c r="B41" i="96"/>
  <c r="M40" i="96"/>
  <c r="I40" i="96"/>
  <c r="H40" i="96"/>
  <c r="F40" i="96"/>
  <c r="E40" i="96"/>
  <c r="D40" i="96"/>
  <c r="B40" i="96"/>
  <c r="M39" i="96"/>
  <c r="I39" i="96"/>
  <c r="H39" i="96"/>
  <c r="F39" i="96"/>
  <c r="E39" i="96"/>
  <c r="D39" i="96"/>
  <c r="B39" i="96"/>
  <c r="M38" i="96"/>
  <c r="I38" i="96"/>
  <c r="H38" i="96"/>
  <c r="F38" i="96"/>
  <c r="E38" i="96"/>
  <c r="D38" i="96"/>
  <c r="B38" i="96"/>
  <c r="M37" i="96"/>
  <c r="I37" i="96"/>
  <c r="H37" i="96"/>
  <c r="F37" i="96"/>
  <c r="E37" i="96"/>
  <c r="D37" i="96"/>
  <c r="B37" i="96"/>
  <c r="M36" i="96"/>
  <c r="I36" i="96"/>
  <c r="H36" i="96"/>
  <c r="F36" i="96"/>
  <c r="E36" i="96"/>
  <c r="D36" i="96"/>
  <c r="B36" i="96"/>
  <c r="M35" i="96"/>
  <c r="I35" i="96"/>
  <c r="H35" i="96"/>
  <c r="F35" i="96"/>
  <c r="E35" i="96"/>
  <c r="D35" i="96"/>
  <c r="B35" i="96"/>
  <c r="M34" i="96"/>
  <c r="I34" i="96"/>
  <c r="H34" i="96"/>
  <c r="F34" i="96"/>
  <c r="E34" i="96"/>
  <c r="D34" i="96"/>
  <c r="B34" i="96"/>
  <c r="E33" i="96"/>
  <c r="D33" i="96"/>
  <c r="B33" i="96"/>
  <c r="M31" i="96"/>
  <c r="I31" i="96"/>
  <c r="H31" i="96"/>
  <c r="F31" i="96"/>
  <c r="E31" i="96"/>
  <c r="D31" i="96"/>
  <c r="B31" i="96"/>
  <c r="M30" i="96"/>
  <c r="I30" i="96"/>
  <c r="H30" i="96"/>
  <c r="F30" i="96"/>
  <c r="E30" i="96"/>
  <c r="D30" i="96"/>
  <c r="B30" i="96"/>
  <c r="M29" i="96"/>
  <c r="I29" i="96"/>
  <c r="H29" i="96"/>
  <c r="F29" i="96"/>
  <c r="E29" i="96"/>
  <c r="D29" i="96"/>
  <c r="B29" i="96"/>
  <c r="M28" i="96"/>
  <c r="I28" i="96"/>
  <c r="H28" i="96"/>
  <c r="F28" i="96"/>
  <c r="E28" i="96"/>
  <c r="D28" i="96"/>
  <c r="B28" i="96"/>
  <c r="M27" i="96"/>
  <c r="I27" i="96"/>
  <c r="H27" i="96"/>
  <c r="F27" i="96"/>
  <c r="E27" i="96"/>
  <c r="D27" i="96"/>
  <c r="B27" i="96"/>
  <c r="M26" i="96"/>
  <c r="I26" i="96"/>
  <c r="H26" i="96"/>
  <c r="F26" i="96"/>
  <c r="E26" i="96"/>
  <c r="D26" i="96"/>
  <c r="B26" i="96"/>
  <c r="M25" i="96"/>
  <c r="I25" i="96"/>
  <c r="H25" i="96"/>
  <c r="F25" i="96"/>
  <c r="E25" i="96"/>
  <c r="D25" i="96"/>
  <c r="B25" i="96"/>
  <c r="M24" i="96"/>
  <c r="I24" i="96"/>
  <c r="H24" i="96"/>
  <c r="F24" i="96"/>
  <c r="E24" i="96"/>
  <c r="D24" i="96"/>
  <c r="B24" i="96"/>
  <c r="M23" i="96"/>
  <c r="I23" i="96"/>
  <c r="H23" i="96"/>
  <c r="F23" i="96"/>
  <c r="E23" i="96"/>
  <c r="D23" i="96"/>
  <c r="B23" i="96"/>
  <c r="M22" i="96"/>
  <c r="I22" i="96"/>
  <c r="H22" i="96"/>
  <c r="F22" i="96"/>
  <c r="E22" i="96"/>
  <c r="D22" i="96"/>
  <c r="B22" i="96"/>
  <c r="M21" i="96"/>
  <c r="I21" i="96"/>
  <c r="H21" i="96"/>
  <c r="F21" i="96"/>
  <c r="E21" i="96"/>
  <c r="D21" i="96"/>
  <c r="B21" i="96"/>
  <c r="K15" i="96"/>
  <c r="H15" i="96"/>
  <c r="U13" i="96"/>
  <c r="U11" i="96"/>
  <c r="L11" i="96"/>
  <c r="U10" i="96"/>
  <c r="W9" i="96"/>
  <c r="K10" i="96" s="1"/>
  <c r="U9" i="96"/>
  <c r="K9" i="96" s="1"/>
  <c r="U7" i="96"/>
  <c r="F6" i="96" s="1"/>
  <c r="U6" i="96"/>
  <c r="C6" i="96" s="1"/>
  <c r="U5" i="96"/>
  <c r="C5" i="96" s="1"/>
  <c r="C91" i="93"/>
  <c r="M42" i="93"/>
  <c r="I42" i="93"/>
  <c r="H42" i="93"/>
  <c r="F42" i="93"/>
  <c r="E42" i="93"/>
  <c r="D42" i="93"/>
  <c r="B42" i="93"/>
  <c r="M41" i="93"/>
  <c r="I41" i="93"/>
  <c r="H41" i="93"/>
  <c r="F41" i="93"/>
  <c r="E41" i="93"/>
  <c r="D41" i="93"/>
  <c r="B41" i="93"/>
  <c r="M40" i="93"/>
  <c r="I40" i="93"/>
  <c r="H40" i="93"/>
  <c r="F40" i="93"/>
  <c r="E40" i="93"/>
  <c r="D40" i="93"/>
  <c r="B40" i="93"/>
  <c r="M39" i="93"/>
  <c r="I39" i="93"/>
  <c r="H39" i="93"/>
  <c r="F39" i="93"/>
  <c r="E39" i="93"/>
  <c r="D39" i="93"/>
  <c r="B39" i="93"/>
  <c r="M38" i="93"/>
  <c r="I38" i="93"/>
  <c r="H38" i="93"/>
  <c r="F38" i="93"/>
  <c r="E38" i="93"/>
  <c r="D38" i="93"/>
  <c r="B38" i="93"/>
  <c r="M37" i="93"/>
  <c r="I37" i="93"/>
  <c r="H37" i="93"/>
  <c r="F37" i="93"/>
  <c r="E37" i="93"/>
  <c r="D37" i="93"/>
  <c r="B37" i="93"/>
  <c r="M36" i="93"/>
  <c r="I36" i="93"/>
  <c r="H36" i="93"/>
  <c r="F36" i="93"/>
  <c r="E36" i="93"/>
  <c r="D36" i="93"/>
  <c r="B36" i="93"/>
  <c r="M35" i="93"/>
  <c r="I35" i="93"/>
  <c r="H35" i="93"/>
  <c r="F35" i="93"/>
  <c r="E35" i="93"/>
  <c r="D35" i="93"/>
  <c r="B35" i="93"/>
  <c r="M34" i="93"/>
  <c r="I34" i="93"/>
  <c r="H34" i="93"/>
  <c r="F34" i="93"/>
  <c r="E34" i="93"/>
  <c r="D34" i="93"/>
  <c r="B34" i="93"/>
  <c r="E33" i="93"/>
  <c r="D33" i="93"/>
  <c r="B33" i="93"/>
  <c r="M31" i="93"/>
  <c r="I31" i="93"/>
  <c r="H31" i="93"/>
  <c r="F31" i="93"/>
  <c r="E31" i="93"/>
  <c r="D31" i="93"/>
  <c r="B31" i="93"/>
  <c r="M30" i="93"/>
  <c r="I30" i="93"/>
  <c r="H30" i="93"/>
  <c r="F30" i="93"/>
  <c r="E30" i="93"/>
  <c r="D30" i="93"/>
  <c r="B30" i="93"/>
  <c r="M29" i="93"/>
  <c r="I29" i="93"/>
  <c r="H29" i="93"/>
  <c r="F29" i="93"/>
  <c r="E29" i="93"/>
  <c r="D29" i="93"/>
  <c r="B29" i="93"/>
  <c r="M28" i="93"/>
  <c r="I28" i="93"/>
  <c r="H28" i="93"/>
  <c r="F28" i="93"/>
  <c r="E28" i="93"/>
  <c r="D28" i="93"/>
  <c r="B28" i="93"/>
  <c r="M27" i="93"/>
  <c r="I27" i="93"/>
  <c r="H27" i="93"/>
  <c r="F27" i="93"/>
  <c r="E27" i="93"/>
  <c r="D27" i="93"/>
  <c r="B27" i="93"/>
  <c r="M26" i="93"/>
  <c r="I26" i="93"/>
  <c r="H26" i="93"/>
  <c r="F26" i="93"/>
  <c r="E26" i="93"/>
  <c r="D26" i="93"/>
  <c r="B26" i="93"/>
  <c r="M25" i="93"/>
  <c r="I25" i="93"/>
  <c r="H25" i="93"/>
  <c r="F25" i="93"/>
  <c r="E25" i="93"/>
  <c r="D25" i="93"/>
  <c r="B25" i="93"/>
  <c r="M24" i="93"/>
  <c r="I24" i="93"/>
  <c r="H24" i="93"/>
  <c r="F24" i="93"/>
  <c r="E24" i="93"/>
  <c r="D24" i="93"/>
  <c r="B24" i="93"/>
  <c r="M23" i="93"/>
  <c r="I23" i="93"/>
  <c r="H23" i="93"/>
  <c r="F23" i="93"/>
  <c r="E23" i="93"/>
  <c r="D23" i="93"/>
  <c r="B23" i="93"/>
  <c r="M22" i="93"/>
  <c r="I22" i="93"/>
  <c r="H22" i="93"/>
  <c r="F22" i="93"/>
  <c r="E22" i="93"/>
  <c r="D22" i="93"/>
  <c r="B22" i="93"/>
  <c r="E21" i="93"/>
  <c r="D21" i="93"/>
  <c r="B21" i="93"/>
  <c r="K15" i="93"/>
  <c r="H15" i="93"/>
  <c r="U13" i="93"/>
  <c r="U11" i="93"/>
  <c r="L11" i="93"/>
  <c r="U10" i="93"/>
  <c r="W9" i="93"/>
  <c r="K10" i="93" s="1"/>
  <c r="U9" i="93"/>
  <c r="K9" i="93" s="1"/>
  <c r="U7" i="93"/>
  <c r="F6" i="93" s="1"/>
  <c r="U6" i="93"/>
  <c r="C6" i="93" s="1"/>
  <c r="U5" i="93"/>
  <c r="C91" i="136"/>
  <c r="M42" i="136"/>
  <c r="I42" i="136"/>
  <c r="F42" i="136"/>
  <c r="E42" i="136"/>
  <c r="D42" i="136"/>
  <c r="B42" i="136"/>
  <c r="H42" i="136" s="1"/>
  <c r="I41" i="136"/>
  <c r="F41" i="136"/>
  <c r="E41" i="136"/>
  <c r="D41" i="136"/>
  <c r="B41" i="136"/>
  <c r="H41" i="136" s="1"/>
  <c r="I40" i="136"/>
  <c r="H40" i="136"/>
  <c r="F40" i="136"/>
  <c r="E40" i="136"/>
  <c r="D40" i="136"/>
  <c r="B40" i="136"/>
  <c r="M40" i="136" s="1"/>
  <c r="I39" i="136"/>
  <c r="F39" i="136"/>
  <c r="E39" i="136"/>
  <c r="D39" i="136"/>
  <c r="B39" i="136"/>
  <c r="M39" i="136" s="1"/>
  <c r="I38" i="136"/>
  <c r="F38" i="136"/>
  <c r="E38" i="136"/>
  <c r="D38" i="136"/>
  <c r="B38" i="136"/>
  <c r="H38" i="136" s="1"/>
  <c r="I37" i="136"/>
  <c r="F37" i="136"/>
  <c r="E37" i="136"/>
  <c r="D37" i="136"/>
  <c r="B37" i="136"/>
  <c r="M37" i="136" s="1"/>
  <c r="I36" i="136"/>
  <c r="F36" i="136"/>
  <c r="E36" i="136"/>
  <c r="D36" i="136"/>
  <c r="B36" i="136"/>
  <c r="I35" i="136"/>
  <c r="F35" i="136"/>
  <c r="E35" i="136"/>
  <c r="D35" i="136"/>
  <c r="B35" i="136"/>
  <c r="I34" i="136"/>
  <c r="F34" i="136"/>
  <c r="E34" i="136"/>
  <c r="D34" i="136"/>
  <c r="B34" i="136"/>
  <c r="M34" i="136" s="1"/>
  <c r="I33" i="136"/>
  <c r="F33" i="136"/>
  <c r="E33" i="136"/>
  <c r="D33" i="136"/>
  <c r="B33" i="136"/>
  <c r="H33" i="136" s="1"/>
  <c r="M32" i="136"/>
  <c r="H32" i="136"/>
  <c r="I31" i="136"/>
  <c r="F31" i="136"/>
  <c r="E31" i="136"/>
  <c r="D31" i="136"/>
  <c r="B31" i="136"/>
  <c r="M31" i="136" s="1"/>
  <c r="I30" i="136"/>
  <c r="F30" i="136"/>
  <c r="E30" i="136"/>
  <c r="D30" i="136"/>
  <c r="B30" i="136"/>
  <c r="H30" i="136" s="1"/>
  <c r="I29" i="136"/>
  <c r="F29" i="136"/>
  <c r="E29" i="136"/>
  <c r="D29" i="136"/>
  <c r="B29" i="136"/>
  <c r="M29" i="136" s="1"/>
  <c r="I28" i="136"/>
  <c r="F28" i="136"/>
  <c r="E28" i="136"/>
  <c r="D28" i="136"/>
  <c r="B28" i="136"/>
  <c r="M28" i="136" s="1"/>
  <c r="I27" i="136"/>
  <c r="F27" i="136"/>
  <c r="E27" i="136"/>
  <c r="D27" i="136"/>
  <c r="B27" i="136"/>
  <c r="H27" i="136" s="1"/>
  <c r="I26" i="136"/>
  <c r="F26" i="136"/>
  <c r="E26" i="136"/>
  <c r="D26" i="136"/>
  <c r="B26" i="136"/>
  <c r="M26" i="136" s="1"/>
  <c r="I25" i="136"/>
  <c r="F25" i="136"/>
  <c r="E25" i="136"/>
  <c r="D25" i="136"/>
  <c r="B25" i="136"/>
  <c r="I24" i="136"/>
  <c r="F24" i="136"/>
  <c r="E24" i="136"/>
  <c r="D24" i="136"/>
  <c r="B24" i="136"/>
  <c r="I23" i="136"/>
  <c r="F23" i="136"/>
  <c r="E23" i="136"/>
  <c r="D23" i="136"/>
  <c r="B23" i="136"/>
  <c r="M23" i="136" s="1"/>
  <c r="I22" i="136"/>
  <c r="F22" i="136"/>
  <c r="D22" i="136"/>
  <c r="B22" i="136"/>
  <c r="H22" i="136" s="1"/>
  <c r="I21" i="136"/>
  <c r="F21" i="136"/>
  <c r="D21" i="136"/>
  <c r="B21" i="136"/>
  <c r="M21" i="136" s="1"/>
  <c r="K15" i="136"/>
  <c r="H15" i="136"/>
  <c r="U13" i="136"/>
  <c r="U11" i="136"/>
  <c r="L11" i="136"/>
  <c r="U10" i="136"/>
  <c r="W9" i="136"/>
  <c r="K10" i="136" s="1"/>
  <c r="U9" i="136"/>
  <c r="K9" i="136" s="1"/>
  <c r="U7" i="136"/>
  <c r="F6" i="136" s="1"/>
  <c r="U6" i="136"/>
  <c r="C6" i="136" s="1"/>
  <c r="U5" i="136"/>
  <c r="C91" i="120"/>
  <c r="M42" i="120"/>
  <c r="I42" i="120"/>
  <c r="H42" i="120"/>
  <c r="F42" i="120"/>
  <c r="E42" i="120"/>
  <c r="D42" i="120"/>
  <c r="B42" i="120"/>
  <c r="M41" i="120"/>
  <c r="I41" i="120"/>
  <c r="H41" i="120"/>
  <c r="F41" i="120"/>
  <c r="E41" i="120"/>
  <c r="D41" i="120"/>
  <c r="B41" i="120"/>
  <c r="M40" i="120"/>
  <c r="I40" i="120"/>
  <c r="H40" i="120"/>
  <c r="F40" i="120"/>
  <c r="E40" i="120"/>
  <c r="D40" i="120"/>
  <c r="B40" i="120"/>
  <c r="M39" i="120"/>
  <c r="I39" i="120"/>
  <c r="H39" i="120"/>
  <c r="F39" i="120"/>
  <c r="E39" i="120"/>
  <c r="D39" i="120"/>
  <c r="B39" i="120"/>
  <c r="M38" i="120"/>
  <c r="I38" i="120"/>
  <c r="H38" i="120"/>
  <c r="F38" i="120"/>
  <c r="E38" i="120"/>
  <c r="D38" i="120"/>
  <c r="B38" i="120"/>
  <c r="M37" i="120"/>
  <c r="I37" i="120"/>
  <c r="H37" i="120"/>
  <c r="F37" i="120"/>
  <c r="E37" i="120"/>
  <c r="D37" i="120"/>
  <c r="B37" i="120"/>
  <c r="M36" i="120"/>
  <c r="I36" i="120"/>
  <c r="H36" i="120"/>
  <c r="F36" i="120"/>
  <c r="E36" i="120"/>
  <c r="D36" i="120"/>
  <c r="B36" i="120"/>
  <c r="M35" i="120"/>
  <c r="I35" i="120"/>
  <c r="H35" i="120"/>
  <c r="F35" i="120"/>
  <c r="E35" i="120"/>
  <c r="D35" i="120"/>
  <c r="B35" i="120"/>
  <c r="M34" i="120"/>
  <c r="I34" i="120"/>
  <c r="H34" i="120"/>
  <c r="F34" i="120"/>
  <c r="E34" i="120"/>
  <c r="D34" i="120"/>
  <c r="B34" i="120"/>
  <c r="M33" i="120"/>
  <c r="I33" i="120"/>
  <c r="H33" i="120"/>
  <c r="F33" i="120"/>
  <c r="E33" i="120"/>
  <c r="D33" i="120"/>
  <c r="B33" i="120"/>
  <c r="M31" i="120"/>
  <c r="I31" i="120"/>
  <c r="H31" i="120"/>
  <c r="F31" i="120"/>
  <c r="E31" i="120"/>
  <c r="D31" i="120"/>
  <c r="B31" i="120"/>
  <c r="M30" i="120"/>
  <c r="I30" i="120"/>
  <c r="H30" i="120"/>
  <c r="F30" i="120"/>
  <c r="E30" i="120"/>
  <c r="D30" i="120"/>
  <c r="B30" i="120"/>
  <c r="M29" i="120"/>
  <c r="I29" i="120"/>
  <c r="H29" i="120"/>
  <c r="F29" i="120"/>
  <c r="E29" i="120"/>
  <c r="D29" i="120"/>
  <c r="B29" i="120"/>
  <c r="M28" i="120"/>
  <c r="I28" i="120"/>
  <c r="H28" i="120"/>
  <c r="F28" i="120"/>
  <c r="E28" i="120"/>
  <c r="D28" i="120"/>
  <c r="B28" i="120"/>
  <c r="M27" i="120"/>
  <c r="I27" i="120"/>
  <c r="H27" i="120"/>
  <c r="F27" i="120"/>
  <c r="E27" i="120"/>
  <c r="D27" i="120"/>
  <c r="B27" i="120"/>
  <c r="M26" i="120"/>
  <c r="I26" i="120"/>
  <c r="H26" i="120"/>
  <c r="F26" i="120"/>
  <c r="E26" i="120"/>
  <c r="D26" i="120"/>
  <c r="B26" i="120"/>
  <c r="M25" i="120"/>
  <c r="I25" i="120"/>
  <c r="H25" i="120"/>
  <c r="F25" i="120"/>
  <c r="E25" i="120"/>
  <c r="D25" i="120"/>
  <c r="B25" i="120"/>
  <c r="M24" i="120"/>
  <c r="I24" i="120"/>
  <c r="H24" i="120"/>
  <c r="F24" i="120"/>
  <c r="E24" i="120"/>
  <c r="D24" i="120"/>
  <c r="B24" i="120"/>
  <c r="M23" i="120"/>
  <c r="I23" i="120"/>
  <c r="H23" i="120"/>
  <c r="F23" i="120"/>
  <c r="E23" i="120"/>
  <c r="D23" i="120"/>
  <c r="B23" i="120"/>
  <c r="M22" i="120"/>
  <c r="I22" i="120"/>
  <c r="H22" i="120"/>
  <c r="F22" i="120"/>
  <c r="E22" i="120"/>
  <c r="D22" i="120"/>
  <c r="B22" i="120"/>
  <c r="E21" i="120"/>
  <c r="D21" i="120"/>
  <c r="B21" i="120"/>
  <c r="K15" i="120"/>
  <c r="H15" i="120"/>
  <c r="U13" i="120"/>
  <c r="U12" i="120"/>
  <c r="U11" i="120"/>
  <c r="L11" i="120"/>
  <c r="U10" i="120"/>
  <c r="W9" i="120"/>
  <c r="K10" i="120" s="1"/>
  <c r="U9" i="120"/>
  <c r="K9" i="120" s="1"/>
  <c r="U7" i="120"/>
  <c r="F6" i="120" s="1"/>
  <c r="U6" i="120"/>
  <c r="C6" i="120" s="1"/>
  <c r="U5" i="120"/>
  <c r="C5" i="120" s="1"/>
  <c r="C91" i="135"/>
  <c r="I42" i="135"/>
  <c r="F42" i="135"/>
  <c r="E42" i="135"/>
  <c r="D42" i="135"/>
  <c r="B42" i="135"/>
  <c r="H42" i="135" s="1"/>
  <c r="I41" i="135"/>
  <c r="F41" i="135"/>
  <c r="E41" i="135"/>
  <c r="D41" i="135"/>
  <c r="B41" i="135"/>
  <c r="M41" i="135" s="1"/>
  <c r="I40" i="135"/>
  <c r="F40" i="135"/>
  <c r="E40" i="135"/>
  <c r="D40" i="135"/>
  <c r="B40" i="135"/>
  <c r="I39" i="135"/>
  <c r="F39" i="135"/>
  <c r="E39" i="135"/>
  <c r="D39" i="135"/>
  <c r="B39" i="135"/>
  <c r="I38" i="135"/>
  <c r="F38" i="135"/>
  <c r="E38" i="135"/>
  <c r="D38" i="135"/>
  <c r="B38" i="135"/>
  <c r="M38" i="135" s="1"/>
  <c r="I37" i="135"/>
  <c r="F37" i="135"/>
  <c r="E37" i="135"/>
  <c r="D37" i="135"/>
  <c r="B37" i="135"/>
  <c r="H37" i="135" s="1"/>
  <c r="I36" i="135"/>
  <c r="F36" i="135"/>
  <c r="E36" i="135"/>
  <c r="D36" i="135"/>
  <c r="B36" i="135"/>
  <c r="M36" i="135" s="1"/>
  <c r="I35" i="135"/>
  <c r="F35" i="135"/>
  <c r="E35" i="135"/>
  <c r="D35" i="135"/>
  <c r="B35" i="135"/>
  <c r="M35" i="135" s="1"/>
  <c r="I34" i="135"/>
  <c r="F34" i="135"/>
  <c r="E34" i="135"/>
  <c r="D34" i="135"/>
  <c r="B34" i="135"/>
  <c r="H34" i="135" s="1"/>
  <c r="I33" i="135"/>
  <c r="F33" i="135"/>
  <c r="E33" i="135"/>
  <c r="D33" i="135"/>
  <c r="B33" i="135"/>
  <c r="M33" i="135" s="1"/>
  <c r="M32" i="135"/>
  <c r="H32" i="135"/>
  <c r="I31" i="135"/>
  <c r="F31" i="135"/>
  <c r="E31" i="135"/>
  <c r="D31" i="135"/>
  <c r="B31" i="135"/>
  <c r="H31" i="135" s="1"/>
  <c r="I30" i="135"/>
  <c r="F30" i="135"/>
  <c r="E30" i="135"/>
  <c r="D30" i="135"/>
  <c r="B30" i="135"/>
  <c r="M30" i="135" s="1"/>
  <c r="I29" i="135"/>
  <c r="F29" i="135"/>
  <c r="E29" i="135"/>
  <c r="D29" i="135"/>
  <c r="B29" i="135"/>
  <c r="I28" i="135"/>
  <c r="F28" i="135"/>
  <c r="E28" i="135"/>
  <c r="D28" i="135"/>
  <c r="B28" i="135"/>
  <c r="I27" i="135"/>
  <c r="F27" i="135"/>
  <c r="E27" i="135"/>
  <c r="D27" i="135"/>
  <c r="B27" i="135"/>
  <c r="H27" i="135" s="1"/>
  <c r="I26" i="135"/>
  <c r="F26" i="135"/>
  <c r="E26" i="135"/>
  <c r="D26" i="135"/>
  <c r="B26" i="135"/>
  <c r="H26" i="135" s="1"/>
  <c r="I25" i="135"/>
  <c r="F25" i="135"/>
  <c r="E25" i="135"/>
  <c r="D25" i="135"/>
  <c r="B25" i="135"/>
  <c r="M25" i="135" s="1"/>
  <c r="I24" i="135"/>
  <c r="F24" i="135"/>
  <c r="E24" i="135"/>
  <c r="D24" i="135"/>
  <c r="B24" i="135"/>
  <c r="M24" i="135" s="1"/>
  <c r="I23" i="135"/>
  <c r="F23" i="135"/>
  <c r="E23" i="135"/>
  <c r="D23" i="135"/>
  <c r="B23" i="135"/>
  <c r="H23" i="135" s="1"/>
  <c r="I22" i="135"/>
  <c r="F22" i="135"/>
  <c r="E22" i="135"/>
  <c r="D22" i="135"/>
  <c r="B22" i="135"/>
  <c r="M22" i="135" s="1"/>
  <c r="I21" i="135"/>
  <c r="F21" i="135"/>
  <c r="D21" i="135"/>
  <c r="B21" i="135"/>
  <c r="K15" i="135"/>
  <c r="H15" i="135"/>
  <c r="U13" i="135"/>
  <c r="U11" i="135"/>
  <c r="L11" i="135"/>
  <c r="U10" i="135"/>
  <c r="W9" i="135"/>
  <c r="K10" i="135" s="1"/>
  <c r="U9" i="135"/>
  <c r="K9" i="135" s="1"/>
  <c r="U7" i="135"/>
  <c r="F6" i="135" s="1"/>
  <c r="U6" i="135"/>
  <c r="C6" i="135" s="1"/>
  <c r="C91" i="108"/>
  <c r="M42" i="108"/>
  <c r="I42" i="108"/>
  <c r="H42" i="108"/>
  <c r="F42" i="108"/>
  <c r="E42" i="108"/>
  <c r="D42" i="108"/>
  <c r="B42" i="108"/>
  <c r="M41" i="108"/>
  <c r="I41" i="108"/>
  <c r="H41" i="108"/>
  <c r="F41" i="108"/>
  <c r="E41" i="108"/>
  <c r="D41" i="108"/>
  <c r="B41" i="108"/>
  <c r="M40" i="108"/>
  <c r="I40" i="108"/>
  <c r="H40" i="108"/>
  <c r="F40" i="108"/>
  <c r="E40" i="108"/>
  <c r="D40" i="108"/>
  <c r="B40" i="108"/>
  <c r="M39" i="108"/>
  <c r="I39" i="108"/>
  <c r="H39" i="108"/>
  <c r="F39" i="108"/>
  <c r="E39" i="108"/>
  <c r="D39" i="108"/>
  <c r="B39" i="108"/>
  <c r="M38" i="108"/>
  <c r="I38" i="108"/>
  <c r="H38" i="108"/>
  <c r="F38" i="108"/>
  <c r="E38" i="108"/>
  <c r="D38" i="108"/>
  <c r="B38" i="108"/>
  <c r="M37" i="108"/>
  <c r="I37" i="108"/>
  <c r="H37" i="108"/>
  <c r="F37" i="108"/>
  <c r="E37" i="108"/>
  <c r="D37" i="108"/>
  <c r="B37" i="108"/>
  <c r="M36" i="108"/>
  <c r="I36" i="108"/>
  <c r="H36" i="108"/>
  <c r="F36" i="108"/>
  <c r="E36" i="108"/>
  <c r="D36" i="108"/>
  <c r="B36" i="108"/>
  <c r="M35" i="108"/>
  <c r="I35" i="108"/>
  <c r="H35" i="108"/>
  <c r="F35" i="108"/>
  <c r="E35" i="108"/>
  <c r="D35" i="108"/>
  <c r="B35" i="108"/>
  <c r="M34" i="108"/>
  <c r="I34" i="108"/>
  <c r="H34" i="108"/>
  <c r="F34" i="108"/>
  <c r="E34" i="108"/>
  <c r="D34" i="108"/>
  <c r="B34" i="108"/>
  <c r="M33" i="108"/>
  <c r="I33" i="108"/>
  <c r="H33" i="108"/>
  <c r="F33" i="108"/>
  <c r="E33" i="108"/>
  <c r="D33" i="108"/>
  <c r="B33" i="108"/>
  <c r="M31" i="108"/>
  <c r="I31" i="108"/>
  <c r="H31" i="108"/>
  <c r="F31" i="108"/>
  <c r="E31" i="108"/>
  <c r="D31" i="108"/>
  <c r="B31" i="108"/>
  <c r="M30" i="108"/>
  <c r="I30" i="108"/>
  <c r="H30" i="108"/>
  <c r="F30" i="108"/>
  <c r="E30" i="108"/>
  <c r="D30" i="108"/>
  <c r="B30" i="108"/>
  <c r="M29" i="108"/>
  <c r="I29" i="108"/>
  <c r="H29" i="108"/>
  <c r="F29" i="108"/>
  <c r="E29" i="108"/>
  <c r="D29" i="108"/>
  <c r="B29" i="108"/>
  <c r="M28" i="108"/>
  <c r="I28" i="108"/>
  <c r="H28" i="108"/>
  <c r="F28" i="108"/>
  <c r="E28" i="108"/>
  <c r="D28" i="108"/>
  <c r="B28" i="108"/>
  <c r="M27" i="108"/>
  <c r="I27" i="108"/>
  <c r="H27" i="108"/>
  <c r="F27" i="108"/>
  <c r="E27" i="108"/>
  <c r="D27" i="108"/>
  <c r="B27" i="108"/>
  <c r="M26" i="108"/>
  <c r="I26" i="108"/>
  <c r="H26" i="108"/>
  <c r="F26" i="108"/>
  <c r="E26" i="108"/>
  <c r="D26" i="108"/>
  <c r="B26" i="108"/>
  <c r="M25" i="108"/>
  <c r="I25" i="108"/>
  <c r="H25" i="108"/>
  <c r="F25" i="108"/>
  <c r="E25" i="108"/>
  <c r="D25" i="108"/>
  <c r="B25" i="108"/>
  <c r="M24" i="108"/>
  <c r="I24" i="108"/>
  <c r="H24" i="108"/>
  <c r="F24" i="108"/>
  <c r="E24" i="108"/>
  <c r="D24" i="108"/>
  <c r="B24" i="108"/>
  <c r="F23" i="108"/>
  <c r="D23" i="108"/>
  <c r="B23" i="108"/>
  <c r="F22" i="108"/>
  <c r="D22" i="108"/>
  <c r="B22" i="108"/>
  <c r="F21" i="108"/>
  <c r="D21" i="108"/>
  <c r="B21" i="108"/>
  <c r="K15" i="108"/>
  <c r="H15" i="108"/>
  <c r="U13" i="108"/>
  <c r="U11" i="108"/>
  <c r="L11" i="108"/>
  <c r="U10" i="108"/>
  <c r="W9" i="108"/>
  <c r="K10" i="108" s="1"/>
  <c r="U9" i="108"/>
  <c r="K9" i="108" s="1"/>
  <c r="U7" i="108"/>
  <c r="F6" i="108" s="1"/>
  <c r="U6" i="108"/>
  <c r="C6" i="108" s="1"/>
  <c r="U5" i="108"/>
  <c r="C5" i="108" s="1"/>
  <c r="C91" i="119"/>
  <c r="M42" i="119"/>
  <c r="I42" i="119"/>
  <c r="H42" i="119"/>
  <c r="F42" i="119"/>
  <c r="E42" i="119"/>
  <c r="D42" i="119"/>
  <c r="B42" i="119"/>
  <c r="M41" i="119"/>
  <c r="I41" i="119"/>
  <c r="H41" i="119"/>
  <c r="F41" i="119"/>
  <c r="E41" i="119"/>
  <c r="D41" i="119"/>
  <c r="B41" i="119"/>
  <c r="M40" i="119"/>
  <c r="I40" i="119"/>
  <c r="H40" i="119"/>
  <c r="F40" i="119"/>
  <c r="E40" i="119"/>
  <c r="D40" i="119"/>
  <c r="B40" i="119"/>
  <c r="M39" i="119"/>
  <c r="I39" i="119"/>
  <c r="H39" i="119"/>
  <c r="F39" i="119"/>
  <c r="E39" i="119"/>
  <c r="D39" i="119"/>
  <c r="B39" i="119"/>
  <c r="M38" i="119"/>
  <c r="I38" i="119"/>
  <c r="H38" i="119"/>
  <c r="F38" i="119"/>
  <c r="E38" i="119"/>
  <c r="D38" i="119"/>
  <c r="B38" i="119"/>
  <c r="M37" i="119"/>
  <c r="I37" i="119"/>
  <c r="H37" i="119"/>
  <c r="F37" i="119"/>
  <c r="E37" i="119"/>
  <c r="D37" i="119"/>
  <c r="B37" i="119"/>
  <c r="M36" i="119"/>
  <c r="I36" i="119"/>
  <c r="H36" i="119"/>
  <c r="F36" i="119"/>
  <c r="E36" i="119"/>
  <c r="D36" i="119"/>
  <c r="B36" i="119"/>
  <c r="M35" i="119"/>
  <c r="I35" i="119"/>
  <c r="H35" i="119"/>
  <c r="F35" i="119"/>
  <c r="E35" i="119"/>
  <c r="D35" i="119"/>
  <c r="B35" i="119"/>
  <c r="M34" i="119"/>
  <c r="I34" i="119"/>
  <c r="H34" i="119"/>
  <c r="F34" i="119"/>
  <c r="E34" i="119"/>
  <c r="D34" i="119"/>
  <c r="B34" i="119"/>
  <c r="M33" i="119"/>
  <c r="I33" i="119"/>
  <c r="H33" i="119"/>
  <c r="F33" i="119"/>
  <c r="E33" i="119"/>
  <c r="D33" i="119"/>
  <c r="B33" i="119"/>
  <c r="M31" i="119"/>
  <c r="I31" i="119"/>
  <c r="H31" i="119"/>
  <c r="F31" i="119"/>
  <c r="E31" i="119"/>
  <c r="D31" i="119"/>
  <c r="B31" i="119"/>
  <c r="M30" i="119"/>
  <c r="I30" i="119"/>
  <c r="H30" i="119"/>
  <c r="F30" i="119"/>
  <c r="E30" i="119"/>
  <c r="D30" i="119"/>
  <c r="B30" i="119"/>
  <c r="M29" i="119"/>
  <c r="I29" i="119"/>
  <c r="H29" i="119"/>
  <c r="F29" i="119"/>
  <c r="E29" i="119"/>
  <c r="D29" i="119"/>
  <c r="B29" i="119"/>
  <c r="M28" i="119"/>
  <c r="I28" i="119"/>
  <c r="H28" i="119"/>
  <c r="F28" i="119"/>
  <c r="E28" i="119"/>
  <c r="D28" i="119"/>
  <c r="B28" i="119"/>
  <c r="M27" i="119"/>
  <c r="I27" i="119"/>
  <c r="H27" i="119"/>
  <c r="F27" i="119"/>
  <c r="E27" i="119"/>
  <c r="D27" i="119"/>
  <c r="B27" i="119"/>
  <c r="M26" i="119"/>
  <c r="I26" i="119"/>
  <c r="H26" i="119"/>
  <c r="F26" i="119"/>
  <c r="E26" i="119"/>
  <c r="D26" i="119"/>
  <c r="B26" i="119"/>
  <c r="M25" i="119"/>
  <c r="I25" i="119"/>
  <c r="H25" i="119"/>
  <c r="F25" i="119"/>
  <c r="E25" i="119"/>
  <c r="D25" i="119"/>
  <c r="B25" i="119"/>
  <c r="M24" i="119"/>
  <c r="I24" i="119"/>
  <c r="H24" i="119"/>
  <c r="F24" i="119"/>
  <c r="E24" i="119"/>
  <c r="D24" i="119"/>
  <c r="B24" i="119"/>
  <c r="M23" i="119"/>
  <c r="I23" i="119"/>
  <c r="H23" i="119"/>
  <c r="F23" i="119"/>
  <c r="E23" i="119"/>
  <c r="D23" i="119"/>
  <c r="B23" i="119"/>
  <c r="M22" i="119"/>
  <c r="I22" i="119"/>
  <c r="H22" i="119"/>
  <c r="F22" i="119"/>
  <c r="E22" i="119"/>
  <c r="D22" i="119"/>
  <c r="B22" i="119"/>
  <c r="E21" i="119"/>
  <c r="D21" i="119"/>
  <c r="B21" i="119"/>
  <c r="K15" i="119"/>
  <c r="H15" i="119"/>
  <c r="U13" i="119"/>
  <c r="U12" i="119"/>
  <c r="U11" i="119"/>
  <c r="L11" i="119"/>
  <c r="U10" i="119"/>
  <c r="W9" i="119"/>
  <c r="K10" i="119" s="1"/>
  <c r="U9" i="119"/>
  <c r="K9" i="119" s="1"/>
  <c r="U7" i="119"/>
  <c r="F6" i="119" s="1"/>
  <c r="U6" i="119"/>
  <c r="C6" i="119" s="1"/>
  <c r="U5" i="119"/>
  <c r="C5" i="119" s="1"/>
  <c r="C91" i="110"/>
  <c r="M42" i="110"/>
  <c r="I42" i="110"/>
  <c r="H42" i="110"/>
  <c r="F42" i="110"/>
  <c r="E42" i="110"/>
  <c r="D42" i="110"/>
  <c r="B42" i="110"/>
  <c r="M41" i="110"/>
  <c r="I41" i="110"/>
  <c r="H41" i="110"/>
  <c r="F41" i="110"/>
  <c r="E41" i="110"/>
  <c r="D41" i="110"/>
  <c r="B41" i="110"/>
  <c r="M40" i="110"/>
  <c r="I40" i="110"/>
  <c r="H40" i="110"/>
  <c r="F40" i="110"/>
  <c r="E40" i="110"/>
  <c r="D40" i="110"/>
  <c r="B40" i="110"/>
  <c r="M39" i="110"/>
  <c r="I39" i="110"/>
  <c r="H39" i="110"/>
  <c r="F39" i="110"/>
  <c r="E39" i="110"/>
  <c r="D39" i="110"/>
  <c r="B39" i="110"/>
  <c r="M38" i="110"/>
  <c r="I38" i="110"/>
  <c r="H38" i="110"/>
  <c r="F38" i="110"/>
  <c r="E38" i="110"/>
  <c r="D38" i="110"/>
  <c r="B38" i="110"/>
  <c r="M37" i="110"/>
  <c r="I37" i="110"/>
  <c r="H37" i="110"/>
  <c r="F37" i="110"/>
  <c r="E37" i="110"/>
  <c r="D37" i="110"/>
  <c r="B37" i="110"/>
  <c r="M36" i="110"/>
  <c r="I36" i="110"/>
  <c r="H36" i="110"/>
  <c r="F36" i="110"/>
  <c r="E36" i="110"/>
  <c r="D36" i="110"/>
  <c r="B36" i="110"/>
  <c r="M35" i="110"/>
  <c r="I35" i="110"/>
  <c r="H35" i="110"/>
  <c r="F35" i="110"/>
  <c r="E35" i="110"/>
  <c r="D35" i="110"/>
  <c r="B35" i="110"/>
  <c r="M34" i="110"/>
  <c r="I34" i="110"/>
  <c r="H34" i="110"/>
  <c r="F34" i="110"/>
  <c r="E34" i="110"/>
  <c r="D34" i="110"/>
  <c r="B34" i="110"/>
  <c r="M33" i="110"/>
  <c r="I33" i="110"/>
  <c r="H33" i="110"/>
  <c r="F33" i="110"/>
  <c r="E33" i="110"/>
  <c r="D33" i="110"/>
  <c r="B33" i="110"/>
  <c r="M31" i="110"/>
  <c r="I31" i="110"/>
  <c r="H31" i="110"/>
  <c r="F31" i="110"/>
  <c r="E31" i="110"/>
  <c r="D31" i="110"/>
  <c r="B31" i="110"/>
  <c r="M30" i="110"/>
  <c r="I30" i="110"/>
  <c r="H30" i="110"/>
  <c r="F30" i="110"/>
  <c r="E30" i="110"/>
  <c r="D30" i="110"/>
  <c r="B30" i="110"/>
  <c r="M29" i="110"/>
  <c r="I29" i="110"/>
  <c r="H29" i="110"/>
  <c r="F29" i="110"/>
  <c r="E29" i="110"/>
  <c r="D29" i="110"/>
  <c r="B29" i="110"/>
  <c r="M28" i="110"/>
  <c r="I28" i="110"/>
  <c r="H28" i="110"/>
  <c r="F28" i="110"/>
  <c r="E28" i="110"/>
  <c r="D28" i="110"/>
  <c r="B28" i="110"/>
  <c r="M27" i="110"/>
  <c r="I27" i="110"/>
  <c r="H27" i="110"/>
  <c r="F27" i="110"/>
  <c r="E27" i="110"/>
  <c r="D27" i="110"/>
  <c r="B27" i="110"/>
  <c r="M26" i="110"/>
  <c r="I26" i="110"/>
  <c r="H26" i="110"/>
  <c r="F26" i="110"/>
  <c r="E26" i="110"/>
  <c r="D26" i="110"/>
  <c r="B26" i="110"/>
  <c r="M25" i="110"/>
  <c r="I25" i="110"/>
  <c r="H25" i="110"/>
  <c r="F25" i="110"/>
  <c r="E25" i="110"/>
  <c r="D25" i="110"/>
  <c r="B25" i="110"/>
  <c r="M24" i="110"/>
  <c r="I24" i="110"/>
  <c r="H24" i="110"/>
  <c r="F24" i="110"/>
  <c r="E24" i="110"/>
  <c r="D24" i="110"/>
  <c r="B24" i="110"/>
  <c r="M23" i="110"/>
  <c r="I23" i="110"/>
  <c r="H23" i="110"/>
  <c r="F23" i="110"/>
  <c r="E23" i="110"/>
  <c r="D23" i="110"/>
  <c r="B23" i="110"/>
  <c r="F22" i="110"/>
  <c r="D22" i="110"/>
  <c r="B22" i="110"/>
  <c r="F21" i="110"/>
  <c r="D21" i="110"/>
  <c r="B21" i="110"/>
  <c r="K15" i="110"/>
  <c r="H15" i="110"/>
  <c r="U13" i="110"/>
  <c r="U12" i="110"/>
  <c r="U11" i="110"/>
  <c r="L11" i="110"/>
  <c r="U10" i="110"/>
  <c r="W9" i="110"/>
  <c r="K10" i="110" s="1"/>
  <c r="U9" i="110"/>
  <c r="K9" i="110" s="1"/>
  <c r="U7" i="110"/>
  <c r="U6" i="110"/>
  <c r="C6" i="110" s="1"/>
  <c r="F6" i="110"/>
  <c r="U5" i="110"/>
  <c r="C5" i="110" s="1"/>
  <c r="C91" i="102"/>
  <c r="M42" i="102"/>
  <c r="I42" i="102"/>
  <c r="H42" i="102"/>
  <c r="F42" i="102"/>
  <c r="E42" i="102"/>
  <c r="D42" i="102"/>
  <c r="B42" i="102"/>
  <c r="M41" i="102"/>
  <c r="I41" i="102"/>
  <c r="H41" i="102"/>
  <c r="F41" i="102"/>
  <c r="E41" i="102"/>
  <c r="D41" i="102"/>
  <c r="B41" i="102"/>
  <c r="M40" i="102"/>
  <c r="I40" i="102"/>
  <c r="H40" i="102"/>
  <c r="F40" i="102"/>
  <c r="E40" i="102"/>
  <c r="D40" i="102"/>
  <c r="B40" i="102"/>
  <c r="M39" i="102"/>
  <c r="I39" i="102"/>
  <c r="H39" i="102"/>
  <c r="F39" i="102"/>
  <c r="E39" i="102"/>
  <c r="D39" i="102"/>
  <c r="B39" i="102"/>
  <c r="F38" i="102"/>
  <c r="D38" i="102"/>
  <c r="B38" i="102"/>
  <c r="F37" i="102"/>
  <c r="D37" i="102"/>
  <c r="B37" i="102"/>
  <c r="F36" i="102"/>
  <c r="D36" i="102"/>
  <c r="B36" i="102"/>
  <c r="F35" i="102"/>
  <c r="D35" i="102"/>
  <c r="B35" i="102"/>
  <c r="F34" i="102"/>
  <c r="D34" i="102"/>
  <c r="B34" i="102"/>
  <c r="F33" i="102"/>
  <c r="D33" i="102"/>
  <c r="B33" i="102"/>
  <c r="M31" i="102"/>
  <c r="I31" i="102"/>
  <c r="H31" i="102"/>
  <c r="F31" i="102"/>
  <c r="E31" i="102"/>
  <c r="D31" i="102"/>
  <c r="B31" i="102"/>
  <c r="M30" i="102"/>
  <c r="I30" i="102"/>
  <c r="H30" i="102"/>
  <c r="F30" i="102"/>
  <c r="E30" i="102"/>
  <c r="D30" i="102"/>
  <c r="B30" i="102"/>
  <c r="M29" i="102"/>
  <c r="I29" i="102"/>
  <c r="H29" i="102"/>
  <c r="F29" i="102"/>
  <c r="E29" i="102"/>
  <c r="D29" i="102"/>
  <c r="B29" i="102"/>
  <c r="M28" i="102"/>
  <c r="I28" i="102"/>
  <c r="H28" i="102"/>
  <c r="F28" i="102"/>
  <c r="E28" i="102"/>
  <c r="D28" i="102"/>
  <c r="B28" i="102"/>
  <c r="M27" i="102"/>
  <c r="I27" i="102"/>
  <c r="H27" i="102"/>
  <c r="F27" i="102"/>
  <c r="E27" i="102"/>
  <c r="D27" i="102"/>
  <c r="B27" i="102"/>
  <c r="M26" i="102"/>
  <c r="I26" i="102"/>
  <c r="H26" i="102"/>
  <c r="F26" i="102"/>
  <c r="E26" i="102"/>
  <c r="D26" i="102"/>
  <c r="B26" i="102"/>
  <c r="M25" i="102"/>
  <c r="I25" i="102"/>
  <c r="H25" i="102"/>
  <c r="F25" i="102"/>
  <c r="E25" i="102"/>
  <c r="D25" i="102"/>
  <c r="B25" i="102"/>
  <c r="F24" i="102"/>
  <c r="D24" i="102"/>
  <c r="B24" i="102"/>
  <c r="F23" i="102"/>
  <c r="D23" i="102"/>
  <c r="B23" i="102"/>
  <c r="F22" i="102"/>
  <c r="D22" i="102"/>
  <c r="B22" i="102"/>
  <c r="F21" i="102"/>
  <c r="D21" i="102"/>
  <c r="B21" i="102"/>
  <c r="K15" i="102"/>
  <c r="H15" i="102"/>
  <c r="U13" i="102"/>
  <c r="U11" i="102"/>
  <c r="L11" i="102"/>
  <c r="U10" i="102"/>
  <c r="W9" i="102"/>
  <c r="K10" i="102" s="1"/>
  <c r="U9" i="102"/>
  <c r="K9" i="102" s="1"/>
  <c r="U7" i="102"/>
  <c r="F6" i="102" s="1"/>
  <c r="U6" i="102"/>
  <c r="C6" i="102" s="1"/>
  <c r="U5" i="102"/>
  <c r="C5" i="102" s="1"/>
  <c r="C91" i="99"/>
  <c r="M42" i="99"/>
  <c r="I42" i="99"/>
  <c r="H42" i="99"/>
  <c r="F42" i="99"/>
  <c r="E42" i="99"/>
  <c r="D42" i="99"/>
  <c r="B42" i="99"/>
  <c r="M41" i="99"/>
  <c r="I41" i="99"/>
  <c r="H41" i="99"/>
  <c r="F41" i="99"/>
  <c r="E41" i="99"/>
  <c r="D41" i="99"/>
  <c r="B41" i="99"/>
  <c r="M40" i="99"/>
  <c r="I40" i="99"/>
  <c r="H40" i="99"/>
  <c r="F40" i="99"/>
  <c r="E40" i="99"/>
  <c r="D40" i="99"/>
  <c r="B40" i="99"/>
  <c r="M39" i="99"/>
  <c r="I39" i="99"/>
  <c r="H39" i="99"/>
  <c r="F39" i="99"/>
  <c r="E39" i="99"/>
  <c r="D39" i="99"/>
  <c r="B39" i="99"/>
  <c r="M38" i="99"/>
  <c r="I38" i="99"/>
  <c r="H38" i="99"/>
  <c r="F38" i="99"/>
  <c r="E38" i="99"/>
  <c r="D38" i="99"/>
  <c r="B38" i="99"/>
  <c r="M37" i="99"/>
  <c r="H37" i="99"/>
  <c r="D37" i="99"/>
  <c r="B37" i="99"/>
  <c r="M36" i="99"/>
  <c r="H36" i="99"/>
  <c r="D36" i="99"/>
  <c r="B36" i="99"/>
  <c r="M35" i="99"/>
  <c r="D35" i="99"/>
  <c r="B35" i="99"/>
  <c r="M34" i="99"/>
  <c r="H34" i="99"/>
  <c r="D34" i="99"/>
  <c r="B34" i="99"/>
  <c r="M33" i="99"/>
  <c r="D33" i="99"/>
  <c r="B33" i="99"/>
  <c r="M31" i="99"/>
  <c r="I31" i="99"/>
  <c r="H31" i="99"/>
  <c r="F31" i="99"/>
  <c r="E31" i="99"/>
  <c r="D31" i="99"/>
  <c r="B31" i="99"/>
  <c r="M30" i="99"/>
  <c r="I30" i="99"/>
  <c r="H30" i="99"/>
  <c r="F30" i="99"/>
  <c r="E30" i="99"/>
  <c r="D30" i="99"/>
  <c r="B30" i="99"/>
  <c r="M29" i="99"/>
  <c r="I29" i="99"/>
  <c r="H29" i="99"/>
  <c r="F29" i="99"/>
  <c r="E29" i="99"/>
  <c r="D29" i="99"/>
  <c r="B29" i="99"/>
  <c r="M28" i="99"/>
  <c r="I28" i="99"/>
  <c r="H28" i="99"/>
  <c r="F28" i="99"/>
  <c r="E28" i="99"/>
  <c r="D28" i="99"/>
  <c r="B28" i="99"/>
  <c r="M27" i="99"/>
  <c r="I27" i="99"/>
  <c r="H27" i="99"/>
  <c r="F27" i="99"/>
  <c r="E27" i="99"/>
  <c r="D27" i="99"/>
  <c r="B27" i="99"/>
  <c r="M26" i="99"/>
  <c r="I26" i="99"/>
  <c r="H26" i="99"/>
  <c r="F26" i="99"/>
  <c r="E26" i="99"/>
  <c r="D26" i="99"/>
  <c r="B26" i="99"/>
  <c r="M25" i="99"/>
  <c r="I25" i="99"/>
  <c r="H25" i="99"/>
  <c r="F25" i="99"/>
  <c r="E25" i="99"/>
  <c r="D25" i="99"/>
  <c r="B25" i="99"/>
  <c r="M24" i="99"/>
  <c r="D24" i="99"/>
  <c r="B24" i="99"/>
  <c r="M23" i="99"/>
  <c r="D23" i="99"/>
  <c r="B23" i="99"/>
  <c r="M22" i="99"/>
  <c r="H22" i="99"/>
  <c r="D22" i="99"/>
  <c r="B22" i="99"/>
  <c r="M21" i="99"/>
  <c r="D21" i="99"/>
  <c r="B21" i="99"/>
  <c r="K15" i="99"/>
  <c r="H15" i="99"/>
  <c r="U13" i="99"/>
  <c r="U11" i="99"/>
  <c r="L11" i="99"/>
  <c r="U10" i="99"/>
  <c r="W9" i="99"/>
  <c r="K10" i="99" s="1"/>
  <c r="U9" i="99"/>
  <c r="K9" i="99" s="1"/>
  <c r="U7" i="99"/>
  <c r="F6" i="99" s="1"/>
  <c r="U6" i="99"/>
  <c r="C6" i="99" s="1"/>
  <c r="U5" i="99"/>
  <c r="C5" i="99" s="1"/>
  <c r="C91" i="107"/>
  <c r="M42" i="107"/>
  <c r="I42" i="107"/>
  <c r="H42" i="107"/>
  <c r="F42" i="107"/>
  <c r="E42" i="107"/>
  <c r="D42" i="107"/>
  <c r="B42" i="107"/>
  <c r="M41" i="107"/>
  <c r="I41" i="107"/>
  <c r="H41" i="107"/>
  <c r="F41" i="107"/>
  <c r="E41" i="107"/>
  <c r="D41" i="107"/>
  <c r="B41" i="107"/>
  <c r="M40" i="107"/>
  <c r="I40" i="107"/>
  <c r="H40" i="107"/>
  <c r="F40" i="107"/>
  <c r="E40" i="107"/>
  <c r="D40" i="107"/>
  <c r="B40" i="107"/>
  <c r="M39" i="107"/>
  <c r="I39" i="107"/>
  <c r="H39" i="107"/>
  <c r="F39" i="107"/>
  <c r="E39" i="107"/>
  <c r="D39" i="107"/>
  <c r="B39" i="107"/>
  <c r="M38" i="107"/>
  <c r="I38" i="107"/>
  <c r="H38" i="107"/>
  <c r="F38" i="107"/>
  <c r="E38" i="107"/>
  <c r="D38" i="107"/>
  <c r="B38" i="107"/>
  <c r="M37" i="107"/>
  <c r="I37" i="107"/>
  <c r="H37" i="107"/>
  <c r="F37" i="107"/>
  <c r="E37" i="107"/>
  <c r="D37" i="107"/>
  <c r="B37" i="107"/>
  <c r="M36" i="107"/>
  <c r="I36" i="107"/>
  <c r="H36" i="107"/>
  <c r="F36" i="107"/>
  <c r="E36" i="107"/>
  <c r="D36" i="107"/>
  <c r="B36" i="107"/>
  <c r="M35" i="107"/>
  <c r="I35" i="107"/>
  <c r="H35" i="107"/>
  <c r="F35" i="107"/>
  <c r="E35" i="107"/>
  <c r="D35" i="107"/>
  <c r="B35" i="107"/>
  <c r="M34" i="107"/>
  <c r="I34" i="107"/>
  <c r="H34" i="107"/>
  <c r="F34" i="107"/>
  <c r="E34" i="107"/>
  <c r="D34" i="107"/>
  <c r="B34" i="107"/>
  <c r="F33" i="107"/>
  <c r="D33" i="107"/>
  <c r="B33" i="107"/>
  <c r="M31" i="107"/>
  <c r="I31" i="107"/>
  <c r="H31" i="107"/>
  <c r="F31" i="107"/>
  <c r="E31" i="107"/>
  <c r="D31" i="107"/>
  <c r="B31" i="107"/>
  <c r="M30" i="107"/>
  <c r="I30" i="107"/>
  <c r="H30" i="107"/>
  <c r="F30" i="107"/>
  <c r="E30" i="107"/>
  <c r="D30" i="107"/>
  <c r="B30" i="107"/>
  <c r="M29" i="107"/>
  <c r="I29" i="107"/>
  <c r="H29" i="107"/>
  <c r="F29" i="107"/>
  <c r="E29" i="107"/>
  <c r="D29" i="107"/>
  <c r="B29" i="107"/>
  <c r="M28" i="107"/>
  <c r="I28" i="107"/>
  <c r="H28" i="107"/>
  <c r="F28" i="107"/>
  <c r="E28" i="107"/>
  <c r="D28" i="107"/>
  <c r="B28" i="107"/>
  <c r="M27" i="107"/>
  <c r="I27" i="107"/>
  <c r="H27" i="107"/>
  <c r="F27" i="107"/>
  <c r="E27" i="107"/>
  <c r="D27" i="107"/>
  <c r="B27" i="107"/>
  <c r="M26" i="107"/>
  <c r="I26" i="107"/>
  <c r="H26" i="107"/>
  <c r="F26" i="107"/>
  <c r="E26" i="107"/>
  <c r="D26" i="107"/>
  <c r="B26" i="107"/>
  <c r="M25" i="107"/>
  <c r="I25" i="107"/>
  <c r="H25" i="107"/>
  <c r="F25" i="107"/>
  <c r="E25" i="107"/>
  <c r="D25" i="107"/>
  <c r="B25" i="107"/>
  <c r="M24" i="107"/>
  <c r="I24" i="107"/>
  <c r="H24" i="107"/>
  <c r="F24" i="107"/>
  <c r="E24" i="107"/>
  <c r="D24" i="107"/>
  <c r="B24" i="107"/>
  <c r="F23" i="107"/>
  <c r="D23" i="107"/>
  <c r="B23" i="107"/>
  <c r="F22" i="107"/>
  <c r="D22" i="107"/>
  <c r="B22" i="107"/>
  <c r="F21" i="107"/>
  <c r="D21" i="107"/>
  <c r="B21" i="107"/>
  <c r="K15" i="107"/>
  <c r="H15" i="107"/>
  <c r="U13" i="107"/>
  <c r="U11" i="107"/>
  <c r="L11" i="107"/>
  <c r="U10" i="107"/>
  <c r="W9" i="107"/>
  <c r="K10" i="107" s="1"/>
  <c r="U9" i="107"/>
  <c r="K9" i="107" s="1"/>
  <c r="U7" i="107"/>
  <c r="F6" i="107" s="1"/>
  <c r="U6" i="107"/>
  <c r="C6" i="107" s="1"/>
  <c r="U5" i="107"/>
  <c r="C5" i="107" s="1"/>
  <c r="C91" i="101"/>
  <c r="M42" i="101"/>
  <c r="I42" i="101"/>
  <c r="H42" i="101"/>
  <c r="F42" i="101"/>
  <c r="E42" i="101"/>
  <c r="D42" i="101"/>
  <c r="B42" i="101"/>
  <c r="M41" i="101"/>
  <c r="I41" i="101"/>
  <c r="H41" i="101"/>
  <c r="F41" i="101"/>
  <c r="E41" i="101"/>
  <c r="D41" i="101"/>
  <c r="B41" i="101"/>
  <c r="M40" i="101"/>
  <c r="I40" i="101"/>
  <c r="H40" i="101"/>
  <c r="F40" i="101"/>
  <c r="E40" i="101"/>
  <c r="D40" i="101"/>
  <c r="B40" i="101"/>
  <c r="M39" i="101"/>
  <c r="I39" i="101"/>
  <c r="H39" i="101"/>
  <c r="F39" i="101"/>
  <c r="E39" i="101"/>
  <c r="D39" i="101"/>
  <c r="B39" i="101"/>
  <c r="F38" i="101"/>
  <c r="D38" i="101"/>
  <c r="B38" i="101"/>
  <c r="F37" i="101"/>
  <c r="D37" i="101"/>
  <c r="B37" i="101"/>
  <c r="F36" i="101"/>
  <c r="D36" i="101"/>
  <c r="B36" i="101"/>
  <c r="F35" i="101"/>
  <c r="D35" i="101"/>
  <c r="B35" i="101"/>
  <c r="F34" i="101"/>
  <c r="D34" i="101"/>
  <c r="B34" i="101"/>
  <c r="F33" i="101"/>
  <c r="D33" i="101"/>
  <c r="B33" i="101"/>
  <c r="M31" i="101"/>
  <c r="I31" i="101"/>
  <c r="H31" i="101"/>
  <c r="F31" i="101"/>
  <c r="E31" i="101"/>
  <c r="D31" i="101"/>
  <c r="B31" i="101"/>
  <c r="M30" i="101"/>
  <c r="I30" i="101"/>
  <c r="H30" i="101"/>
  <c r="F30" i="101"/>
  <c r="E30" i="101"/>
  <c r="D30" i="101"/>
  <c r="B30" i="101"/>
  <c r="M29" i="101"/>
  <c r="I29" i="101"/>
  <c r="H29" i="101"/>
  <c r="F29" i="101"/>
  <c r="E29" i="101"/>
  <c r="D29" i="101"/>
  <c r="B29" i="101"/>
  <c r="M28" i="101"/>
  <c r="I28" i="101"/>
  <c r="H28" i="101"/>
  <c r="F28" i="101"/>
  <c r="E28" i="101"/>
  <c r="D28" i="101"/>
  <c r="B28" i="101"/>
  <c r="M27" i="101"/>
  <c r="I27" i="101"/>
  <c r="H27" i="101"/>
  <c r="F27" i="101"/>
  <c r="E27" i="101"/>
  <c r="D27" i="101"/>
  <c r="B27" i="101"/>
  <c r="M26" i="101"/>
  <c r="I26" i="101"/>
  <c r="H26" i="101"/>
  <c r="F26" i="101"/>
  <c r="E26" i="101"/>
  <c r="D26" i="101"/>
  <c r="B26" i="101"/>
  <c r="M25" i="101"/>
  <c r="I25" i="101"/>
  <c r="H25" i="101"/>
  <c r="F25" i="101"/>
  <c r="E25" i="101"/>
  <c r="D25" i="101"/>
  <c r="B25" i="101"/>
  <c r="F24" i="101"/>
  <c r="D24" i="101"/>
  <c r="B24" i="101"/>
  <c r="F23" i="101"/>
  <c r="D23" i="101"/>
  <c r="B23" i="101"/>
  <c r="F22" i="101"/>
  <c r="D22" i="101"/>
  <c r="B22" i="101"/>
  <c r="F21" i="101"/>
  <c r="D21" i="101"/>
  <c r="B21" i="101"/>
  <c r="K15" i="101"/>
  <c r="H15" i="101"/>
  <c r="U13" i="101"/>
  <c r="U11" i="101"/>
  <c r="L11" i="101"/>
  <c r="U10" i="101"/>
  <c r="W9" i="101"/>
  <c r="K10" i="101" s="1"/>
  <c r="U9" i="101"/>
  <c r="K9" i="101" s="1"/>
  <c r="U7" i="101"/>
  <c r="F6" i="101" s="1"/>
  <c r="U6" i="101"/>
  <c r="C6" i="101" s="1"/>
  <c r="U5" i="101"/>
  <c r="C5" i="101" s="1"/>
  <c r="C91" i="91"/>
  <c r="M42" i="91"/>
  <c r="I42" i="91"/>
  <c r="H42" i="91"/>
  <c r="F42" i="91"/>
  <c r="E42" i="91"/>
  <c r="D42" i="91"/>
  <c r="B42" i="91"/>
  <c r="M41" i="91"/>
  <c r="I41" i="91"/>
  <c r="H41" i="91"/>
  <c r="F41" i="91"/>
  <c r="E41" i="91"/>
  <c r="D41" i="91"/>
  <c r="B41" i="91"/>
  <c r="M40" i="91"/>
  <c r="I40" i="91"/>
  <c r="H40" i="91"/>
  <c r="F40" i="91"/>
  <c r="E40" i="91"/>
  <c r="D40" i="91"/>
  <c r="B40" i="91"/>
  <c r="M39" i="91"/>
  <c r="I39" i="91"/>
  <c r="H39" i="91"/>
  <c r="F39" i="91"/>
  <c r="E39" i="91"/>
  <c r="D39" i="91"/>
  <c r="B39" i="91"/>
  <c r="M38" i="91"/>
  <c r="I38" i="91"/>
  <c r="H38" i="91"/>
  <c r="F38" i="91"/>
  <c r="E38" i="91"/>
  <c r="D38" i="91"/>
  <c r="B38" i="91"/>
  <c r="M37" i="91"/>
  <c r="I37" i="91"/>
  <c r="H37" i="91"/>
  <c r="F37" i="91"/>
  <c r="E37" i="91"/>
  <c r="D37" i="91"/>
  <c r="B37" i="91"/>
  <c r="M36" i="91"/>
  <c r="I36" i="91"/>
  <c r="H36" i="91"/>
  <c r="F36" i="91"/>
  <c r="E36" i="91"/>
  <c r="D36" i="91"/>
  <c r="B36" i="91"/>
  <c r="M35" i="91"/>
  <c r="I35" i="91"/>
  <c r="H35" i="91"/>
  <c r="F35" i="91"/>
  <c r="E35" i="91"/>
  <c r="D35" i="91"/>
  <c r="B35" i="91"/>
  <c r="M34" i="91"/>
  <c r="I34" i="91"/>
  <c r="H34" i="91"/>
  <c r="F34" i="91"/>
  <c r="E34" i="91"/>
  <c r="D34" i="91"/>
  <c r="B34" i="91"/>
  <c r="E33" i="91"/>
  <c r="D33" i="91"/>
  <c r="B33" i="91"/>
  <c r="M31" i="91"/>
  <c r="I31" i="91"/>
  <c r="H31" i="91"/>
  <c r="F31" i="91"/>
  <c r="E31" i="91"/>
  <c r="D31" i="91"/>
  <c r="B31" i="91"/>
  <c r="M30" i="91"/>
  <c r="I30" i="91"/>
  <c r="H30" i="91"/>
  <c r="F30" i="91"/>
  <c r="E30" i="91"/>
  <c r="D30" i="91"/>
  <c r="B30" i="91"/>
  <c r="M29" i="91"/>
  <c r="I29" i="91"/>
  <c r="H29" i="91"/>
  <c r="F29" i="91"/>
  <c r="E29" i="91"/>
  <c r="D29" i="91"/>
  <c r="B29" i="91"/>
  <c r="M28" i="91"/>
  <c r="I28" i="91"/>
  <c r="H28" i="91"/>
  <c r="F28" i="91"/>
  <c r="E28" i="91"/>
  <c r="D28" i="91"/>
  <c r="B28" i="91"/>
  <c r="M27" i="91"/>
  <c r="I27" i="91"/>
  <c r="H27" i="91"/>
  <c r="F27" i="91"/>
  <c r="E27" i="91"/>
  <c r="D27" i="91"/>
  <c r="B27" i="91"/>
  <c r="M26" i="91"/>
  <c r="I26" i="91"/>
  <c r="H26" i="91"/>
  <c r="F26" i="91"/>
  <c r="E26" i="91"/>
  <c r="D26" i="91"/>
  <c r="B26" i="91"/>
  <c r="M25" i="91"/>
  <c r="I25" i="91"/>
  <c r="H25" i="91"/>
  <c r="F25" i="91"/>
  <c r="E25" i="91"/>
  <c r="D25" i="91"/>
  <c r="B25" i="91"/>
  <c r="M24" i="91"/>
  <c r="I24" i="91"/>
  <c r="H24" i="91"/>
  <c r="F24" i="91"/>
  <c r="E24" i="91"/>
  <c r="D24" i="91"/>
  <c r="B24" i="91"/>
  <c r="M23" i="91"/>
  <c r="I23" i="91"/>
  <c r="H23" i="91"/>
  <c r="F23" i="91"/>
  <c r="E23" i="91"/>
  <c r="D23" i="91"/>
  <c r="B23" i="91"/>
  <c r="M22" i="91"/>
  <c r="I22" i="91"/>
  <c r="H22" i="91"/>
  <c r="F22" i="91"/>
  <c r="E22" i="91"/>
  <c r="D22" i="91"/>
  <c r="B22" i="91"/>
  <c r="E21" i="91"/>
  <c r="D21" i="91"/>
  <c r="B21" i="91"/>
  <c r="K15" i="91"/>
  <c r="H15" i="91"/>
  <c r="U13" i="91"/>
  <c r="U11" i="91"/>
  <c r="L11" i="91"/>
  <c r="U10" i="91"/>
  <c r="W9" i="91"/>
  <c r="K10" i="91" s="1"/>
  <c r="U9" i="91"/>
  <c r="K9" i="91" s="1"/>
  <c r="U7" i="91"/>
  <c r="F6" i="91" s="1"/>
  <c r="U6" i="91"/>
  <c r="C6" i="91" s="1"/>
  <c r="U5" i="91"/>
  <c r="C5" i="91" s="1"/>
  <c r="C91" i="92"/>
  <c r="M42" i="92"/>
  <c r="I42" i="92"/>
  <c r="H42" i="92"/>
  <c r="F42" i="92"/>
  <c r="E42" i="92"/>
  <c r="D42" i="92"/>
  <c r="B42" i="92"/>
  <c r="M41" i="92"/>
  <c r="I41" i="92"/>
  <c r="H41" i="92"/>
  <c r="F41" i="92"/>
  <c r="E41" i="92"/>
  <c r="D41" i="92"/>
  <c r="B41" i="92"/>
  <c r="M40" i="92"/>
  <c r="I40" i="92"/>
  <c r="H40" i="92"/>
  <c r="F40" i="92"/>
  <c r="E40" i="92"/>
  <c r="D40" i="92"/>
  <c r="B40" i="92"/>
  <c r="M39" i="92"/>
  <c r="I39" i="92"/>
  <c r="H39" i="92"/>
  <c r="F39" i="92"/>
  <c r="E39" i="92"/>
  <c r="D39" i="92"/>
  <c r="B39" i="92"/>
  <c r="M38" i="92"/>
  <c r="I38" i="92"/>
  <c r="H38" i="92"/>
  <c r="F38" i="92"/>
  <c r="E38" i="92"/>
  <c r="D38" i="92"/>
  <c r="B38" i="92"/>
  <c r="M37" i="92"/>
  <c r="I37" i="92"/>
  <c r="H37" i="92"/>
  <c r="F37" i="92"/>
  <c r="E37" i="92"/>
  <c r="D37" i="92"/>
  <c r="B37" i="92"/>
  <c r="M36" i="92"/>
  <c r="I36" i="92"/>
  <c r="H36" i="92"/>
  <c r="F36" i="92"/>
  <c r="E36" i="92"/>
  <c r="D36" i="92"/>
  <c r="B36" i="92"/>
  <c r="M35" i="92"/>
  <c r="I35" i="92"/>
  <c r="H35" i="92"/>
  <c r="F35" i="92"/>
  <c r="E35" i="92"/>
  <c r="D35" i="92"/>
  <c r="B35" i="92"/>
  <c r="E34" i="92"/>
  <c r="D34" i="92"/>
  <c r="B34" i="92"/>
  <c r="E33" i="92"/>
  <c r="D33" i="92"/>
  <c r="B33" i="92"/>
  <c r="M31" i="92"/>
  <c r="I31" i="92"/>
  <c r="H31" i="92"/>
  <c r="F31" i="92"/>
  <c r="E31" i="92"/>
  <c r="D31" i="92"/>
  <c r="B31" i="92"/>
  <c r="M30" i="92"/>
  <c r="I30" i="92"/>
  <c r="H30" i="92"/>
  <c r="F30" i="92"/>
  <c r="E30" i="92"/>
  <c r="D30" i="92"/>
  <c r="B30" i="92"/>
  <c r="M29" i="92"/>
  <c r="I29" i="92"/>
  <c r="H29" i="92"/>
  <c r="F29" i="92"/>
  <c r="E29" i="92"/>
  <c r="D29" i="92"/>
  <c r="B29" i="92"/>
  <c r="M28" i="92"/>
  <c r="I28" i="92"/>
  <c r="H28" i="92"/>
  <c r="F28" i="92"/>
  <c r="E28" i="92"/>
  <c r="D28" i="92"/>
  <c r="B28" i="92"/>
  <c r="M27" i="92"/>
  <c r="I27" i="92"/>
  <c r="H27" i="92"/>
  <c r="F27" i="92"/>
  <c r="E27" i="92"/>
  <c r="D27" i="92"/>
  <c r="B27" i="92"/>
  <c r="M26" i="92"/>
  <c r="I26" i="92"/>
  <c r="H26" i="92"/>
  <c r="F26" i="92"/>
  <c r="E26" i="92"/>
  <c r="D26" i="92"/>
  <c r="B26" i="92"/>
  <c r="M25" i="92"/>
  <c r="I25" i="92"/>
  <c r="H25" i="92"/>
  <c r="F25" i="92"/>
  <c r="E25" i="92"/>
  <c r="D25" i="92"/>
  <c r="B25" i="92"/>
  <c r="M24" i="92"/>
  <c r="I24" i="92"/>
  <c r="H24" i="92"/>
  <c r="F24" i="92"/>
  <c r="E24" i="92"/>
  <c r="D24" i="92"/>
  <c r="B24" i="92"/>
  <c r="M23" i="92"/>
  <c r="I23" i="92"/>
  <c r="H23" i="92"/>
  <c r="F23" i="92"/>
  <c r="E23" i="92"/>
  <c r="D23" i="92"/>
  <c r="B23" i="92"/>
  <c r="M22" i="92"/>
  <c r="I22" i="92"/>
  <c r="H22" i="92"/>
  <c r="F22" i="92"/>
  <c r="E22" i="92"/>
  <c r="D22" i="92"/>
  <c r="B22" i="92"/>
  <c r="E21" i="92"/>
  <c r="D21" i="92"/>
  <c r="B21" i="92"/>
  <c r="K15" i="92"/>
  <c r="H15" i="92"/>
  <c r="U13" i="92"/>
  <c r="U11" i="92"/>
  <c r="L11" i="92"/>
  <c r="U10" i="92"/>
  <c r="K10" i="92"/>
  <c r="K9" i="92"/>
  <c r="U7" i="92"/>
  <c r="F6" i="92" s="1"/>
  <c r="U6" i="92"/>
  <c r="C6" i="92" s="1"/>
  <c r="U5" i="92"/>
  <c r="C5" i="92" s="1"/>
  <c r="C91" i="118"/>
  <c r="M42" i="118"/>
  <c r="I42" i="118"/>
  <c r="H42" i="118"/>
  <c r="F42" i="118"/>
  <c r="E42" i="118"/>
  <c r="D42" i="118"/>
  <c r="B42" i="118"/>
  <c r="M41" i="118"/>
  <c r="I41" i="118"/>
  <c r="H41" i="118"/>
  <c r="F41" i="118"/>
  <c r="E41" i="118"/>
  <c r="D41" i="118"/>
  <c r="B41" i="118"/>
  <c r="M40" i="118"/>
  <c r="I40" i="118"/>
  <c r="H40" i="118"/>
  <c r="F40" i="118"/>
  <c r="E40" i="118"/>
  <c r="D40" i="118"/>
  <c r="B40" i="118"/>
  <c r="M39" i="118"/>
  <c r="I39" i="118"/>
  <c r="H39" i="118"/>
  <c r="F39" i="118"/>
  <c r="E39" i="118"/>
  <c r="D39" i="118"/>
  <c r="B39" i="118"/>
  <c r="M38" i="118"/>
  <c r="I38" i="118"/>
  <c r="H38" i="118"/>
  <c r="F38" i="118"/>
  <c r="E38" i="118"/>
  <c r="D38" i="118"/>
  <c r="B38" i="118"/>
  <c r="M37" i="118"/>
  <c r="I37" i="118"/>
  <c r="H37" i="118"/>
  <c r="F37" i="118"/>
  <c r="E37" i="118"/>
  <c r="D37" i="118"/>
  <c r="B37" i="118"/>
  <c r="M36" i="118"/>
  <c r="I36" i="118"/>
  <c r="H36" i="118"/>
  <c r="F36" i="118"/>
  <c r="E36" i="118"/>
  <c r="D36" i="118"/>
  <c r="B36" i="118"/>
  <c r="M35" i="118"/>
  <c r="I35" i="118"/>
  <c r="H35" i="118"/>
  <c r="F35" i="118"/>
  <c r="E35" i="118"/>
  <c r="D35" i="118"/>
  <c r="B35" i="118"/>
  <c r="M34" i="118"/>
  <c r="I34" i="118"/>
  <c r="H34" i="118"/>
  <c r="F34" i="118"/>
  <c r="E34" i="118"/>
  <c r="D34" i="118"/>
  <c r="B34" i="118"/>
  <c r="M33" i="118"/>
  <c r="I33" i="118"/>
  <c r="H33" i="118"/>
  <c r="F33" i="118"/>
  <c r="E33" i="118"/>
  <c r="D33" i="118"/>
  <c r="B33" i="118"/>
  <c r="M31" i="118"/>
  <c r="I31" i="118"/>
  <c r="H31" i="118"/>
  <c r="F31" i="118"/>
  <c r="E31" i="118"/>
  <c r="D31" i="118"/>
  <c r="B31" i="118"/>
  <c r="M30" i="118"/>
  <c r="I30" i="118"/>
  <c r="H30" i="118"/>
  <c r="F30" i="118"/>
  <c r="E30" i="118"/>
  <c r="D30" i="118"/>
  <c r="B30" i="118"/>
  <c r="M29" i="118"/>
  <c r="I29" i="118"/>
  <c r="H29" i="118"/>
  <c r="F29" i="118"/>
  <c r="E29" i="118"/>
  <c r="D29" i="118"/>
  <c r="B29" i="118"/>
  <c r="M28" i="118"/>
  <c r="I28" i="118"/>
  <c r="H28" i="118"/>
  <c r="F28" i="118"/>
  <c r="E28" i="118"/>
  <c r="D28" i="118"/>
  <c r="B28" i="118"/>
  <c r="M27" i="118"/>
  <c r="I27" i="118"/>
  <c r="H27" i="118"/>
  <c r="F27" i="118"/>
  <c r="E27" i="118"/>
  <c r="D27" i="118"/>
  <c r="B27" i="118"/>
  <c r="M26" i="118"/>
  <c r="I26" i="118"/>
  <c r="H26" i="118"/>
  <c r="F26" i="118"/>
  <c r="E26" i="118"/>
  <c r="D26" i="118"/>
  <c r="B26" i="118"/>
  <c r="M25" i="118"/>
  <c r="I25" i="118"/>
  <c r="H25" i="118"/>
  <c r="F25" i="118"/>
  <c r="E25" i="118"/>
  <c r="D25" i="118"/>
  <c r="B25" i="118"/>
  <c r="M24" i="118"/>
  <c r="I24" i="118"/>
  <c r="H24" i="118"/>
  <c r="F24" i="118"/>
  <c r="E24" i="118"/>
  <c r="D24" i="118"/>
  <c r="B24" i="118"/>
  <c r="M23" i="118"/>
  <c r="I23" i="118"/>
  <c r="H23" i="118"/>
  <c r="F23" i="118"/>
  <c r="E23" i="118"/>
  <c r="D23" i="118"/>
  <c r="B23" i="118"/>
  <c r="M22" i="118"/>
  <c r="I22" i="118"/>
  <c r="H22" i="118"/>
  <c r="F22" i="118"/>
  <c r="E22" i="118"/>
  <c r="D22" i="118"/>
  <c r="B22" i="118"/>
  <c r="E21" i="118"/>
  <c r="D21" i="118"/>
  <c r="B21" i="118"/>
  <c r="K15" i="118"/>
  <c r="H15" i="118"/>
  <c r="U13" i="118"/>
  <c r="U12" i="118"/>
  <c r="U11" i="118"/>
  <c r="L11" i="118"/>
  <c r="U10" i="118"/>
  <c r="W9" i="118"/>
  <c r="K10" i="118" s="1"/>
  <c r="U9" i="118"/>
  <c r="K9" i="118" s="1"/>
  <c r="U7" i="118"/>
  <c r="F6" i="118" s="1"/>
  <c r="U6" i="118"/>
  <c r="C6" i="118" s="1"/>
  <c r="U5" i="118"/>
  <c r="C5" i="118" s="1"/>
  <c r="C91" i="117"/>
  <c r="M42" i="117"/>
  <c r="I42" i="117"/>
  <c r="H42" i="117"/>
  <c r="F42" i="117"/>
  <c r="E42" i="117"/>
  <c r="D42" i="117"/>
  <c r="B42" i="117"/>
  <c r="M41" i="117"/>
  <c r="I41" i="117"/>
  <c r="H41" i="117"/>
  <c r="F41" i="117"/>
  <c r="E41" i="117"/>
  <c r="D41" i="117"/>
  <c r="B41" i="117"/>
  <c r="M40" i="117"/>
  <c r="I40" i="117"/>
  <c r="H40" i="117"/>
  <c r="F40" i="117"/>
  <c r="E40" i="117"/>
  <c r="D40" i="117"/>
  <c r="B40" i="117"/>
  <c r="M39" i="117"/>
  <c r="I39" i="117"/>
  <c r="H39" i="117"/>
  <c r="F39" i="117"/>
  <c r="E39" i="117"/>
  <c r="D39" i="117"/>
  <c r="B39" i="117"/>
  <c r="M38" i="117"/>
  <c r="I38" i="117"/>
  <c r="H38" i="117"/>
  <c r="F38" i="117"/>
  <c r="E38" i="117"/>
  <c r="D38" i="117"/>
  <c r="B38" i="117"/>
  <c r="M37" i="117"/>
  <c r="I37" i="117"/>
  <c r="H37" i="117"/>
  <c r="F37" i="117"/>
  <c r="E37" i="117"/>
  <c r="D37" i="117"/>
  <c r="B37" i="117"/>
  <c r="M36" i="117"/>
  <c r="I36" i="117"/>
  <c r="H36" i="117"/>
  <c r="F36" i="117"/>
  <c r="E36" i="117"/>
  <c r="D36" i="117"/>
  <c r="B36" i="117"/>
  <c r="M35" i="117"/>
  <c r="I35" i="117"/>
  <c r="H35" i="117"/>
  <c r="F35" i="117"/>
  <c r="E35" i="117"/>
  <c r="D35" i="117"/>
  <c r="B35" i="117"/>
  <c r="M34" i="117"/>
  <c r="I34" i="117"/>
  <c r="H34" i="117"/>
  <c r="F34" i="117"/>
  <c r="E34" i="117"/>
  <c r="D34" i="117"/>
  <c r="B34" i="117"/>
  <c r="M33" i="117"/>
  <c r="I33" i="117"/>
  <c r="H33" i="117"/>
  <c r="F33" i="117"/>
  <c r="E33" i="117"/>
  <c r="D33" i="117"/>
  <c r="B33" i="117"/>
  <c r="M31" i="117"/>
  <c r="I31" i="117"/>
  <c r="H31" i="117"/>
  <c r="F31" i="117"/>
  <c r="E31" i="117"/>
  <c r="D31" i="117"/>
  <c r="B31" i="117"/>
  <c r="M30" i="117"/>
  <c r="I30" i="117"/>
  <c r="H30" i="117"/>
  <c r="F30" i="117"/>
  <c r="E30" i="117"/>
  <c r="D30" i="117"/>
  <c r="B30" i="117"/>
  <c r="M29" i="117"/>
  <c r="I29" i="117"/>
  <c r="H29" i="117"/>
  <c r="F29" i="117"/>
  <c r="E29" i="117"/>
  <c r="D29" i="117"/>
  <c r="B29" i="117"/>
  <c r="M28" i="117"/>
  <c r="I28" i="117"/>
  <c r="H28" i="117"/>
  <c r="F28" i="117"/>
  <c r="E28" i="117"/>
  <c r="D28" i="117"/>
  <c r="B28" i="117"/>
  <c r="M27" i="117"/>
  <c r="I27" i="117"/>
  <c r="H27" i="117"/>
  <c r="F27" i="117"/>
  <c r="E27" i="117"/>
  <c r="D27" i="117"/>
  <c r="B27" i="117"/>
  <c r="M26" i="117"/>
  <c r="I26" i="117"/>
  <c r="H26" i="117"/>
  <c r="F26" i="117"/>
  <c r="E26" i="117"/>
  <c r="D26" i="117"/>
  <c r="B26" i="117"/>
  <c r="M25" i="117"/>
  <c r="I25" i="117"/>
  <c r="H25" i="117"/>
  <c r="F25" i="117"/>
  <c r="E25" i="117"/>
  <c r="D25" i="117"/>
  <c r="B25" i="117"/>
  <c r="M24" i="117"/>
  <c r="I24" i="117"/>
  <c r="H24" i="117"/>
  <c r="F24" i="117"/>
  <c r="E24" i="117"/>
  <c r="D24" i="117"/>
  <c r="B24" i="117"/>
  <c r="M23" i="117"/>
  <c r="I23" i="117"/>
  <c r="H23" i="117"/>
  <c r="F23" i="117"/>
  <c r="E23" i="117"/>
  <c r="D23" i="117"/>
  <c r="B23" i="117"/>
  <c r="M22" i="117"/>
  <c r="I22" i="117"/>
  <c r="H22" i="117"/>
  <c r="F22" i="117"/>
  <c r="E22" i="117"/>
  <c r="D22" i="117"/>
  <c r="B22" i="117"/>
  <c r="E21" i="117"/>
  <c r="D21" i="117"/>
  <c r="B21" i="117"/>
  <c r="K15" i="117"/>
  <c r="H15" i="117"/>
  <c r="U13" i="117"/>
  <c r="U11" i="117"/>
  <c r="L11" i="117"/>
  <c r="U10" i="117"/>
  <c r="W9" i="117"/>
  <c r="K10" i="117" s="1"/>
  <c r="U9" i="117"/>
  <c r="K9" i="117" s="1"/>
  <c r="U7" i="117"/>
  <c r="F6" i="117" s="1"/>
  <c r="U6" i="117"/>
  <c r="C6" i="117" s="1"/>
  <c r="U5" i="117"/>
  <c r="C5" i="117" s="1"/>
  <c r="C91" i="128"/>
  <c r="M42" i="128"/>
  <c r="I42" i="128"/>
  <c r="H42" i="128"/>
  <c r="F42" i="128"/>
  <c r="E42" i="128"/>
  <c r="D42" i="128"/>
  <c r="B42" i="128"/>
  <c r="M41" i="128"/>
  <c r="I41" i="128"/>
  <c r="H41" i="128"/>
  <c r="F41" i="128"/>
  <c r="E41" i="128"/>
  <c r="D41" i="128"/>
  <c r="B41" i="128"/>
  <c r="M40" i="128"/>
  <c r="I40" i="128"/>
  <c r="H40" i="128"/>
  <c r="F40" i="128"/>
  <c r="E40" i="128"/>
  <c r="D40" i="128"/>
  <c r="B40" i="128"/>
  <c r="M39" i="128"/>
  <c r="I39" i="128"/>
  <c r="H39" i="128"/>
  <c r="F39" i="128"/>
  <c r="E39" i="128"/>
  <c r="D39" i="128"/>
  <c r="B39" i="128"/>
  <c r="M38" i="128"/>
  <c r="I38" i="128"/>
  <c r="H38" i="128"/>
  <c r="F38" i="128"/>
  <c r="E38" i="128"/>
  <c r="D38" i="128"/>
  <c r="B38" i="128"/>
  <c r="M37" i="128"/>
  <c r="I37" i="128"/>
  <c r="H37" i="128"/>
  <c r="F37" i="128"/>
  <c r="E37" i="128"/>
  <c r="D37" i="128"/>
  <c r="B37" i="128"/>
  <c r="M36" i="128"/>
  <c r="I36" i="128"/>
  <c r="H36" i="128"/>
  <c r="F36" i="128"/>
  <c r="E36" i="128"/>
  <c r="D36" i="128"/>
  <c r="B36" i="128"/>
  <c r="M35" i="128"/>
  <c r="I35" i="128"/>
  <c r="H35" i="128"/>
  <c r="F35" i="128"/>
  <c r="E35" i="128"/>
  <c r="D35" i="128"/>
  <c r="B35" i="128"/>
  <c r="M34" i="128"/>
  <c r="I34" i="128"/>
  <c r="H34" i="128"/>
  <c r="F34" i="128"/>
  <c r="E34" i="128"/>
  <c r="D34" i="128"/>
  <c r="B34" i="128"/>
  <c r="F33" i="128"/>
  <c r="D33" i="128"/>
  <c r="B33" i="128"/>
  <c r="M31" i="128"/>
  <c r="I31" i="128"/>
  <c r="H31" i="128"/>
  <c r="F31" i="128"/>
  <c r="E31" i="128"/>
  <c r="D31" i="128"/>
  <c r="B31" i="128"/>
  <c r="M30" i="128"/>
  <c r="I30" i="128"/>
  <c r="H30" i="128"/>
  <c r="F30" i="128"/>
  <c r="E30" i="128"/>
  <c r="D30" i="128"/>
  <c r="B30" i="128"/>
  <c r="M29" i="128"/>
  <c r="I29" i="128"/>
  <c r="H29" i="128"/>
  <c r="F29" i="128"/>
  <c r="E29" i="128"/>
  <c r="D29" i="128"/>
  <c r="B29" i="128"/>
  <c r="M28" i="128"/>
  <c r="I28" i="128"/>
  <c r="H28" i="128"/>
  <c r="F28" i="128"/>
  <c r="E28" i="128"/>
  <c r="D28" i="128"/>
  <c r="B28" i="128"/>
  <c r="M27" i="128"/>
  <c r="I27" i="128"/>
  <c r="H27" i="128"/>
  <c r="F27" i="128"/>
  <c r="E27" i="128"/>
  <c r="D27" i="128"/>
  <c r="B27" i="128"/>
  <c r="M26" i="128"/>
  <c r="I26" i="128"/>
  <c r="H26" i="128"/>
  <c r="F26" i="128"/>
  <c r="E26" i="128"/>
  <c r="D26" i="128"/>
  <c r="B26" i="128"/>
  <c r="M25" i="128"/>
  <c r="I25" i="128"/>
  <c r="H25" i="128"/>
  <c r="F25" i="128"/>
  <c r="E25" i="128"/>
  <c r="D25" i="128"/>
  <c r="B25" i="128"/>
  <c r="M24" i="128"/>
  <c r="I24" i="128"/>
  <c r="H24" i="128"/>
  <c r="F24" i="128"/>
  <c r="E24" i="128"/>
  <c r="D24" i="128"/>
  <c r="B24" i="128"/>
  <c r="M23" i="128"/>
  <c r="I23" i="128"/>
  <c r="H23" i="128"/>
  <c r="F23" i="128"/>
  <c r="E23" i="128"/>
  <c r="D23" i="128"/>
  <c r="B23" i="128"/>
  <c r="M22" i="128"/>
  <c r="I22" i="128"/>
  <c r="H22" i="128"/>
  <c r="F22" i="128"/>
  <c r="E22" i="128"/>
  <c r="D22" i="128"/>
  <c r="B22" i="128"/>
  <c r="M21" i="128"/>
  <c r="I21" i="128"/>
  <c r="H21" i="128"/>
  <c r="F21" i="128"/>
  <c r="E21" i="128"/>
  <c r="D21" i="128"/>
  <c r="B21" i="128"/>
  <c r="K15" i="128"/>
  <c r="H15" i="128"/>
  <c r="U13" i="128"/>
  <c r="U12" i="128"/>
  <c r="U11" i="128"/>
  <c r="L11" i="128"/>
  <c r="U10" i="128"/>
  <c r="W9" i="128"/>
  <c r="K10" i="128" s="1"/>
  <c r="U9" i="128"/>
  <c r="K9" i="128" s="1"/>
  <c r="U7" i="128"/>
  <c r="F6" i="128" s="1"/>
  <c r="U6" i="128"/>
  <c r="C6" i="128" s="1"/>
  <c r="U5" i="128"/>
  <c r="C5" i="128" s="1"/>
  <c r="C91" i="87"/>
  <c r="M42" i="87"/>
  <c r="I42" i="87"/>
  <c r="H42" i="87"/>
  <c r="F42" i="87"/>
  <c r="E42" i="87"/>
  <c r="D42" i="87"/>
  <c r="B42" i="87"/>
  <c r="M41" i="87"/>
  <c r="I41" i="87"/>
  <c r="H41" i="87"/>
  <c r="F41" i="87"/>
  <c r="E41" i="87"/>
  <c r="D41" i="87"/>
  <c r="B41" i="87"/>
  <c r="I40" i="87"/>
  <c r="H40" i="87"/>
  <c r="F40" i="87"/>
  <c r="E40" i="87"/>
  <c r="D40" i="87"/>
  <c r="B40" i="87"/>
  <c r="M40" i="87" s="1"/>
  <c r="I39" i="87"/>
  <c r="H39" i="87"/>
  <c r="F39" i="87"/>
  <c r="E39" i="87"/>
  <c r="D39" i="87"/>
  <c r="B39" i="87"/>
  <c r="M39" i="87" s="1"/>
  <c r="D38" i="87"/>
  <c r="B38" i="87"/>
  <c r="M38" i="87" s="1"/>
  <c r="D37" i="87"/>
  <c r="B37" i="87"/>
  <c r="M37" i="87" s="1"/>
  <c r="D36" i="87"/>
  <c r="B36" i="87"/>
  <c r="M36" i="87" s="1"/>
  <c r="D35" i="87"/>
  <c r="B35" i="87"/>
  <c r="H35" i="87" s="1"/>
  <c r="D34" i="87"/>
  <c r="B34" i="87"/>
  <c r="M34" i="87" s="1"/>
  <c r="D33" i="87"/>
  <c r="B33" i="87"/>
  <c r="H33" i="87" s="1"/>
  <c r="M31" i="87"/>
  <c r="I31" i="87"/>
  <c r="H31" i="87"/>
  <c r="F31" i="87"/>
  <c r="E31" i="87"/>
  <c r="D31" i="87"/>
  <c r="B31" i="87"/>
  <c r="M30" i="87"/>
  <c r="I30" i="87"/>
  <c r="H30" i="87"/>
  <c r="F30" i="87"/>
  <c r="E30" i="87"/>
  <c r="D30" i="87"/>
  <c r="B30" i="87"/>
  <c r="M29" i="87"/>
  <c r="I29" i="87"/>
  <c r="H29" i="87"/>
  <c r="F29" i="87"/>
  <c r="E29" i="87"/>
  <c r="D29" i="87"/>
  <c r="B29" i="87"/>
  <c r="I28" i="87"/>
  <c r="H28" i="87"/>
  <c r="F28" i="87"/>
  <c r="E28" i="87"/>
  <c r="D28" i="87"/>
  <c r="B28" i="87"/>
  <c r="M28" i="87" s="1"/>
  <c r="I27" i="87"/>
  <c r="H27" i="87"/>
  <c r="F27" i="87"/>
  <c r="E27" i="87"/>
  <c r="D27" i="87"/>
  <c r="B27" i="87"/>
  <c r="M27" i="87" s="1"/>
  <c r="I26" i="87"/>
  <c r="H26" i="87"/>
  <c r="F26" i="87"/>
  <c r="E26" i="87"/>
  <c r="D26" i="87"/>
  <c r="B26" i="87"/>
  <c r="M26" i="87" s="1"/>
  <c r="D25" i="87"/>
  <c r="B25" i="87"/>
  <c r="M25" i="87" s="1"/>
  <c r="D24" i="87"/>
  <c r="B24" i="87"/>
  <c r="M24" i="87" s="1"/>
  <c r="D23" i="87"/>
  <c r="B23" i="87"/>
  <c r="M23" i="87" s="1"/>
  <c r="D22" i="87"/>
  <c r="B22" i="87"/>
  <c r="M22" i="87" s="1"/>
  <c r="D21" i="87"/>
  <c r="B21" i="87"/>
  <c r="M21" i="87" s="1"/>
  <c r="K15" i="87"/>
  <c r="H15" i="87"/>
  <c r="U13" i="87"/>
  <c r="U12" i="87"/>
  <c r="U11" i="87"/>
  <c r="L11" i="87"/>
  <c r="U10" i="87"/>
  <c r="W9" i="87"/>
  <c r="K10" i="87" s="1"/>
  <c r="U9" i="87"/>
  <c r="K9" i="87" s="1"/>
  <c r="U7" i="87"/>
  <c r="F6" i="87" s="1"/>
  <c r="U6" i="87"/>
  <c r="C6" i="87" s="1"/>
  <c r="U5" i="87"/>
  <c r="C5" i="87" s="1"/>
  <c r="C91" i="127"/>
  <c r="M42" i="127"/>
  <c r="I42" i="127"/>
  <c r="H42" i="127"/>
  <c r="F42" i="127"/>
  <c r="E42" i="127"/>
  <c r="D42" i="127"/>
  <c r="B42" i="127"/>
  <c r="M41" i="127"/>
  <c r="I41" i="127"/>
  <c r="H41" i="127"/>
  <c r="F41" i="127"/>
  <c r="E41" i="127"/>
  <c r="D41" i="127"/>
  <c r="B41" i="127"/>
  <c r="M40" i="127"/>
  <c r="I40" i="127"/>
  <c r="H40" i="127"/>
  <c r="F40" i="127"/>
  <c r="E40" i="127"/>
  <c r="D40" i="127"/>
  <c r="B40" i="127"/>
  <c r="M39" i="127"/>
  <c r="I39" i="127"/>
  <c r="H39" i="127"/>
  <c r="F39" i="127"/>
  <c r="E39" i="127"/>
  <c r="D39" i="127"/>
  <c r="B39" i="127"/>
  <c r="M38" i="127"/>
  <c r="I38" i="127"/>
  <c r="H38" i="127"/>
  <c r="F38" i="127"/>
  <c r="E38" i="127"/>
  <c r="D38" i="127"/>
  <c r="B38" i="127"/>
  <c r="M37" i="127"/>
  <c r="I37" i="127"/>
  <c r="H37" i="127"/>
  <c r="F37" i="127"/>
  <c r="E37" i="127"/>
  <c r="D37" i="127"/>
  <c r="B37" i="127"/>
  <c r="M36" i="127"/>
  <c r="I36" i="127"/>
  <c r="H36" i="127"/>
  <c r="F36" i="127"/>
  <c r="E36" i="127"/>
  <c r="D36" i="127"/>
  <c r="B36" i="127"/>
  <c r="M35" i="127"/>
  <c r="I35" i="127"/>
  <c r="H35" i="127"/>
  <c r="F35" i="127"/>
  <c r="E35" i="127"/>
  <c r="D35" i="127"/>
  <c r="B35" i="127"/>
  <c r="M34" i="127"/>
  <c r="I34" i="127"/>
  <c r="H34" i="127"/>
  <c r="F34" i="127"/>
  <c r="E34" i="127"/>
  <c r="D34" i="127"/>
  <c r="B34" i="127"/>
  <c r="F33" i="127"/>
  <c r="D33" i="127"/>
  <c r="B33" i="127"/>
  <c r="M31" i="127"/>
  <c r="I31" i="127"/>
  <c r="H31" i="127"/>
  <c r="F31" i="127"/>
  <c r="E31" i="127"/>
  <c r="D31" i="127"/>
  <c r="B31" i="127"/>
  <c r="M30" i="127"/>
  <c r="I30" i="127"/>
  <c r="H30" i="127"/>
  <c r="F30" i="127"/>
  <c r="E30" i="127"/>
  <c r="D30" i="127"/>
  <c r="B30" i="127"/>
  <c r="M29" i="127"/>
  <c r="I29" i="127"/>
  <c r="H29" i="127"/>
  <c r="F29" i="127"/>
  <c r="E29" i="127"/>
  <c r="D29" i="127"/>
  <c r="B29" i="127"/>
  <c r="M28" i="127"/>
  <c r="I28" i="127"/>
  <c r="H28" i="127"/>
  <c r="F28" i="127"/>
  <c r="E28" i="127"/>
  <c r="D28" i="127"/>
  <c r="B28" i="127"/>
  <c r="M27" i="127"/>
  <c r="I27" i="127"/>
  <c r="H27" i="127"/>
  <c r="F27" i="127"/>
  <c r="E27" i="127"/>
  <c r="D27" i="127"/>
  <c r="B27" i="127"/>
  <c r="M26" i="127"/>
  <c r="I26" i="127"/>
  <c r="H26" i="127"/>
  <c r="F26" i="127"/>
  <c r="E26" i="127"/>
  <c r="D26" i="127"/>
  <c r="B26" i="127"/>
  <c r="M25" i="127"/>
  <c r="I25" i="127"/>
  <c r="H25" i="127"/>
  <c r="F25" i="127"/>
  <c r="E25" i="127"/>
  <c r="D25" i="127"/>
  <c r="B25" i="127"/>
  <c r="M24" i="127"/>
  <c r="I24" i="127"/>
  <c r="H24" i="127"/>
  <c r="F24" i="127"/>
  <c r="E24" i="127"/>
  <c r="D24" i="127"/>
  <c r="B24" i="127"/>
  <c r="M23" i="127"/>
  <c r="I23" i="127"/>
  <c r="H23" i="127"/>
  <c r="F23" i="127"/>
  <c r="E23" i="127"/>
  <c r="D23" i="127"/>
  <c r="B23" i="127"/>
  <c r="M22" i="127"/>
  <c r="I22" i="127"/>
  <c r="H22" i="127"/>
  <c r="F22" i="127"/>
  <c r="E22" i="127"/>
  <c r="D22" i="127"/>
  <c r="B22" i="127"/>
  <c r="M21" i="127"/>
  <c r="I21" i="127"/>
  <c r="H21" i="127"/>
  <c r="F21" i="127"/>
  <c r="E21" i="127"/>
  <c r="D21" i="127"/>
  <c r="B21" i="127"/>
  <c r="K15" i="127"/>
  <c r="H15" i="127"/>
  <c r="U13" i="127"/>
  <c r="U12" i="127"/>
  <c r="U11" i="127"/>
  <c r="L11" i="127"/>
  <c r="U10" i="127"/>
  <c r="W9" i="127"/>
  <c r="K10" i="127" s="1"/>
  <c r="U9" i="127"/>
  <c r="K9" i="127"/>
  <c r="U7" i="127"/>
  <c r="F6" i="127" s="1"/>
  <c r="U6" i="127"/>
  <c r="C6" i="127" s="1"/>
  <c r="U5" i="127"/>
  <c r="C89" i="106"/>
  <c r="M40" i="106"/>
  <c r="I40" i="106"/>
  <c r="H40" i="106"/>
  <c r="F40" i="106"/>
  <c r="E40" i="106"/>
  <c r="D40" i="106"/>
  <c r="B40" i="106"/>
  <c r="M39" i="106"/>
  <c r="I39" i="106"/>
  <c r="H39" i="106"/>
  <c r="F39" i="106"/>
  <c r="E39" i="106"/>
  <c r="D39" i="106"/>
  <c r="B39" i="106"/>
  <c r="M38" i="106"/>
  <c r="I38" i="106"/>
  <c r="H38" i="106"/>
  <c r="F38" i="106"/>
  <c r="E38" i="106"/>
  <c r="D38" i="106"/>
  <c r="B38" i="106"/>
  <c r="M37" i="106"/>
  <c r="I37" i="106"/>
  <c r="H37" i="106"/>
  <c r="F37" i="106"/>
  <c r="E37" i="106"/>
  <c r="D37" i="106"/>
  <c r="B37" i="106"/>
  <c r="M36" i="106"/>
  <c r="I36" i="106"/>
  <c r="H36" i="106"/>
  <c r="F36" i="106"/>
  <c r="E36" i="106"/>
  <c r="D36" i="106"/>
  <c r="B36" i="106"/>
  <c r="M35" i="106"/>
  <c r="I35" i="106"/>
  <c r="H35" i="106"/>
  <c r="F35" i="106"/>
  <c r="E35" i="106"/>
  <c r="D35" i="106"/>
  <c r="B35" i="106"/>
  <c r="M34" i="106"/>
  <c r="I34" i="106"/>
  <c r="H34" i="106"/>
  <c r="F34" i="106"/>
  <c r="E34" i="106"/>
  <c r="D34" i="106"/>
  <c r="B34" i="106"/>
  <c r="M33" i="106"/>
  <c r="I33" i="106"/>
  <c r="H33" i="106"/>
  <c r="F33" i="106"/>
  <c r="E33" i="106"/>
  <c r="D33" i="106"/>
  <c r="B33" i="106"/>
  <c r="M32" i="106"/>
  <c r="I32" i="106"/>
  <c r="H32" i="106"/>
  <c r="F32" i="106"/>
  <c r="E32" i="106"/>
  <c r="D32" i="106"/>
  <c r="B32" i="106"/>
  <c r="M31" i="106"/>
  <c r="I31" i="106"/>
  <c r="H31" i="106"/>
  <c r="F31" i="106"/>
  <c r="E31" i="106"/>
  <c r="D31" i="106"/>
  <c r="B31" i="106"/>
  <c r="M29" i="106"/>
  <c r="I29" i="106"/>
  <c r="H29" i="106"/>
  <c r="F29" i="106"/>
  <c r="E29" i="106"/>
  <c r="D29" i="106"/>
  <c r="B29" i="106"/>
  <c r="M28" i="106"/>
  <c r="I28" i="106"/>
  <c r="H28" i="106"/>
  <c r="F28" i="106"/>
  <c r="E28" i="106"/>
  <c r="D28" i="106"/>
  <c r="B28" i="106"/>
  <c r="M27" i="106"/>
  <c r="I27" i="106"/>
  <c r="H27" i="106"/>
  <c r="F27" i="106"/>
  <c r="E27" i="106"/>
  <c r="D27" i="106"/>
  <c r="B27" i="106"/>
  <c r="M26" i="106"/>
  <c r="I26" i="106"/>
  <c r="H26" i="106"/>
  <c r="F26" i="106"/>
  <c r="E26" i="106"/>
  <c r="D26" i="106"/>
  <c r="B26" i="106"/>
  <c r="M25" i="106"/>
  <c r="I25" i="106"/>
  <c r="H25" i="106"/>
  <c r="F25" i="106"/>
  <c r="E25" i="106"/>
  <c r="D25" i="106"/>
  <c r="B25" i="106"/>
  <c r="M24" i="106"/>
  <c r="I24" i="106"/>
  <c r="H24" i="106"/>
  <c r="F24" i="106"/>
  <c r="E24" i="106"/>
  <c r="D24" i="106"/>
  <c r="B24" i="106"/>
  <c r="M23" i="106"/>
  <c r="I23" i="106"/>
  <c r="H23" i="106"/>
  <c r="F23" i="106"/>
  <c r="E23" i="106"/>
  <c r="D23" i="106"/>
  <c r="B23" i="106"/>
  <c r="F22" i="106"/>
  <c r="D22" i="106"/>
  <c r="B22" i="106"/>
  <c r="F21" i="106"/>
  <c r="D21" i="106"/>
  <c r="B21" i="106"/>
  <c r="K15" i="106"/>
  <c r="H15" i="106"/>
  <c r="U13" i="106"/>
  <c r="U11" i="106"/>
  <c r="L11" i="106"/>
  <c r="U10" i="106"/>
  <c r="W9" i="106"/>
  <c r="K10" i="106" s="1"/>
  <c r="U9" i="106"/>
  <c r="K9" i="106" s="1"/>
  <c r="U7" i="106"/>
  <c r="F6" i="106" s="1"/>
  <c r="U6" i="106"/>
  <c r="U5" i="106"/>
  <c r="C5" i="106" s="1"/>
  <c r="C89" i="98"/>
  <c r="M40" i="98"/>
  <c r="I40" i="98"/>
  <c r="H40" i="98"/>
  <c r="F40" i="98"/>
  <c r="E40" i="98"/>
  <c r="D40" i="98"/>
  <c r="B40" i="98"/>
  <c r="M39" i="98"/>
  <c r="I39" i="98"/>
  <c r="H39" i="98"/>
  <c r="F39" i="98"/>
  <c r="E39" i="98"/>
  <c r="D39" i="98"/>
  <c r="B39" i="98"/>
  <c r="M38" i="98"/>
  <c r="I38" i="98"/>
  <c r="H38" i="98"/>
  <c r="F38" i="98"/>
  <c r="E38" i="98"/>
  <c r="D38" i="98"/>
  <c r="B38" i="98"/>
  <c r="M37" i="98"/>
  <c r="I37" i="98"/>
  <c r="H37" i="98"/>
  <c r="F37" i="98"/>
  <c r="E37" i="98"/>
  <c r="D37" i="98"/>
  <c r="B37" i="98"/>
  <c r="M36" i="98"/>
  <c r="I36" i="98"/>
  <c r="H36" i="98"/>
  <c r="F36" i="98"/>
  <c r="E36" i="98"/>
  <c r="D36" i="98"/>
  <c r="B36" i="98"/>
  <c r="M35" i="98"/>
  <c r="I35" i="98"/>
  <c r="H35" i="98"/>
  <c r="F35" i="98"/>
  <c r="E35" i="98"/>
  <c r="D35" i="98"/>
  <c r="B35" i="98"/>
  <c r="M34" i="98"/>
  <c r="D34" i="98"/>
  <c r="B34" i="98"/>
  <c r="H33" i="98"/>
  <c r="D33" i="98"/>
  <c r="B33" i="98"/>
  <c r="D32" i="98"/>
  <c r="B32" i="98"/>
  <c r="M32" i="98" s="1"/>
  <c r="M30" i="98"/>
  <c r="I30" i="98"/>
  <c r="H30" i="98"/>
  <c r="F30" i="98"/>
  <c r="E30" i="98"/>
  <c r="D30" i="98"/>
  <c r="B30" i="98"/>
  <c r="M29" i="98"/>
  <c r="I29" i="98"/>
  <c r="H29" i="98"/>
  <c r="F29" i="98"/>
  <c r="E29" i="98"/>
  <c r="D29" i="98"/>
  <c r="B29" i="98"/>
  <c r="M28" i="98"/>
  <c r="I28" i="98"/>
  <c r="H28" i="98"/>
  <c r="F28" i="98"/>
  <c r="E28" i="98"/>
  <c r="D28" i="98"/>
  <c r="B28" i="98"/>
  <c r="M27" i="98"/>
  <c r="I27" i="98"/>
  <c r="H27" i="98"/>
  <c r="F27" i="98"/>
  <c r="E27" i="98"/>
  <c r="D27" i="98"/>
  <c r="B27" i="98"/>
  <c r="M26" i="98"/>
  <c r="I26" i="98"/>
  <c r="H26" i="98"/>
  <c r="F26" i="98"/>
  <c r="E26" i="98"/>
  <c r="D26" i="98"/>
  <c r="B26" i="98"/>
  <c r="D25" i="98"/>
  <c r="B25" i="98"/>
  <c r="M25" i="98" s="1"/>
  <c r="M24" i="98"/>
  <c r="D24" i="98"/>
  <c r="B24" i="98"/>
  <c r="M23" i="98"/>
  <c r="D23" i="98"/>
  <c r="B23" i="98"/>
  <c r="H22" i="98"/>
  <c r="D22" i="98"/>
  <c r="B22" i="98"/>
  <c r="H21" i="98"/>
  <c r="D21" i="98"/>
  <c r="B21" i="98"/>
  <c r="K15" i="98"/>
  <c r="H15" i="98"/>
  <c r="U11" i="98"/>
  <c r="L11" i="98"/>
  <c r="U10" i="98"/>
  <c r="W9" i="98"/>
  <c r="K10" i="98" s="1"/>
  <c r="U9" i="98"/>
  <c r="K9" i="98" s="1"/>
  <c r="U7" i="98"/>
  <c r="F6" i="98" s="1"/>
  <c r="C6" i="98"/>
  <c r="U5" i="98"/>
  <c r="C91" i="105"/>
  <c r="M42" i="105"/>
  <c r="I42" i="105"/>
  <c r="H42" i="105"/>
  <c r="F42" i="105"/>
  <c r="E42" i="105"/>
  <c r="D42" i="105"/>
  <c r="B42" i="105"/>
  <c r="M41" i="105"/>
  <c r="I41" i="105"/>
  <c r="H41" i="105"/>
  <c r="F41" i="105"/>
  <c r="E41" i="105"/>
  <c r="D41" i="105"/>
  <c r="B41" i="105"/>
  <c r="M40" i="105"/>
  <c r="I40" i="105"/>
  <c r="H40" i="105"/>
  <c r="F40" i="105"/>
  <c r="E40" i="105"/>
  <c r="D40" i="105"/>
  <c r="B40" i="105"/>
  <c r="M39" i="105"/>
  <c r="I39" i="105"/>
  <c r="H39" i="105"/>
  <c r="F39" i="105"/>
  <c r="E39" i="105"/>
  <c r="D39" i="105"/>
  <c r="B39" i="105"/>
  <c r="M38" i="105"/>
  <c r="I38" i="105"/>
  <c r="H38" i="105"/>
  <c r="F38" i="105"/>
  <c r="E38" i="105"/>
  <c r="D38" i="105"/>
  <c r="B38" i="105"/>
  <c r="M37" i="105"/>
  <c r="I37" i="105"/>
  <c r="H37" i="105"/>
  <c r="F37" i="105"/>
  <c r="E37" i="105"/>
  <c r="D37" i="105"/>
  <c r="B37" i="105"/>
  <c r="M36" i="105"/>
  <c r="I36" i="105"/>
  <c r="H36" i="105"/>
  <c r="F36" i="105"/>
  <c r="E36" i="105"/>
  <c r="D36" i="105"/>
  <c r="B36" i="105"/>
  <c r="M35" i="105"/>
  <c r="I35" i="105"/>
  <c r="H35" i="105"/>
  <c r="F35" i="105"/>
  <c r="E35" i="105"/>
  <c r="D35" i="105"/>
  <c r="B35" i="105"/>
  <c r="M34" i="105"/>
  <c r="I34" i="105"/>
  <c r="H34" i="105"/>
  <c r="F34" i="105"/>
  <c r="E34" i="105"/>
  <c r="D34" i="105"/>
  <c r="B34" i="105"/>
  <c r="M33" i="105"/>
  <c r="I33" i="105"/>
  <c r="H33" i="105"/>
  <c r="F33" i="105"/>
  <c r="E33" i="105"/>
  <c r="D33" i="105"/>
  <c r="B33" i="105"/>
  <c r="M31" i="105"/>
  <c r="I31" i="105"/>
  <c r="H31" i="105"/>
  <c r="F31" i="105"/>
  <c r="E31" i="105"/>
  <c r="D31" i="105"/>
  <c r="B31" i="105"/>
  <c r="M30" i="105"/>
  <c r="I30" i="105"/>
  <c r="H30" i="105"/>
  <c r="F30" i="105"/>
  <c r="E30" i="105"/>
  <c r="D30" i="105"/>
  <c r="B30" i="105"/>
  <c r="M29" i="105"/>
  <c r="I29" i="105"/>
  <c r="H29" i="105"/>
  <c r="F29" i="105"/>
  <c r="E29" i="105"/>
  <c r="D29" i="105"/>
  <c r="B29" i="105"/>
  <c r="M28" i="105"/>
  <c r="I28" i="105"/>
  <c r="H28" i="105"/>
  <c r="F28" i="105"/>
  <c r="E28" i="105"/>
  <c r="D28" i="105"/>
  <c r="B28" i="105"/>
  <c r="M27" i="105"/>
  <c r="I27" i="105"/>
  <c r="H27" i="105"/>
  <c r="F27" i="105"/>
  <c r="E27" i="105"/>
  <c r="D27" i="105"/>
  <c r="B27" i="105"/>
  <c r="M26" i="105"/>
  <c r="I26" i="105"/>
  <c r="H26" i="105"/>
  <c r="F26" i="105"/>
  <c r="E26" i="105"/>
  <c r="D26" i="105"/>
  <c r="B26" i="105"/>
  <c r="M25" i="105"/>
  <c r="I25" i="105"/>
  <c r="H25" i="105"/>
  <c r="F25" i="105"/>
  <c r="E25" i="105"/>
  <c r="D25" i="105"/>
  <c r="B25" i="105"/>
  <c r="M24" i="105"/>
  <c r="I24" i="105"/>
  <c r="H24" i="105"/>
  <c r="F24" i="105"/>
  <c r="E24" i="105"/>
  <c r="D24" i="105"/>
  <c r="B24" i="105"/>
  <c r="M23" i="105"/>
  <c r="I23" i="105"/>
  <c r="H23" i="105"/>
  <c r="F23" i="105"/>
  <c r="E23" i="105"/>
  <c r="D23" i="105"/>
  <c r="B23" i="105"/>
  <c r="M22" i="105"/>
  <c r="I22" i="105"/>
  <c r="H22" i="105"/>
  <c r="F22" i="105"/>
  <c r="E22" i="105"/>
  <c r="D22" i="105"/>
  <c r="B22" i="105"/>
  <c r="M21" i="105"/>
  <c r="D21" i="105"/>
  <c r="B21" i="105"/>
  <c r="K15" i="105"/>
  <c r="H15" i="105"/>
  <c r="U13" i="105"/>
  <c r="U11" i="105"/>
  <c r="L11" i="105"/>
  <c r="U10" i="105"/>
  <c r="W9" i="105"/>
  <c r="K10" i="105" s="1"/>
  <c r="U9" i="105"/>
  <c r="K9" i="105" s="1"/>
  <c r="U7" i="105"/>
  <c r="F6" i="105" s="1"/>
  <c r="U6" i="105"/>
  <c r="C6" i="105"/>
  <c r="U5" i="105"/>
  <c r="C5" i="105" s="1"/>
  <c r="C91" i="94"/>
  <c r="M42" i="94"/>
  <c r="I42" i="94"/>
  <c r="H42" i="94"/>
  <c r="F42" i="94"/>
  <c r="E42" i="94"/>
  <c r="D42" i="94"/>
  <c r="B42" i="94"/>
  <c r="M41" i="94"/>
  <c r="I41" i="94"/>
  <c r="H41" i="94"/>
  <c r="F41" i="94"/>
  <c r="E41" i="94"/>
  <c r="D41" i="94"/>
  <c r="B41" i="94"/>
  <c r="M40" i="94"/>
  <c r="I40" i="94"/>
  <c r="H40" i="94"/>
  <c r="F40" i="94"/>
  <c r="E40" i="94"/>
  <c r="D40" i="94"/>
  <c r="B40" i="94"/>
  <c r="M39" i="94"/>
  <c r="I39" i="94"/>
  <c r="H39" i="94"/>
  <c r="F39" i="94"/>
  <c r="E39" i="94"/>
  <c r="D39" i="94"/>
  <c r="B39" i="94"/>
  <c r="M38" i="94"/>
  <c r="I38" i="94"/>
  <c r="H38" i="94"/>
  <c r="F38" i="94"/>
  <c r="E38" i="94"/>
  <c r="D38" i="94"/>
  <c r="B38" i="94"/>
  <c r="M37" i="94"/>
  <c r="I37" i="94"/>
  <c r="H37" i="94"/>
  <c r="F37" i="94"/>
  <c r="E37" i="94"/>
  <c r="D37" i="94"/>
  <c r="B37" i="94"/>
  <c r="M36" i="94"/>
  <c r="I36" i="94"/>
  <c r="H36" i="94"/>
  <c r="F36" i="94"/>
  <c r="E36" i="94"/>
  <c r="D36" i="94"/>
  <c r="B36" i="94"/>
  <c r="M35" i="94"/>
  <c r="I35" i="94"/>
  <c r="H35" i="94"/>
  <c r="F35" i="94"/>
  <c r="E35" i="94"/>
  <c r="D35" i="94"/>
  <c r="B35" i="94"/>
  <c r="E34" i="94"/>
  <c r="D34" i="94"/>
  <c r="B34" i="94"/>
  <c r="E33" i="94"/>
  <c r="D33" i="94"/>
  <c r="B33" i="94"/>
  <c r="M31" i="94"/>
  <c r="I31" i="94"/>
  <c r="H31" i="94"/>
  <c r="F31" i="94"/>
  <c r="E31" i="94"/>
  <c r="D31" i="94"/>
  <c r="B31" i="94"/>
  <c r="M30" i="94"/>
  <c r="I30" i="94"/>
  <c r="H30" i="94"/>
  <c r="F30" i="94"/>
  <c r="E30" i="94"/>
  <c r="D30" i="94"/>
  <c r="B30" i="94"/>
  <c r="M29" i="94"/>
  <c r="I29" i="94"/>
  <c r="H29" i="94"/>
  <c r="F29" i="94"/>
  <c r="E29" i="94"/>
  <c r="D29" i="94"/>
  <c r="B29" i="94"/>
  <c r="M28" i="94"/>
  <c r="I28" i="94"/>
  <c r="H28" i="94"/>
  <c r="F28" i="94"/>
  <c r="E28" i="94"/>
  <c r="D28" i="94"/>
  <c r="B28" i="94"/>
  <c r="M27" i="94"/>
  <c r="I27" i="94"/>
  <c r="H27" i="94"/>
  <c r="F27" i="94"/>
  <c r="E27" i="94"/>
  <c r="D27" i="94"/>
  <c r="B27" i="94"/>
  <c r="M26" i="94"/>
  <c r="I26" i="94"/>
  <c r="H26" i="94"/>
  <c r="F26" i="94"/>
  <c r="E26" i="94"/>
  <c r="D26" i="94"/>
  <c r="B26" i="94"/>
  <c r="M25" i="94"/>
  <c r="I25" i="94"/>
  <c r="H25" i="94"/>
  <c r="F25" i="94"/>
  <c r="E25" i="94"/>
  <c r="D25" i="94"/>
  <c r="B25" i="94"/>
  <c r="M24" i="94"/>
  <c r="I24" i="94"/>
  <c r="H24" i="94"/>
  <c r="F24" i="94"/>
  <c r="E24" i="94"/>
  <c r="D24" i="94"/>
  <c r="B24" i="94"/>
  <c r="M23" i="94"/>
  <c r="I23" i="94"/>
  <c r="H23" i="94"/>
  <c r="F23" i="94"/>
  <c r="E23" i="94"/>
  <c r="D23" i="94"/>
  <c r="B23" i="94"/>
  <c r="M22" i="94"/>
  <c r="I22" i="94"/>
  <c r="H22" i="94"/>
  <c r="F22" i="94"/>
  <c r="E22" i="94"/>
  <c r="D22" i="94"/>
  <c r="B22" i="94"/>
  <c r="E21" i="94"/>
  <c r="D21" i="94"/>
  <c r="B21" i="94"/>
  <c r="K15" i="94"/>
  <c r="H15" i="94"/>
  <c r="U13" i="94"/>
  <c r="U11" i="94"/>
  <c r="L11" i="94"/>
  <c r="U10" i="94"/>
  <c r="W9" i="94"/>
  <c r="K10" i="94" s="1"/>
  <c r="U9" i="94"/>
  <c r="K9" i="94" s="1"/>
  <c r="U7" i="94"/>
  <c r="F6" i="94" s="1"/>
  <c r="U6" i="94"/>
  <c r="C6" i="94" s="1"/>
  <c r="U5" i="94"/>
  <c r="C5" i="94" s="1"/>
  <c r="C91" i="134"/>
  <c r="I42" i="134"/>
  <c r="F42" i="134"/>
  <c r="E42" i="134"/>
  <c r="D42" i="134"/>
  <c r="B42" i="134"/>
  <c r="H42" i="134" s="1"/>
  <c r="M41" i="134"/>
  <c r="I41" i="134"/>
  <c r="F41" i="134"/>
  <c r="E41" i="134"/>
  <c r="D41" i="134"/>
  <c r="B41" i="134"/>
  <c r="H41" i="134" s="1"/>
  <c r="I40" i="134"/>
  <c r="F40" i="134"/>
  <c r="E40" i="134"/>
  <c r="D40" i="134"/>
  <c r="B40" i="134"/>
  <c r="I39" i="134"/>
  <c r="F39" i="134"/>
  <c r="E39" i="134"/>
  <c r="D39" i="134"/>
  <c r="B39" i="134"/>
  <c r="M39" i="134" s="1"/>
  <c r="I38" i="134"/>
  <c r="F38" i="134"/>
  <c r="E38" i="134"/>
  <c r="D38" i="134"/>
  <c r="B38" i="134"/>
  <c r="M38" i="134" s="1"/>
  <c r="I37" i="134"/>
  <c r="F37" i="134"/>
  <c r="E37" i="134"/>
  <c r="D37" i="134"/>
  <c r="B37" i="134"/>
  <c r="M37" i="134" s="1"/>
  <c r="I36" i="134"/>
  <c r="F36" i="134"/>
  <c r="E36" i="134"/>
  <c r="D36" i="134"/>
  <c r="B36" i="134"/>
  <c r="M36" i="134" s="1"/>
  <c r="I35" i="134"/>
  <c r="F35" i="134"/>
  <c r="E35" i="134"/>
  <c r="D35" i="134"/>
  <c r="B35" i="134"/>
  <c r="I34" i="134"/>
  <c r="F34" i="134"/>
  <c r="E34" i="134"/>
  <c r="D34" i="134"/>
  <c r="B34" i="134"/>
  <c r="H34" i="134" s="1"/>
  <c r="I33" i="134"/>
  <c r="F33" i="134"/>
  <c r="D33" i="134"/>
  <c r="B33" i="134"/>
  <c r="H33" i="134" s="1"/>
  <c r="M32" i="134"/>
  <c r="H32" i="134"/>
  <c r="M31" i="134"/>
  <c r="I31" i="134"/>
  <c r="F31" i="134"/>
  <c r="E31" i="134"/>
  <c r="D31" i="134"/>
  <c r="B31" i="134"/>
  <c r="H31" i="134" s="1"/>
  <c r="I30" i="134"/>
  <c r="F30" i="134"/>
  <c r="E30" i="134"/>
  <c r="D30" i="134"/>
  <c r="B30" i="134"/>
  <c r="I29" i="134"/>
  <c r="F29" i="134"/>
  <c r="E29" i="134"/>
  <c r="D29" i="134"/>
  <c r="B29" i="134"/>
  <c r="M29" i="134" s="1"/>
  <c r="I28" i="134"/>
  <c r="F28" i="134"/>
  <c r="E28" i="134"/>
  <c r="D28" i="134"/>
  <c r="B28" i="134"/>
  <c r="M28" i="134" s="1"/>
  <c r="I27" i="134"/>
  <c r="F27" i="134"/>
  <c r="E27" i="134"/>
  <c r="D27" i="134"/>
  <c r="B27" i="134"/>
  <c r="M27" i="134" s="1"/>
  <c r="I26" i="134"/>
  <c r="F26" i="134"/>
  <c r="E26" i="134"/>
  <c r="D26" i="134"/>
  <c r="B26" i="134"/>
  <c r="M26" i="134" s="1"/>
  <c r="I25" i="134"/>
  <c r="F25" i="134"/>
  <c r="E25" i="134"/>
  <c r="D25" i="134"/>
  <c r="B25" i="134"/>
  <c r="I24" i="134"/>
  <c r="F24" i="134"/>
  <c r="E24" i="134"/>
  <c r="D24" i="134"/>
  <c r="B24" i="134"/>
  <c r="H24" i="134" s="1"/>
  <c r="I23" i="134"/>
  <c r="F23" i="134"/>
  <c r="E23" i="134"/>
  <c r="D23" i="134"/>
  <c r="B23" i="134"/>
  <c r="H23" i="134" s="1"/>
  <c r="I22" i="134"/>
  <c r="F22" i="134"/>
  <c r="E22" i="134"/>
  <c r="D22" i="134"/>
  <c r="B22" i="134"/>
  <c r="I21" i="134"/>
  <c r="F21" i="134"/>
  <c r="E21" i="134"/>
  <c r="D21" i="134"/>
  <c r="B21" i="134"/>
  <c r="H21" i="134" s="1"/>
  <c r="K15" i="134"/>
  <c r="H15" i="134"/>
  <c r="U13" i="134"/>
  <c r="U11" i="134"/>
  <c r="L11" i="134"/>
  <c r="U10" i="134"/>
  <c r="W9" i="134"/>
  <c r="K10" i="134" s="1"/>
  <c r="U9" i="134"/>
  <c r="K9" i="134" s="1"/>
  <c r="U7" i="134"/>
  <c r="F6" i="134" s="1"/>
  <c r="U6" i="134"/>
  <c r="C6" i="134" s="1"/>
  <c r="U5" i="134"/>
  <c r="C5" i="134" s="1"/>
  <c r="C91" i="126"/>
  <c r="M42" i="126"/>
  <c r="I42" i="126"/>
  <c r="H42" i="126"/>
  <c r="F42" i="126"/>
  <c r="E42" i="126"/>
  <c r="D42" i="126"/>
  <c r="B42" i="126"/>
  <c r="M41" i="126"/>
  <c r="I41" i="126"/>
  <c r="H41" i="126"/>
  <c r="F41" i="126"/>
  <c r="E41" i="126"/>
  <c r="D41" i="126"/>
  <c r="B41" i="126"/>
  <c r="M40" i="126"/>
  <c r="I40" i="126"/>
  <c r="H40" i="126"/>
  <c r="F40" i="126"/>
  <c r="E40" i="126"/>
  <c r="D40" i="126"/>
  <c r="B40" i="126"/>
  <c r="M39" i="126"/>
  <c r="I39" i="126"/>
  <c r="H39" i="126"/>
  <c r="F39" i="126"/>
  <c r="E39" i="126"/>
  <c r="D39" i="126"/>
  <c r="B39" i="126"/>
  <c r="M38" i="126"/>
  <c r="I38" i="126"/>
  <c r="H38" i="126"/>
  <c r="F38" i="126"/>
  <c r="E38" i="126"/>
  <c r="D38" i="126"/>
  <c r="B38" i="126"/>
  <c r="M37" i="126"/>
  <c r="I37" i="126"/>
  <c r="H37" i="126"/>
  <c r="F37" i="126"/>
  <c r="E37" i="126"/>
  <c r="D37" i="126"/>
  <c r="B37" i="126"/>
  <c r="M36" i="126"/>
  <c r="I36" i="126"/>
  <c r="H36" i="126"/>
  <c r="F36" i="126"/>
  <c r="E36" i="126"/>
  <c r="D36" i="126"/>
  <c r="B36" i="126"/>
  <c r="M35" i="126"/>
  <c r="I35" i="126"/>
  <c r="H35" i="126"/>
  <c r="F35" i="126"/>
  <c r="E35" i="126"/>
  <c r="D35" i="126"/>
  <c r="B35" i="126"/>
  <c r="M34" i="126"/>
  <c r="I34" i="126"/>
  <c r="H34" i="126"/>
  <c r="F34" i="126"/>
  <c r="E34" i="126"/>
  <c r="D34" i="126"/>
  <c r="B34" i="126"/>
  <c r="F33" i="126"/>
  <c r="D33" i="126"/>
  <c r="B33" i="126"/>
  <c r="M31" i="126"/>
  <c r="I31" i="126"/>
  <c r="H31" i="126"/>
  <c r="F31" i="126"/>
  <c r="E31" i="126"/>
  <c r="D31" i="126"/>
  <c r="B31" i="126"/>
  <c r="M30" i="126"/>
  <c r="I30" i="126"/>
  <c r="H30" i="126"/>
  <c r="F30" i="126"/>
  <c r="E30" i="126"/>
  <c r="D30" i="126"/>
  <c r="B30" i="126"/>
  <c r="M29" i="126"/>
  <c r="I29" i="126"/>
  <c r="H29" i="126"/>
  <c r="F29" i="126"/>
  <c r="E29" i="126"/>
  <c r="D29" i="126"/>
  <c r="B29" i="126"/>
  <c r="M28" i="126"/>
  <c r="I28" i="126"/>
  <c r="H28" i="126"/>
  <c r="F28" i="126"/>
  <c r="E28" i="126"/>
  <c r="D28" i="126"/>
  <c r="B28" i="126"/>
  <c r="M27" i="126"/>
  <c r="I27" i="126"/>
  <c r="H27" i="126"/>
  <c r="F27" i="126"/>
  <c r="E27" i="126"/>
  <c r="D27" i="126"/>
  <c r="B27" i="126"/>
  <c r="M26" i="126"/>
  <c r="I26" i="126"/>
  <c r="H26" i="126"/>
  <c r="F26" i="126"/>
  <c r="E26" i="126"/>
  <c r="D26" i="126"/>
  <c r="B26" i="126"/>
  <c r="M25" i="126"/>
  <c r="I25" i="126"/>
  <c r="H25" i="126"/>
  <c r="F25" i="126"/>
  <c r="E25" i="126"/>
  <c r="D25" i="126"/>
  <c r="B25" i="126"/>
  <c r="M24" i="126"/>
  <c r="I24" i="126"/>
  <c r="H24" i="126"/>
  <c r="F24" i="126"/>
  <c r="E24" i="126"/>
  <c r="D24" i="126"/>
  <c r="B24" i="126"/>
  <c r="M23" i="126"/>
  <c r="I23" i="126"/>
  <c r="H23" i="126"/>
  <c r="F23" i="126"/>
  <c r="E23" i="126"/>
  <c r="D23" i="126"/>
  <c r="B23" i="126"/>
  <c r="M22" i="126"/>
  <c r="I22" i="126"/>
  <c r="H22" i="126"/>
  <c r="F22" i="126"/>
  <c r="E22" i="126"/>
  <c r="D22" i="126"/>
  <c r="B22" i="126"/>
  <c r="M21" i="126"/>
  <c r="I21" i="126"/>
  <c r="H21" i="126"/>
  <c r="F21" i="126"/>
  <c r="E21" i="126"/>
  <c r="D21" i="126"/>
  <c r="B21" i="126"/>
  <c r="K15" i="126"/>
  <c r="H15" i="126"/>
  <c r="U13" i="126"/>
  <c r="U12" i="126"/>
  <c r="U11" i="126"/>
  <c r="L11" i="126"/>
  <c r="U10" i="126"/>
  <c r="W9" i="126"/>
  <c r="K10" i="126" s="1"/>
  <c r="U9" i="126"/>
  <c r="K9" i="126" s="1"/>
  <c r="U7" i="126"/>
  <c r="F6" i="126" s="1"/>
  <c r="U6" i="126"/>
  <c r="C6" i="126" s="1"/>
  <c r="U5" i="126"/>
  <c r="C5" i="126" s="1"/>
  <c r="C91" i="90"/>
  <c r="M42" i="90"/>
  <c r="I42" i="90"/>
  <c r="H42" i="90"/>
  <c r="F42" i="90"/>
  <c r="E42" i="90"/>
  <c r="D42" i="90"/>
  <c r="B42" i="90"/>
  <c r="M41" i="90"/>
  <c r="I41" i="90"/>
  <c r="H41" i="90"/>
  <c r="F41" i="90"/>
  <c r="E41" i="90"/>
  <c r="D41" i="90"/>
  <c r="B41" i="90"/>
  <c r="M40" i="90"/>
  <c r="I40" i="90"/>
  <c r="H40" i="90"/>
  <c r="F40" i="90"/>
  <c r="E40" i="90"/>
  <c r="D40" i="90"/>
  <c r="B40" i="90"/>
  <c r="M39" i="90"/>
  <c r="I39" i="90"/>
  <c r="H39" i="90"/>
  <c r="F39" i="90"/>
  <c r="E39" i="90"/>
  <c r="D39" i="90"/>
  <c r="B39" i="90"/>
  <c r="M38" i="90"/>
  <c r="I38" i="90"/>
  <c r="H38" i="90"/>
  <c r="F38" i="90"/>
  <c r="E38" i="90"/>
  <c r="D38" i="90"/>
  <c r="B38" i="90"/>
  <c r="M37" i="90"/>
  <c r="I37" i="90"/>
  <c r="H37" i="90"/>
  <c r="F37" i="90"/>
  <c r="E37" i="90"/>
  <c r="D37" i="90"/>
  <c r="B37" i="90"/>
  <c r="M36" i="90"/>
  <c r="I36" i="90"/>
  <c r="H36" i="90"/>
  <c r="F36" i="90"/>
  <c r="E36" i="90"/>
  <c r="D36" i="90"/>
  <c r="B36" i="90"/>
  <c r="M35" i="90"/>
  <c r="I35" i="90"/>
  <c r="H35" i="90"/>
  <c r="F35" i="90"/>
  <c r="E35" i="90"/>
  <c r="D35" i="90"/>
  <c r="B35" i="90"/>
  <c r="M34" i="90"/>
  <c r="I34" i="90"/>
  <c r="H34" i="90"/>
  <c r="F34" i="90"/>
  <c r="E34" i="90"/>
  <c r="D34" i="90"/>
  <c r="B34" i="90"/>
  <c r="E33" i="90"/>
  <c r="D33" i="90"/>
  <c r="B33" i="90"/>
  <c r="M31" i="90"/>
  <c r="I31" i="90"/>
  <c r="H31" i="90"/>
  <c r="F31" i="90"/>
  <c r="E31" i="90"/>
  <c r="D31" i="90"/>
  <c r="B31" i="90"/>
  <c r="M30" i="90"/>
  <c r="I30" i="90"/>
  <c r="H30" i="90"/>
  <c r="F30" i="90"/>
  <c r="E30" i="90"/>
  <c r="D30" i="90"/>
  <c r="B30" i="90"/>
  <c r="M29" i="90"/>
  <c r="I29" i="90"/>
  <c r="H29" i="90"/>
  <c r="F29" i="90"/>
  <c r="E29" i="90"/>
  <c r="D29" i="90"/>
  <c r="B29" i="90"/>
  <c r="M28" i="90"/>
  <c r="I28" i="90"/>
  <c r="H28" i="90"/>
  <c r="F28" i="90"/>
  <c r="E28" i="90"/>
  <c r="D28" i="90"/>
  <c r="B28" i="90"/>
  <c r="M27" i="90"/>
  <c r="I27" i="90"/>
  <c r="H27" i="90"/>
  <c r="F27" i="90"/>
  <c r="E27" i="90"/>
  <c r="D27" i="90"/>
  <c r="B27" i="90"/>
  <c r="M26" i="90"/>
  <c r="I26" i="90"/>
  <c r="H26" i="90"/>
  <c r="F26" i="90"/>
  <c r="E26" i="90"/>
  <c r="D26" i="90"/>
  <c r="B26" i="90"/>
  <c r="M25" i="90"/>
  <c r="I25" i="90"/>
  <c r="H25" i="90"/>
  <c r="F25" i="90"/>
  <c r="E25" i="90"/>
  <c r="D25" i="90"/>
  <c r="B25" i="90"/>
  <c r="M24" i="90"/>
  <c r="I24" i="90"/>
  <c r="H24" i="90"/>
  <c r="F24" i="90"/>
  <c r="E24" i="90"/>
  <c r="D24" i="90"/>
  <c r="B24" i="90"/>
  <c r="M23" i="90"/>
  <c r="I23" i="90"/>
  <c r="H23" i="90"/>
  <c r="F23" i="90"/>
  <c r="E23" i="90"/>
  <c r="D23" i="90"/>
  <c r="B23" i="90"/>
  <c r="M22" i="90"/>
  <c r="I22" i="90"/>
  <c r="H22" i="90"/>
  <c r="F22" i="90"/>
  <c r="E22" i="90"/>
  <c r="D22" i="90"/>
  <c r="B22" i="90"/>
  <c r="E21" i="90"/>
  <c r="D21" i="90"/>
  <c r="B21" i="90"/>
  <c r="K15" i="90"/>
  <c r="H15" i="90"/>
  <c r="U13" i="90"/>
  <c r="U11" i="90"/>
  <c r="L11" i="90"/>
  <c r="U10" i="90"/>
  <c r="W9" i="90"/>
  <c r="K10" i="90" s="1"/>
  <c r="U9" i="90"/>
  <c r="K9" i="90" s="1"/>
  <c r="U7" i="90"/>
  <c r="F6" i="90" s="1"/>
  <c r="U6" i="90"/>
  <c r="C6" i="90" s="1"/>
  <c r="U5" i="90"/>
  <c r="C5" i="90" s="1"/>
  <c r="C91" i="88"/>
  <c r="M42" i="88"/>
  <c r="I42" i="88"/>
  <c r="H42" i="88"/>
  <c r="F42" i="88"/>
  <c r="E42" i="88"/>
  <c r="D42" i="88"/>
  <c r="B42" i="88"/>
  <c r="M41" i="88"/>
  <c r="I41" i="88"/>
  <c r="H41" i="88"/>
  <c r="F41" i="88"/>
  <c r="E41" i="88"/>
  <c r="D41" i="88"/>
  <c r="B41" i="88"/>
  <c r="M40" i="88"/>
  <c r="I40" i="88"/>
  <c r="H40" i="88"/>
  <c r="F40" i="88"/>
  <c r="E40" i="88"/>
  <c r="D40" i="88"/>
  <c r="B40" i="88"/>
  <c r="D39" i="88"/>
  <c r="B39" i="88"/>
  <c r="M39" i="88" s="1"/>
  <c r="D38" i="88"/>
  <c r="B38" i="88"/>
  <c r="H38" i="88" s="1"/>
  <c r="D37" i="88"/>
  <c r="B37" i="88"/>
  <c r="H37" i="88" s="1"/>
  <c r="D36" i="88"/>
  <c r="B36" i="88"/>
  <c r="M36" i="88" s="1"/>
  <c r="D35" i="88"/>
  <c r="B35" i="88"/>
  <c r="M35" i="88" s="1"/>
  <c r="D34" i="88"/>
  <c r="B34" i="88"/>
  <c r="M34" i="88" s="1"/>
  <c r="D33" i="88"/>
  <c r="B33" i="88"/>
  <c r="H33" i="88" s="1"/>
  <c r="M31" i="88"/>
  <c r="I31" i="88"/>
  <c r="H31" i="88"/>
  <c r="F31" i="88"/>
  <c r="E31" i="88"/>
  <c r="D31" i="88"/>
  <c r="B31" i="88"/>
  <c r="M30" i="88"/>
  <c r="I30" i="88"/>
  <c r="H30" i="88"/>
  <c r="F30" i="88"/>
  <c r="E30" i="88"/>
  <c r="D30" i="88"/>
  <c r="B30" i="88"/>
  <c r="M29" i="88"/>
  <c r="I29" i="88"/>
  <c r="H29" i="88"/>
  <c r="F29" i="88"/>
  <c r="E29" i="88"/>
  <c r="D29" i="88"/>
  <c r="B29" i="88"/>
  <c r="M28" i="88"/>
  <c r="I28" i="88"/>
  <c r="H28" i="88"/>
  <c r="F28" i="88"/>
  <c r="E28" i="88"/>
  <c r="D28" i="88"/>
  <c r="B28" i="88"/>
  <c r="M27" i="88"/>
  <c r="I27" i="88"/>
  <c r="H27" i="88"/>
  <c r="F27" i="88"/>
  <c r="E27" i="88"/>
  <c r="D27" i="88"/>
  <c r="B27" i="88"/>
  <c r="M26" i="88"/>
  <c r="I26" i="88"/>
  <c r="H26" i="88"/>
  <c r="F26" i="88"/>
  <c r="E26" i="88"/>
  <c r="D26" i="88"/>
  <c r="B26" i="88"/>
  <c r="M25" i="88"/>
  <c r="I25" i="88"/>
  <c r="H25" i="88"/>
  <c r="F25" i="88"/>
  <c r="E25" i="88"/>
  <c r="D25" i="88"/>
  <c r="B25" i="88"/>
  <c r="M24" i="88"/>
  <c r="D24" i="88"/>
  <c r="B24" i="88"/>
  <c r="M23" i="88"/>
  <c r="H23" i="88"/>
  <c r="D23" i="88"/>
  <c r="B23" i="88"/>
  <c r="I22" i="88"/>
  <c r="D22" i="88"/>
  <c r="B22" i="88"/>
  <c r="M22" i="88" s="1"/>
  <c r="I21" i="88"/>
  <c r="D21" i="88"/>
  <c r="B21" i="88"/>
  <c r="K15" i="88"/>
  <c r="H15" i="88"/>
  <c r="U13" i="88"/>
  <c r="U12" i="88"/>
  <c r="U11" i="88"/>
  <c r="L11" i="88"/>
  <c r="U10" i="88"/>
  <c r="W9" i="88"/>
  <c r="K10" i="88" s="1"/>
  <c r="U9" i="88"/>
  <c r="K9" i="88" s="1"/>
  <c r="U7" i="88"/>
  <c r="F6" i="88" s="1"/>
  <c r="U6" i="88"/>
  <c r="C6" i="88" s="1"/>
  <c r="U5" i="88"/>
  <c r="C5" i="88"/>
  <c r="C91" i="89"/>
  <c r="M42" i="89"/>
  <c r="I42" i="89"/>
  <c r="H42" i="89"/>
  <c r="F42" i="89"/>
  <c r="E42" i="89"/>
  <c r="D42" i="89"/>
  <c r="B42" i="89"/>
  <c r="M41" i="89"/>
  <c r="I41" i="89"/>
  <c r="H41" i="89"/>
  <c r="F41" i="89"/>
  <c r="E41" i="89"/>
  <c r="D41" i="89"/>
  <c r="B41" i="89"/>
  <c r="M40" i="89"/>
  <c r="I40" i="89"/>
  <c r="H40" i="89"/>
  <c r="F40" i="89"/>
  <c r="E40" i="89"/>
  <c r="D40" i="89"/>
  <c r="B40" i="89"/>
  <c r="M39" i="89"/>
  <c r="I39" i="89"/>
  <c r="F39" i="89"/>
  <c r="E39" i="89"/>
  <c r="D39" i="89"/>
  <c r="B39" i="89"/>
  <c r="H39" i="89" s="1"/>
  <c r="M38" i="89"/>
  <c r="I38" i="89"/>
  <c r="F38" i="89"/>
  <c r="E38" i="89"/>
  <c r="D38" i="89"/>
  <c r="B38" i="89"/>
  <c r="H38" i="89" s="1"/>
  <c r="I37" i="89"/>
  <c r="F37" i="89"/>
  <c r="E37" i="89"/>
  <c r="D37" i="89"/>
  <c r="B37" i="89"/>
  <c r="M37" i="89" s="1"/>
  <c r="H36" i="89"/>
  <c r="D36" i="89"/>
  <c r="B36" i="89"/>
  <c r="M36" i="89" s="1"/>
  <c r="D35" i="89"/>
  <c r="B35" i="89"/>
  <c r="M35" i="89" s="1"/>
  <c r="D34" i="89"/>
  <c r="B34" i="89"/>
  <c r="M34" i="89" s="1"/>
  <c r="H33" i="89"/>
  <c r="D33" i="89"/>
  <c r="B33" i="89"/>
  <c r="M33" i="89" s="1"/>
  <c r="M31" i="89"/>
  <c r="I31" i="89"/>
  <c r="H31" i="89"/>
  <c r="F31" i="89"/>
  <c r="E31" i="89"/>
  <c r="D31" i="89"/>
  <c r="B31" i="89"/>
  <c r="M30" i="89"/>
  <c r="I30" i="89"/>
  <c r="H30" i="89"/>
  <c r="F30" i="89"/>
  <c r="E30" i="89"/>
  <c r="D30" i="89"/>
  <c r="B30" i="89"/>
  <c r="M29" i="89"/>
  <c r="I29" i="89"/>
  <c r="H29" i="89"/>
  <c r="F29" i="89"/>
  <c r="E29" i="89"/>
  <c r="D29" i="89"/>
  <c r="B29" i="89"/>
  <c r="M28" i="89"/>
  <c r="I28" i="89"/>
  <c r="H28" i="89"/>
  <c r="F28" i="89"/>
  <c r="E28" i="89"/>
  <c r="D28" i="89"/>
  <c r="B28" i="89"/>
  <c r="M27" i="89"/>
  <c r="I27" i="89"/>
  <c r="H27" i="89"/>
  <c r="F27" i="89"/>
  <c r="E27" i="89"/>
  <c r="D27" i="89"/>
  <c r="B27" i="89"/>
  <c r="M26" i="89"/>
  <c r="I26" i="89"/>
  <c r="H26" i="89"/>
  <c r="F26" i="89"/>
  <c r="E26" i="89"/>
  <c r="D26" i="89"/>
  <c r="B26" i="89"/>
  <c r="M25" i="89"/>
  <c r="I25" i="89"/>
  <c r="H25" i="89"/>
  <c r="F25" i="89"/>
  <c r="E25" i="89"/>
  <c r="D25" i="89"/>
  <c r="B25" i="89"/>
  <c r="M24" i="89"/>
  <c r="I24" i="89"/>
  <c r="H24" i="89"/>
  <c r="F24" i="89"/>
  <c r="E24" i="89"/>
  <c r="D24" i="89"/>
  <c r="B24" i="89"/>
  <c r="M23" i="89"/>
  <c r="I23" i="89"/>
  <c r="H23" i="89"/>
  <c r="F23" i="89"/>
  <c r="E23" i="89"/>
  <c r="D23" i="89"/>
  <c r="B23" i="89"/>
  <c r="I22" i="89"/>
  <c r="F22" i="89"/>
  <c r="E22" i="89"/>
  <c r="D22" i="89"/>
  <c r="B22" i="89"/>
  <c r="M22" i="89" s="1"/>
  <c r="I21" i="89"/>
  <c r="D21" i="89"/>
  <c r="B21" i="89"/>
  <c r="K15" i="89"/>
  <c r="H15" i="89"/>
  <c r="U13" i="89"/>
  <c r="U12" i="89"/>
  <c r="U11" i="89"/>
  <c r="L11" i="89"/>
  <c r="U10" i="89"/>
  <c r="W9" i="89"/>
  <c r="K10" i="89" s="1"/>
  <c r="U9" i="89"/>
  <c r="K9" i="89" s="1"/>
  <c r="U7" i="89"/>
  <c r="F6" i="89" s="1"/>
  <c r="U6" i="89"/>
  <c r="C6" i="89" s="1"/>
  <c r="U5" i="89"/>
  <c r="C5" i="89" s="1"/>
  <c r="C91" i="188"/>
  <c r="I42" i="188"/>
  <c r="F42" i="188"/>
  <c r="E42" i="188"/>
  <c r="D42" i="188"/>
  <c r="B42" i="188"/>
  <c r="I41" i="188"/>
  <c r="F41" i="188"/>
  <c r="E41" i="188"/>
  <c r="D41" i="188"/>
  <c r="B41" i="188"/>
  <c r="H41" i="188" s="1"/>
  <c r="I40" i="188"/>
  <c r="F40" i="188"/>
  <c r="E40" i="188"/>
  <c r="D40" i="188"/>
  <c r="B40" i="188"/>
  <c r="H40" i="188" s="1"/>
  <c r="I39" i="188"/>
  <c r="F39" i="188"/>
  <c r="E39" i="188"/>
  <c r="D39" i="188"/>
  <c r="B39" i="188"/>
  <c r="M39" i="188" s="1"/>
  <c r="I38" i="188"/>
  <c r="H38" i="188"/>
  <c r="F38" i="188"/>
  <c r="E38" i="188"/>
  <c r="D38" i="188"/>
  <c r="B38" i="188"/>
  <c r="M38" i="188" s="1"/>
  <c r="I37" i="188"/>
  <c r="F37" i="188"/>
  <c r="E37" i="188"/>
  <c r="D37" i="188"/>
  <c r="B37" i="188"/>
  <c r="M37" i="188" s="1"/>
  <c r="I36" i="188"/>
  <c r="F36" i="188"/>
  <c r="E36" i="188"/>
  <c r="D36" i="188"/>
  <c r="B36" i="188"/>
  <c r="M36" i="188" s="1"/>
  <c r="D35" i="188"/>
  <c r="B35" i="188"/>
  <c r="D34" i="188"/>
  <c r="B34" i="188"/>
  <c r="M34" i="188" s="1"/>
  <c r="D33" i="188"/>
  <c r="B33" i="188"/>
  <c r="M33" i="188" s="1"/>
  <c r="M32" i="188"/>
  <c r="H32" i="188"/>
  <c r="M31" i="188"/>
  <c r="I31" i="188"/>
  <c r="F31" i="188"/>
  <c r="E31" i="188"/>
  <c r="D31" i="188"/>
  <c r="B31" i="188"/>
  <c r="H31" i="188" s="1"/>
  <c r="I30" i="188"/>
  <c r="F30" i="188"/>
  <c r="E30" i="188"/>
  <c r="D30" i="188"/>
  <c r="B30" i="188"/>
  <c r="M30" i="188" s="1"/>
  <c r="I29" i="188"/>
  <c r="F29" i="188"/>
  <c r="E29" i="188"/>
  <c r="D29" i="188"/>
  <c r="B29" i="188"/>
  <c r="M29" i="188" s="1"/>
  <c r="I28" i="188"/>
  <c r="F28" i="188"/>
  <c r="E28" i="188"/>
  <c r="D28" i="188"/>
  <c r="B28" i="188"/>
  <c r="I27" i="188"/>
  <c r="F27" i="188"/>
  <c r="E27" i="188"/>
  <c r="D27" i="188"/>
  <c r="B27" i="188"/>
  <c r="I26" i="188"/>
  <c r="F26" i="188"/>
  <c r="E26" i="188"/>
  <c r="D26" i="188"/>
  <c r="B26" i="188"/>
  <c r="H26" i="188" s="1"/>
  <c r="I25" i="188"/>
  <c r="F25" i="188"/>
  <c r="E25" i="188"/>
  <c r="D25" i="188"/>
  <c r="B25" i="188"/>
  <c r="D24" i="188"/>
  <c r="B24" i="188"/>
  <c r="H24" i="188" s="1"/>
  <c r="D23" i="188"/>
  <c r="B23" i="188"/>
  <c r="D22" i="188"/>
  <c r="B22" i="188"/>
  <c r="M22" i="188" s="1"/>
  <c r="D21" i="188"/>
  <c r="B21" i="188"/>
  <c r="K15" i="188"/>
  <c r="H15" i="188"/>
  <c r="X13" i="188"/>
  <c r="X12" i="188"/>
  <c r="X11" i="188"/>
  <c r="L11" i="188"/>
  <c r="X10" i="188"/>
  <c r="Z9" i="188"/>
  <c r="K10" i="188" s="1"/>
  <c r="X9" i="188"/>
  <c r="K9" i="188" s="1"/>
  <c r="X7" i="188"/>
  <c r="F6" i="188" s="1"/>
  <c r="X6" i="188"/>
  <c r="C6" i="188" s="1"/>
  <c r="X5" i="188"/>
  <c r="C5" i="188" s="1"/>
  <c r="C91" i="166"/>
  <c r="I42" i="166"/>
  <c r="F42" i="166"/>
  <c r="E42" i="166"/>
  <c r="D42" i="166"/>
  <c r="B42" i="166"/>
  <c r="H42" i="166" s="1"/>
  <c r="M41" i="166"/>
  <c r="I41" i="166"/>
  <c r="F41" i="166"/>
  <c r="E41" i="166"/>
  <c r="D41" i="166"/>
  <c r="B41" i="166"/>
  <c r="H41" i="166" s="1"/>
  <c r="I40" i="166"/>
  <c r="F40" i="166"/>
  <c r="E40" i="166"/>
  <c r="D40" i="166"/>
  <c r="B40" i="166"/>
  <c r="M40" i="166" s="1"/>
  <c r="I39" i="166"/>
  <c r="F39" i="166"/>
  <c r="E39" i="166"/>
  <c r="D39" i="166"/>
  <c r="B39" i="166"/>
  <c r="M39" i="166" s="1"/>
  <c r="I38" i="166"/>
  <c r="F38" i="166"/>
  <c r="E38" i="166"/>
  <c r="D38" i="166"/>
  <c r="B38" i="166"/>
  <c r="M38" i="166" s="1"/>
  <c r="I37" i="166"/>
  <c r="F37" i="166"/>
  <c r="E37" i="166"/>
  <c r="D37" i="166"/>
  <c r="B37" i="166"/>
  <c r="M37" i="166" s="1"/>
  <c r="I36" i="166"/>
  <c r="F36" i="166"/>
  <c r="E36" i="166"/>
  <c r="D36" i="166"/>
  <c r="B36" i="166"/>
  <c r="I35" i="166"/>
  <c r="F35" i="166"/>
  <c r="E35" i="166"/>
  <c r="D35" i="166"/>
  <c r="B35" i="166"/>
  <c r="I34" i="166"/>
  <c r="F34" i="166"/>
  <c r="E34" i="166"/>
  <c r="D34" i="166"/>
  <c r="B34" i="166"/>
  <c r="I33" i="166"/>
  <c r="F33" i="166"/>
  <c r="E33" i="166"/>
  <c r="D33" i="166"/>
  <c r="B33" i="166"/>
  <c r="H33" i="166" s="1"/>
  <c r="M32" i="166"/>
  <c r="H32" i="166"/>
  <c r="I31" i="166"/>
  <c r="F31" i="166"/>
  <c r="E31" i="166"/>
  <c r="D31" i="166"/>
  <c r="B31" i="166"/>
  <c r="H31" i="166" s="1"/>
  <c r="I30" i="166"/>
  <c r="F30" i="166"/>
  <c r="E30" i="166"/>
  <c r="D30" i="166"/>
  <c r="B30" i="166"/>
  <c r="M30" i="166" s="1"/>
  <c r="I29" i="166"/>
  <c r="F29" i="166"/>
  <c r="E29" i="166"/>
  <c r="D29" i="166"/>
  <c r="B29" i="166"/>
  <c r="M29" i="166" s="1"/>
  <c r="I28" i="166"/>
  <c r="F28" i="166"/>
  <c r="E28" i="166"/>
  <c r="D28" i="166"/>
  <c r="B28" i="166"/>
  <c r="M28" i="166" s="1"/>
  <c r="I27" i="166"/>
  <c r="F27" i="166"/>
  <c r="E27" i="166"/>
  <c r="D27" i="166"/>
  <c r="B27" i="166"/>
  <c r="M27" i="166" s="1"/>
  <c r="I26" i="166"/>
  <c r="F26" i="166"/>
  <c r="E26" i="166"/>
  <c r="D26" i="166"/>
  <c r="B26" i="166"/>
  <c r="I25" i="166"/>
  <c r="F25" i="166"/>
  <c r="E25" i="166"/>
  <c r="D25" i="166"/>
  <c r="B25" i="166"/>
  <c r="I24" i="166"/>
  <c r="F24" i="166"/>
  <c r="E24" i="166"/>
  <c r="D24" i="166"/>
  <c r="B24" i="166"/>
  <c r="I23" i="166"/>
  <c r="F23" i="166"/>
  <c r="E23" i="166"/>
  <c r="D23" i="166"/>
  <c r="B23" i="166"/>
  <c r="I22" i="166"/>
  <c r="F22" i="166"/>
  <c r="E22" i="166"/>
  <c r="D22" i="166"/>
  <c r="B22" i="166"/>
  <c r="H22" i="166" s="1"/>
  <c r="I21" i="166"/>
  <c r="F21" i="166"/>
  <c r="D21" i="166"/>
  <c r="B21" i="166"/>
  <c r="H21" i="166" s="1"/>
  <c r="K15" i="166"/>
  <c r="H15" i="166"/>
  <c r="X13" i="166"/>
  <c r="X11" i="166"/>
  <c r="L11" i="166"/>
  <c r="X10" i="166"/>
  <c r="Z9" i="166"/>
  <c r="K10" i="166" s="1"/>
  <c r="X9" i="166"/>
  <c r="K9" i="166" s="1"/>
  <c r="X7" i="166"/>
  <c r="F6" i="166" s="1"/>
  <c r="X6" i="166"/>
  <c r="C6" i="166" s="1"/>
  <c r="X5" i="166"/>
  <c r="C5" i="166" s="1"/>
  <c r="C91" i="146"/>
  <c r="I42" i="146"/>
  <c r="F42" i="146"/>
  <c r="E42" i="146"/>
  <c r="D42" i="146"/>
  <c r="B42" i="146"/>
  <c r="M42" i="146" s="1"/>
  <c r="I41" i="146"/>
  <c r="F41" i="146"/>
  <c r="E41" i="146"/>
  <c r="D41" i="146"/>
  <c r="B41" i="146"/>
  <c r="M41" i="146" s="1"/>
  <c r="I40" i="146"/>
  <c r="F40" i="146"/>
  <c r="E40" i="146"/>
  <c r="D40" i="146"/>
  <c r="B40" i="146"/>
  <c r="I39" i="146"/>
  <c r="F39" i="146"/>
  <c r="E39" i="146"/>
  <c r="D39" i="146"/>
  <c r="B39" i="146"/>
  <c r="I38" i="146"/>
  <c r="F38" i="146"/>
  <c r="E38" i="146"/>
  <c r="D38" i="146"/>
  <c r="B38" i="146"/>
  <c r="H38" i="146" s="1"/>
  <c r="I37" i="146"/>
  <c r="F37" i="146"/>
  <c r="E37" i="146"/>
  <c r="D37" i="146"/>
  <c r="B37" i="146"/>
  <c r="I36" i="146"/>
  <c r="F36" i="146"/>
  <c r="E36" i="146"/>
  <c r="D36" i="146"/>
  <c r="B36" i="146"/>
  <c r="I35" i="146"/>
  <c r="F35" i="146"/>
  <c r="E35" i="146"/>
  <c r="D35" i="146"/>
  <c r="B35" i="146"/>
  <c r="M35" i="146" s="1"/>
  <c r="I34" i="146"/>
  <c r="F34" i="146"/>
  <c r="E34" i="146"/>
  <c r="D34" i="146"/>
  <c r="B34" i="146"/>
  <c r="M34" i="146" s="1"/>
  <c r="I33" i="146"/>
  <c r="E33" i="146"/>
  <c r="D33" i="146"/>
  <c r="B33" i="146"/>
  <c r="M33" i="146" s="1"/>
  <c r="M32" i="146"/>
  <c r="H32" i="146"/>
  <c r="I31" i="146"/>
  <c r="F31" i="146"/>
  <c r="E31" i="146"/>
  <c r="D31" i="146"/>
  <c r="B31" i="146"/>
  <c r="M31" i="146" s="1"/>
  <c r="I30" i="146"/>
  <c r="F30" i="146"/>
  <c r="E30" i="146"/>
  <c r="D30" i="146"/>
  <c r="B30" i="146"/>
  <c r="I29" i="146"/>
  <c r="F29" i="146"/>
  <c r="E29" i="146"/>
  <c r="D29" i="146"/>
  <c r="B29" i="146"/>
  <c r="M28" i="146"/>
  <c r="I28" i="146"/>
  <c r="F28" i="146"/>
  <c r="E28" i="146"/>
  <c r="D28" i="146"/>
  <c r="B28" i="146"/>
  <c r="H28" i="146" s="1"/>
  <c r="I27" i="146"/>
  <c r="F27" i="146"/>
  <c r="E27" i="146"/>
  <c r="D27" i="146"/>
  <c r="B27" i="146"/>
  <c r="H27" i="146" s="1"/>
  <c r="I26" i="146"/>
  <c r="F26" i="146"/>
  <c r="E26" i="146"/>
  <c r="D26" i="146"/>
  <c r="B26" i="146"/>
  <c r="I25" i="146"/>
  <c r="F25" i="146"/>
  <c r="E25" i="146"/>
  <c r="D25" i="146"/>
  <c r="B25" i="146"/>
  <c r="M25" i="146" s="1"/>
  <c r="I24" i="146"/>
  <c r="F24" i="146"/>
  <c r="E24" i="146"/>
  <c r="D24" i="146"/>
  <c r="B24" i="146"/>
  <c r="M24" i="146" s="1"/>
  <c r="I23" i="146"/>
  <c r="F23" i="146"/>
  <c r="E23" i="146"/>
  <c r="D23" i="146"/>
  <c r="B23" i="146"/>
  <c r="M23" i="146" s="1"/>
  <c r="I22" i="146"/>
  <c r="E22" i="146"/>
  <c r="D22" i="146"/>
  <c r="B22" i="146"/>
  <c r="M22" i="146" s="1"/>
  <c r="I21" i="146"/>
  <c r="E21" i="146"/>
  <c r="D21" i="146"/>
  <c r="B21" i="146"/>
  <c r="K15" i="146"/>
  <c r="H15" i="146"/>
  <c r="X13" i="146"/>
  <c r="X11" i="146"/>
  <c r="L11" i="146"/>
  <c r="X10" i="146"/>
  <c r="Z9" i="146"/>
  <c r="K10" i="146" s="1"/>
  <c r="X9" i="146"/>
  <c r="K9" i="146" s="1"/>
  <c r="X7" i="146"/>
  <c r="F6" i="146" s="1"/>
  <c r="X6" i="146"/>
  <c r="C6" i="146"/>
  <c r="X5" i="146"/>
  <c r="C5" i="146" s="1"/>
  <c r="C91" i="165"/>
  <c r="I42" i="165"/>
  <c r="F42" i="165"/>
  <c r="E42" i="165"/>
  <c r="D42" i="165"/>
  <c r="B42" i="165"/>
  <c r="H42" i="165" s="1"/>
  <c r="I41" i="165"/>
  <c r="F41" i="165"/>
  <c r="E41" i="165"/>
  <c r="D41" i="165"/>
  <c r="B41" i="165"/>
  <c r="M41" i="165" s="1"/>
  <c r="I40" i="165"/>
  <c r="F40" i="165"/>
  <c r="E40" i="165"/>
  <c r="D40" i="165"/>
  <c r="B40" i="165"/>
  <c r="M40" i="165" s="1"/>
  <c r="I39" i="165"/>
  <c r="F39" i="165"/>
  <c r="E39" i="165"/>
  <c r="D39" i="165"/>
  <c r="B39" i="165"/>
  <c r="M39" i="165" s="1"/>
  <c r="I38" i="165"/>
  <c r="F38" i="165"/>
  <c r="E38" i="165"/>
  <c r="D38" i="165"/>
  <c r="B38" i="165"/>
  <c r="I37" i="165"/>
  <c r="F37" i="165"/>
  <c r="E37" i="165"/>
  <c r="D37" i="165"/>
  <c r="B37" i="165"/>
  <c r="I36" i="165"/>
  <c r="F36" i="165"/>
  <c r="E36" i="165"/>
  <c r="D36" i="165"/>
  <c r="B36" i="165"/>
  <c r="H36" i="165" s="1"/>
  <c r="I35" i="165"/>
  <c r="F35" i="165"/>
  <c r="E35" i="165"/>
  <c r="D35" i="165"/>
  <c r="B35" i="165"/>
  <c r="H35" i="165" s="1"/>
  <c r="I34" i="165"/>
  <c r="F34" i="165"/>
  <c r="E34" i="165"/>
  <c r="D34" i="165"/>
  <c r="B34" i="165"/>
  <c r="M34" i="165" s="1"/>
  <c r="I33" i="165"/>
  <c r="F33" i="165"/>
  <c r="E33" i="165"/>
  <c r="D33" i="165"/>
  <c r="B33" i="165"/>
  <c r="M32" i="165"/>
  <c r="H32" i="165"/>
  <c r="I31" i="165"/>
  <c r="F31" i="165"/>
  <c r="E31" i="165"/>
  <c r="D31" i="165"/>
  <c r="B31" i="165"/>
  <c r="M31" i="165" s="1"/>
  <c r="I30" i="165"/>
  <c r="F30" i="165"/>
  <c r="E30" i="165"/>
  <c r="D30" i="165"/>
  <c r="B30" i="165"/>
  <c r="I29" i="165"/>
  <c r="F29" i="165"/>
  <c r="E29" i="165"/>
  <c r="D29" i="165"/>
  <c r="B29" i="165"/>
  <c r="H29" i="165" s="1"/>
  <c r="I28" i="165"/>
  <c r="F28" i="165"/>
  <c r="E28" i="165"/>
  <c r="D28" i="165"/>
  <c r="B28" i="165"/>
  <c r="H28" i="165" s="1"/>
  <c r="I27" i="165"/>
  <c r="F27" i="165"/>
  <c r="E27" i="165"/>
  <c r="D27" i="165"/>
  <c r="B27" i="165"/>
  <c r="M27" i="165" s="1"/>
  <c r="I26" i="165"/>
  <c r="F26" i="165"/>
  <c r="E26" i="165"/>
  <c r="D26" i="165"/>
  <c r="B26" i="165"/>
  <c r="M26" i="165" s="1"/>
  <c r="I25" i="165"/>
  <c r="F25" i="165"/>
  <c r="E25" i="165"/>
  <c r="D25" i="165"/>
  <c r="B25" i="165"/>
  <c r="H25" i="165" s="1"/>
  <c r="I24" i="165"/>
  <c r="F24" i="165"/>
  <c r="E24" i="165"/>
  <c r="D24" i="165"/>
  <c r="B24" i="165"/>
  <c r="M23" i="165"/>
  <c r="I23" i="165"/>
  <c r="F23" i="165"/>
  <c r="E23" i="165"/>
  <c r="D23" i="165"/>
  <c r="B23" i="165"/>
  <c r="H23" i="165" s="1"/>
  <c r="I22" i="165"/>
  <c r="F22" i="165"/>
  <c r="E22" i="165"/>
  <c r="D22" i="165"/>
  <c r="B22" i="165"/>
  <c r="I21" i="165"/>
  <c r="F21" i="165"/>
  <c r="B21" i="165"/>
  <c r="H21" i="165" s="1"/>
  <c r="K15" i="165"/>
  <c r="H15" i="165"/>
  <c r="X13" i="165"/>
  <c r="X11" i="165"/>
  <c r="L11" i="165"/>
  <c r="X10" i="165"/>
  <c r="Z9" i="165"/>
  <c r="K10" i="165" s="1"/>
  <c r="X9" i="165"/>
  <c r="K9" i="165" s="1"/>
  <c r="X7" i="165"/>
  <c r="F6" i="165" s="1"/>
  <c r="X6" i="165"/>
  <c r="C6" i="165" s="1"/>
  <c r="X5" i="165"/>
  <c r="C5" i="165" s="1"/>
  <c r="C91" i="168"/>
  <c r="I42" i="168"/>
  <c r="F42" i="168"/>
  <c r="E42" i="168"/>
  <c r="D42" i="168"/>
  <c r="B42" i="168"/>
  <c r="M42" i="168" s="1"/>
  <c r="I41" i="168"/>
  <c r="F41" i="168"/>
  <c r="E41" i="168"/>
  <c r="D41" i="168"/>
  <c r="B41" i="168"/>
  <c r="M41" i="168" s="1"/>
  <c r="I40" i="168"/>
  <c r="F40" i="168"/>
  <c r="E40" i="168"/>
  <c r="D40" i="168"/>
  <c r="B40" i="168"/>
  <c r="I39" i="168"/>
  <c r="F39" i="168"/>
  <c r="E39" i="168"/>
  <c r="D39" i="168"/>
  <c r="B39" i="168"/>
  <c r="H39" i="168" s="1"/>
  <c r="I38" i="168"/>
  <c r="F38" i="168"/>
  <c r="E38" i="168"/>
  <c r="D38" i="168"/>
  <c r="B38" i="168"/>
  <c r="H38" i="168" s="1"/>
  <c r="I37" i="168"/>
  <c r="D37" i="168"/>
  <c r="B37" i="168"/>
  <c r="M37" i="168" s="1"/>
  <c r="D36" i="168"/>
  <c r="B36" i="168"/>
  <c r="H36" i="168" s="1"/>
  <c r="D35" i="168"/>
  <c r="B35" i="168"/>
  <c r="M35" i="168" s="1"/>
  <c r="D34" i="168"/>
  <c r="B34" i="168"/>
  <c r="M34" i="168" s="1"/>
  <c r="I33" i="168"/>
  <c r="D33" i="168"/>
  <c r="B33" i="168"/>
  <c r="M33" i="168" s="1"/>
  <c r="M32" i="168"/>
  <c r="H32" i="168"/>
  <c r="I31" i="168"/>
  <c r="F31" i="168"/>
  <c r="E31" i="168"/>
  <c r="D31" i="168"/>
  <c r="B31" i="168"/>
  <c r="M31" i="168" s="1"/>
  <c r="I30" i="168"/>
  <c r="F30" i="168"/>
  <c r="E30" i="168"/>
  <c r="D30" i="168"/>
  <c r="B30" i="168"/>
  <c r="I29" i="168"/>
  <c r="F29" i="168"/>
  <c r="E29" i="168"/>
  <c r="D29" i="168"/>
  <c r="B29" i="168"/>
  <c r="H29" i="168" s="1"/>
  <c r="I28" i="168"/>
  <c r="F28" i="168"/>
  <c r="E28" i="168"/>
  <c r="D28" i="168"/>
  <c r="B28" i="168"/>
  <c r="H28" i="168" s="1"/>
  <c r="I27" i="168"/>
  <c r="F27" i="168"/>
  <c r="E27" i="168"/>
  <c r="D27" i="168"/>
  <c r="B27" i="168"/>
  <c r="M27" i="168" s="1"/>
  <c r="I26" i="168"/>
  <c r="F26" i="168"/>
  <c r="E26" i="168"/>
  <c r="D26" i="168"/>
  <c r="B26" i="168"/>
  <c r="H26" i="168" s="1"/>
  <c r="I25" i="168"/>
  <c r="F25" i="168"/>
  <c r="E25" i="168"/>
  <c r="D25" i="168"/>
  <c r="B25" i="168"/>
  <c r="M25" i="168" s="1"/>
  <c r="I24" i="168"/>
  <c r="F24" i="168"/>
  <c r="E24" i="168"/>
  <c r="D24" i="168"/>
  <c r="B24" i="168"/>
  <c r="M24" i="168" s="1"/>
  <c r="D23" i="168"/>
  <c r="B23" i="168"/>
  <c r="M23" i="168" s="1"/>
  <c r="I22" i="168"/>
  <c r="D22" i="168"/>
  <c r="B22" i="168"/>
  <c r="M22" i="168" s="1"/>
  <c r="D21" i="168"/>
  <c r="B21" i="168"/>
  <c r="H21" i="168" s="1"/>
  <c r="K15" i="168"/>
  <c r="H15" i="168"/>
  <c r="X13" i="168"/>
  <c r="X12" i="168"/>
  <c r="X11" i="168"/>
  <c r="L11" i="168"/>
  <c r="X10" i="168"/>
  <c r="Z9" i="168"/>
  <c r="K10" i="168" s="1"/>
  <c r="X9" i="168"/>
  <c r="K9" i="168" s="1"/>
  <c r="X7" i="168"/>
  <c r="F6" i="168" s="1"/>
  <c r="X6" i="168"/>
  <c r="C6" i="168" s="1"/>
  <c r="X5" i="168"/>
  <c r="C5" i="168" s="1"/>
  <c r="C91" i="145"/>
  <c r="I42" i="145"/>
  <c r="F42" i="145"/>
  <c r="E42" i="145"/>
  <c r="D42" i="145"/>
  <c r="B42" i="145"/>
  <c r="H42" i="145" s="1"/>
  <c r="I41" i="145"/>
  <c r="F41" i="145"/>
  <c r="E41" i="145"/>
  <c r="D41" i="145"/>
  <c r="B41" i="145"/>
  <c r="M41" i="145" s="1"/>
  <c r="I40" i="145"/>
  <c r="F40" i="145"/>
  <c r="E40" i="145"/>
  <c r="D40" i="145"/>
  <c r="B40" i="145"/>
  <c r="M40" i="145" s="1"/>
  <c r="I39" i="145"/>
  <c r="F39" i="145"/>
  <c r="E39" i="145"/>
  <c r="D39" i="145"/>
  <c r="B39" i="145"/>
  <c r="I38" i="145"/>
  <c r="F38" i="145"/>
  <c r="E38" i="145"/>
  <c r="D38" i="145"/>
  <c r="B38" i="145"/>
  <c r="M38" i="145" s="1"/>
  <c r="I37" i="145"/>
  <c r="F37" i="145"/>
  <c r="E37" i="145"/>
  <c r="D37" i="145"/>
  <c r="B37" i="145"/>
  <c r="H37" i="145" s="1"/>
  <c r="I36" i="145"/>
  <c r="H36" i="145"/>
  <c r="F36" i="145"/>
  <c r="E36" i="145"/>
  <c r="D36" i="145"/>
  <c r="B36" i="145"/>
  <c r="M36" i="145" s="1"/>
  <c r="I35" i="145"/>
  <c r="F35" i="145"/>
  <c r="E35" i="145"/>
  <c r="D35" i="145"/>
  <c r="B35" i="145"/>
  <c r="H35" i="145" s="1"/>
  <c r="I34" i="145"/>
  <c r="F34" i="145"/>
  <c r="E34" i="145"/>
  <c r="D34" i="145"/>
  <c r="B34" i="145"/>
  <c r="I33" i="145"/>
  <c r="F33" i="145"/>
  <c r="E33" i="145"/>
  <c r="D33" i="145"/>
  <c r="B33" i="145"/>
  <c r="M32" i="145"/>
  <c r="H32" i="145"/>
  <c r="I31" i="145"/>
  <c r="F31" i="145"/>
  <c r="E31" i="145"/>
  <c r="D31" i="145"/>
  <c r="B31" i="145"/>
  <c r="I30" i="145"/>
  <c r="F30" i="145"/>
  <c r="E30" i="145"/>
  <c r="D30" i="145"/>
  <c r="B30" i="145"/>
  <c r="I29" i="145"/>
  <c r="F29" i="145"/>
  <c r="E29" i="145"/>
  <c r="D29" i="145"/>
  <c r="B29" i="145"/>
  <c r="H29" i="145" s="1"/>
  <c r="I28" i="145"/>
  <c r="F28" i="145"/>
  <c r="E28" i="145"/>
  <c r="D28" i="145"/>
  <c r="B28" i="145"/>
  <c r="H28" i="145" s="1"/>
  <c r="I27" i="145"/>
  <c r="F27" i="145"/>
  <c r="E27" i="145"/>
  <c r="D27" i="145"/>
  <c r="B27" i="145"/>
  <c r="H27" i="145" s="1"/>
  <c r="I26" i="145"/>
  <c r="F26" i="145"/>
  <c r="E26" i="145"/>
  <c r="D26" i="145"/>
  <c r="B26" i="145"/>
  <c r="M26" i="145" s="1"/>
  <c r="I25" i="145"/>
  <c r="F25" i="145"/>
  <c r="E25" i="145"/>
  <c r="D25" i="145"/>
  <c r="B25" i="145"/>
  <c r="M25" i="145" s="1"/>
  <c r="I24" i="145"/>
  <c r="F24" i="145"/>
  <c r="E24" i="145"/>
  <c r="D24" i="145"/>
  <c r="B24" i="145"/>
  <c r="I23" i="145"/>
  <c r="F23" i="145"/>
  <c r="E23" i="145"/>
  <c r="D23" i="145"/>
  <c r="B23" i="145"/>
  <c r="H23" i="145" s="1"/>
  <c r="I22" i="145"/>
  <c r="E22" i="145"/>
  <c r="D22" i="145"/>
  <c r="B22" i="145"/>
  <c r="M22" i="145" s="1"/>
  <c r="M21" i="145"/>
  <c r="I21" i="145"/>
  <c r="E21" i="145"/>
  <c r="D21" i="145"/>
  <c r="B21" i="145"/>
  <c r="H21" i="145" s="1"/>
  <c r="K15" i="145"/>
  <c r="H15" i="145"/>
  <c r="X13" i="145"/>
  <c r="X11" i="145"/>
  <c r="L11" i="145"/>
  <c r="X10" i="145"/>
  <c r="Z9" i="145"/>
  <c r="K10" i="145" s="1"/>
  <c r="X9" i="145"/>
  <c r="K9" i="145" s="1"/>
  <c r="X7" i="145"/>
  <c r="F6" i="145" s="1"/>
  <c r="X6" i="145"/>
  <c r="C6" i="145" s="1"/>
  <c r="X5" i="145"/>
  <c r="C5" i="145" s="1"/>
  <c r="C91" i="182"/>
  <c r="I42" i="182"/>
  <c r="F42" i="182"/>
  <c r="E42" i="182"/>
  <c r="D42" i="182"/>
  <c r="B42" i="182"/>
  <c r="M42" i="182" s="1"/>
  <c r="I41" i="182"/>
  <c r="F41" i="182"/>
  <c r="E41" i="182"/>
  <c r="D41" i="182"/>
  <c r="B41" i="182"/>
  <c r="M41" i="182" s="1"/>
  <c r="I40" i="182"/>
  <c r="F40" i="182"/>
  <c r="E40" i="182"/>
  <c r="D40" i="182"/>
  <c r="B40" i="182"/>
  <c r="I39" i="182"/>
  <c r="F39" i="182"/>
  <c r="E39" i="182"/>
  <c r="D39" i="182"/>
  <c r="B39" i="182"/>
  <c r="H39" i="182" s="1"/>
  <c r="I38" i="182"/>
  <c r="F38" i="182"/>
  <c r="E38" i="182"/>
  <c r="D38" i="182"/>
  <c r="B38" i="182"/>
  <c r="H38" i="182" s="1"/>
  <c r="I37" i="182"/>
  <c r="H37" i="182"/>
  <c r="F37" i="182"/>
  <c r="E37" i="182"/>
  <c r="D37" i="182"/>
  <c r="B37" i="182"/>
  <c r="M37" i="182" s="1"/>
  <c r="D36" i="182"/>
  <c r="B36" i="182"/>
  <c r="M36" i="182" s="1"/>
  <c r="I35" i="182"/>
  <c r="D35" i="182"/>
  <c r="B35" i="182"/>
  <c r="M35" i="182" s="1"/>
  <c r="D34" i="182"/>
  <c r="B34" i="182"/>
  <c r="M34" i="182" s="1"/>
  <c r="D33" i="182"/>
  <c r="B33" i="182"/>
  <c r="M33" i="182" s="1"/>
  <c r="M32" i="182"/>
  <c r="H32" i="182"/>
  <c r="I31" i="182"/>
  <c r="F31" i="182"/>
  <c r="E31" i="182"/>
  <c r="D31" i="182"/>
  <c r="B31" i="182"/>
  <c r="M31" i="182" s="1"/>
  <c r="I30" i="182"/>
  <c r="F30" i="182"/>
  <c r="E30" i="182"/>
  <c r="D30" i="182"/>
  <c r="B30" i="182"/>
  <c r="I29" i="182"/>
  <c r="F29" i="182"/>
  <c r="E29" i="182"/>
  <c r="D29" i="182"/>
  <c r="B29" i="182"/>
  <c r="H29" i="182" s="1"/>
  <c r="I28" i="182"/>
  <c r="F28" i="182"/>
  <c r="E28" i="182"/>
  <c r="D28" i="182"/>
  <c r="B28" i="182"/>
  <c r="M28" i="182" s="1"/>
  <c r="I27" i="182"/>
  <c r="F27" i="182"/>
  <c r="E27" i="182"/>
  <c r="D27" i="182"/>
  <c r="B27" i="182"/>
  <c r="M27" i="182" s="1"/>
  <c r="I26" i="182"/>
  <c r="F26" i="182"/>
  <c r="E26" i="182"/>
  <c r="D26" i="182"/>
  <c r="B26" i="182"/>
  <c r="M26" i="182" s="1"/>
  <c r="I25" i="182"/>
  <c r="F25" i="182"/>
  <c r="E25" i="182"/>
  <c r="D25" i="182"/>
  <c r="B25" i="182"/>
  <c r="M25" i="182" s="1"/>
  <c r="I24" i="182"/>
  <c r="F24" i="182"/>
  <c r="E24" i="182"/>
  <c r="D24" i="182"/>
  <c r="B24" i="182"/>
  <c r="D23" i="182"/>
  <c r="B23" i="182"/>
  <c r="H23" i="182" s="1"/>
  <c r="I22" i="182"/>
  <c r="D22" i="182"/>
  <c r="B22" i="182"/>
  <c r="M22" i="182" s="1"/>
  <c r="D21" i="182"/>
  <c r="B21" i="182"/>
  <c r="M21" i="182" s="1"/>
  <c r="K15" i="182"/>
  <c r="H15" i="182"/>
  <c r="X13" i="182"/>
  <c r="X11" i="182"/>
  <c r="L11" i="182"/>
  <c r="X10" i="182"/>
  <c r="Z9" i="182"/>
  <c r="K10" i="182" s="1"/>
  <c r="X9" i="182"/>
  <c r="K9" i="182" s="1"/>
  <c r="X7" i="182"/>
  <c r="F6" i="182" s="1"/>
  <c r="X6" i="182"/>
  <c r="C6" i="182" s="1"/>
  <c r="X5" i="182"/>
  <c r="C5" i="182" s="1"/>
  <c r="C91" i="149"/>
  <c r="I42" i="149"/>
  <c r="F42" i="149"/>
  <c r="E42" i="149"/>
  <c r="D42" i="149"/>
  <c r="B42" i="149"/>
  <c r="M42" i="149" s="1"/>
  <c r="I41" i="149"/>
  <c r="F41" i="149"/>
  <c r="E41" i="149"/>
  <c r="D41" i="149"/>
  <c r="B41" i="149"/>
  <c r="M41" i="149" s="1"/>
  <c r="I40" i="149"/>
  <c r="F40" i="149"/>
  <c r="E40" i="149"/>
  <c r="D40" i="149"/>
  <c r="B40" i="149"/>
  <c r="I39" i="149"/>
  <c r="D39" i="149"/>
  <c r="B39" i="149"/>
  <c r="I38" i="149"/>
  <c r="F38" i="149"/>
  <c r="E38" i="149"/>
  <c r="D38" i="149"/>
  <c r="B38" i="149"/>
  <c r="M38" i="149" s="1"/>
  <c r="D37" i="149"/>
  <c r="B37" i="149"/>
  <c r="H37" i="149" s="1"/>
  <c r="I36" i="149"/>
  <c r="D36" i="149"/>
  <c r="B36" i="149"/>
  <c r="H36" i="149" s="1"/>
  <c r="M35" i="149"/>
  <c r="D35" i="149"/>
  <c r="B35" i="149"/>
  <c r="D34" i="149"/>
  <c r="B34" i="149"/>
  <c r="M34" i="149" s="1"/>
  <c r="D33" i="149"/>
  <c r="B33" i="149"/>
  <c r="M33" i="149" s="1"/>
  <c r="M32" i="149"/>
  <c r="H32" i="149"/>
  <c r="I31" i="149"/>
  <c r="F31" i="149"/>
  <c r="E31" i="149"/>
  <c r="D31" i="149"/>
  <c r="B31" i="149"/>
  <c r="H31" i="149" s="1"/>
  <c r="I30" i="149"/>
  <c r="F30" i="149"/>
  <c r="E30" i="149"/>
  <c r="D30" i="149"/>
  <c r="B30" i="149"/>
  <c r="H30" i="149" s="1"/>
  <c r="I29" i="149"/>
  <c r="D29" i="149"/>
  <c r="B29" i="149"/>
  <c r="M29" i="149" s="1"/>
  <c r="D28" i="149"/>
  <c r="B28" i="149"/>
  <c r="D27" i="149"/>
  <c r="B27" i="149"/>
  <c r="H27" i="149" s="1"/>
  <c r="D26" i="149"/>
  <c r="B26" i="149"/>
  <c r="D25" i="149"/>
  <c r="B25" i="149"/>
  <c r="M25" i="149" s="1"/>
  <c r="D24" i="149"/>
  <c r="B24" i="149"/>
  <c r="D23" i="149"/>
  <c r="B23" i="149"/>
  <c r="M23" i="149" s="1"/>
  <c r="I22" i="149"/>
  <c r="D22" i="149"/>
  <c r="B22" i="149"/>
  <c r="D21" i="149"/>
  <c r="B21" i="149"/>
  <c r="H21" i="149" s="1"/>
  <c r="X13" i="149"/>
  <c r="X11" i="149"/>
  <c r="L11" i="149"/>
  <c r="X10" i="149"/>
  <c r="Z9" i="149"/>
  <c r="K10" i="149" s="1"/>
  <c r="X9" i="149"/>
  <c r="K9" i="149"/>
  <c r="X7" i="149"/>
  <c r="F6" i="149" s="1"/>
  <c r="X6" i="149"/>
  <c r="C6" i="149" s="1"/>
  <c r="X5" i="149"/>
  <c r="C5" i="149" s="1"/>
  <c r="C91" i="144"/>
  <c r="I42" i="144"/>
  <c r="F42" i="144"/>
  <c r="E42" i="144"/>
  <c r="D42" i="144"/>
  <c r="B42" i="144"/>
  <c r="M42" i="144" s="1"/>
  <c r="I41" i="144"/>
  <c r="F41" i="144"/>
  <c r="E41" i="144"/>
  <c r="D41" i="144"/>
  <c r="B41" i="144"/>
  <c r="H41" i="144" s="1"/>
  <c r="I40" i="144"/>
  <c r="F40" i="144"/>
  <c r="E40" i="144"/>
  <c r="D40" i="144"/>
  <c r="B40" i="144"/>
  <c r="M40" i="144" s="1"/>
  <c r="I39" i="144"/>
  <c r="F39" i="144"/>
  <c r="E39" i="144"/>
  <c r="D39" i="144"/>
  <c r="B39" i="144"/>
  <c r="H39" i="144" s="1"/>
  <c r="I38" i="144"/>
  <c r="F38" i="144"/>
  <c r="E38" i="144"/>
  <c r="D38" i="144"/>
  <c r="B38" i="144"/>
  <c r="H38" i="144" s="1"/>
  <c r="I37" i="144"/>
  <c r="F37" i="144"/>
  <c r="E37" i="144"/>
  <c r="D37" i="144"/>
  <c r="B37" i="144"/>
  <c r="I36" i="144"/>
  <c r="F36" i="144"/>
  <c r="E36" i="144"/>
  <c r="D36" i="144"/>
  <c r="B36" i="144"/>
  <c r="I35" i="144"/>
  <c r="F35" i="144"/>
  <c r="E35" i="144"/>
  <c r="D35" i="144"/>
  <c r="B35" i="144"/>
  <c r="H35" i="144" s="1"/>
  <c r="I34" i="144"/>
  <c r="F34" i="144"/>
  <c r="E34" i="144"/>
  <c r="D34" i="144"/>
  <c r="B34" i="144"/>
  <c r="M34" i="144" s="1"/>
  <c r="M33" i="144"/>
  <c r="I33" i="144"/>
  <c r="E33" i="144"/>
  <c r="D33" i="144"/>
  <c r="B33" i="144"/>
  <c r="H33" i="144" s="1"/>
  <c r="M32" i="144"/>
  <c r="H32" i="144"/>
  <c r="I31" i="144"/>
  <c r="F31" i="144"/>
  <c r="E31" i="144"/>
  <c r="D31" i="144"/>
  <c r="B31" i="144"/>
  <c r="I30" i="144"/>
  <c r="F30" i="144"/>
  <c r="E30" i="144"/>
  <c r="D30" i="144"/>
  <c r="B30" i="144"/>
  <c r="M30" i="144" s="1"/>
  <c r="I29" i="144"/>
  <c r="F29" i="144"/>
  <c r="E29" i="144"/>
  <c r="D29" i="144"/>
  <c r="B29" i="144"/>
  <c r="M29" i="144" s="1"/>
  <c r="I28" i="144"/>
  <c r="F28" i="144"/>
  <c r="E28" i="144"/>
  <c r="D28" i="144"/>
  <c r="B28" i="144"/>
  <c r="I27" i="144"/>
  <c r="F27" i="144"/>
  <c r="E27" i="144"/>
  <c r="D27" i="144"/>
  <c r="B27" i="144"/>
  <c r="I26" i="144"/>
  <c r="F26" i="144"/>
  <c r="E26" i="144"/>
  <c r="D26" i="144"/>
  <c r="B26" i="144"/>
  <c r="H26" i="144" s="1"/>
  <c r="I25" i="144"/>
  <c r="F25" i="144"/>
  <c r="E25" i="144"/>
  <c r="D25" i="144"/>
  <c r="B25" i="144"/>
  <c r="H25" i="144" s="1"/>
  <c r="I24" i="144"/>
  <c r="E24" i="144"/>
  <c r="D24" i="144"/>
  <c r="B24" i="144"/>
  <c r="H24" i="144" s="1"/>
  <c r="I23" i="144"/>
  <c r="E23" i="144"/>
  <c r="D23" i="144"/>
  <c r="B23" i="144"/>
  <c r="I22" i="144"/>
  <c r="E22" i="144"/>
  <c r="D22" i="144"/>
  <c r="B22" i="144"/>
  <c r="H22" i="144" s="1"/>
  <c r="I21" i="144"/>
  <c r="H21" i="144"/>
  <c r="E21" i="144"/>
  <c r="D21" i="144"/>
  <c r="B21" i="144"/>
  <c r="M21" i="144" s="1"/>
  <c r="K15" i="144"/>
  <c r="H15" i="144"/>
  <c r="X13" i="144"/>
  <c r="X11" i="144"/>
  <c r="L11" i="144"/>
  <c r="X10" i="144"/>
  <c r="K10" i="144"/>
  <c r="Z9" i="144"/>
  <c r="X9" i="144"/>
  <c r="K9" i="144" s="1"/>
  <c r="X7" i="144"/>
  <c r="F6" i="144" s="1"/>
  <c r="X6" i="144"/>
  <c r="C6" i="144" s="1"/>
  <c r="X5" i="144"/>
  <c r="C5" i="144" s="1"/>
  <c r="C91" i="143"/>
  <c r="I42" i="143"/>
  <c r="F42" i="143"/>
  <c r="E42" i="143"/>
  <c r="D42" i="143"/>
  <c r="B42" i="143"/>
  <c r="H42" i="143" s="1"/>
  <c r="I41" i="143"/>
  <c r="F41" i="143"/>
  <c r="E41" i="143"/>
  <c r="D41" i="143"/>
  <c r="B41" i="143"/>
  <c r="M41" i="143" s="1"/>
  <c r="I40" i="143"/>
  <c r="F40" i="143"/>
  <c r="E40" i="143"/>
  <c r="D40" i="143"/>
  <c r="B40" i="143"/>
  <c r="I39" i="143"/>
  <c r="F39" i="143"/>
  <c r="E39" i="143"/>
  <c r="D39" i="143"/>
  <c r="B39" i="143"/>
  <c r="H39" i="143" s="1"/>
  <c r="I38" i="143"/>
  <c r="F38" i="143"/>
  <c r="E38" i="143"/>
  <c r="D38" i="143"/>
  <c r="B38" i="143"/>
  <c r="H38" i="143" s="1"/>
  <c r="I37" i="143"/>
  <c r="F37" i="143"/>
  <c r="E37" i="143"/>
  <c r="D37" i="143"/>
  <c r="B37" i="143"/>
  <c r="M37" i="143" s="1"/>
  <c r="I36" i="143"/>
  <c r="F36" i="143"/>
  <c r="E36" i="143"/>
  <c r="D36" i="143"/>
  <c r="B36" i="143"/>
  <c r="M36" i="143" s="1"/>
  <c r="I35" i="143"/>
  <c r="F35" i="143"/>
  <c r="E35" i="143"/>
  <c r="D35" i="143"/>
  <c r="B35" i="143"/>
  <c r="M35" i="143" s="1"/>
  <c r="I34" i="143"/>
  <c r="F34" i="143"/>
  <c r="E34" i="143"/>
  <c r="D34" i="143"/>
  <c r="B34" i="143"/>
  <c r="M34" i="143" s="1"/>
  <c r="I33" i="143"/>
  <c r="F33" i="143"/>
  <c r="E33" i="143"/>
  <c r="D33" i="143"/>
  <c r="B33" i="143"/>
  <c r="M32" i="143"/>
  <c r="H32" i="143"/>
  <c r="I31" i="143"/>
  <c r="H31" i="143"/>
  <c r="F31" i="143"/>
  <c r="E31" i="143"/>
  <c r="D31" i="143"/>
  <c r="B31" i="143"/>
  <c r="M31" i="143" s="1"/>
  <c r="I30" i="143"/>
  <c r="F30" i="143"/>
  <c r="E30" i="143"/>
  <c r="D30" i="143"/>
  <c r="B30" i="143"/>
  <c r="I29" i="143"/>
  <c r="F29" i="143"/>
  <c r="E29" i="143"/>
  <c r="D29" i="143"/>
  <c r="B29" i="143"/>
  <c r="I28" i="143"/>
  <c r="F28" i="143"/>
  <c r="E28" i="143"/>
  <c r="D28" i="143"/>
  <c r="B28" i="143"/>
  <c r="H28" i="143" s="1"/>
  <c r="I27" i="143"/>
  <c r="F27" i="143"/>
  <c r="E27" i="143"/>
  <c r="D27" i="143"/>
  <c r="B27" i="143"/>
  <c r="H27" i="143" s="1"/>
  <c r="I26" i="143"/>
  <c r="F26" i="143"/>
  <c r="E26" i="143"/>
  <c r="D26" i="143"/>
  <c r="B26" i="143"/>
  <c r="M26" i="143" s="1"/>
  <c r="I25" i="143"/>
  <c r="F25" i="143"/>
  <c r="E25" i="143"/>
  <c r="D25" i="143"/>
  <c r="B25" i="143"/>
  <c r="I24" i="143"/>
  <c r="F24" i="143"/>
  <c r="E24" i="143"/>
  <c r="D24" i="143"/>
  <c r="B24" i="143"/>
  <c r="M24" i="143" s="1"/>
  <c r="I23" i="143"/>
  <c r="F23" i="143"/>
  <c r="E23" i="143"/>
  <c r="D23" i="143"/>
  <c r="B23" i="143"/>
  <c r="H23" i="143" s="1"/>
  <c r="I22" i="143"/>
  <c r="E22" i="143"/>
  <c r="D22" i="143"/>
  <c r="B22" i="143"/>
  <c r="H22" i="143" s="1"/>
  <c r="I21" i="143"/>
  <c r="E21" i="143"/>
  <c r="D21" i="143"/>
  <c r="B21" i="143"/>
  <c r="H21" i="143" s="1"/>
  <c r="K15" i="143"/>
  <c r="H15" i="143"/>
  <c r="X13" i="143"/>
  <c r="X11" i="143"/>
  <c r="L11" i="143"/>
  <c r="X10" i="143"/>
  <c r="Z9" i="143"/>
  <c r="K10" i="143" s="1"/>
  <c r="X9" i="143"/>
  <c r="K9" i="143" s="1"/>
  <c r="X7" i="143"/>
  <c r="F6" i="143" s="1"/>
  <c r="X6" i="143"/>
  <c r="C6" i="143" s="1"/>
  <c r="X5" i="143"/>
  <c r="C5" i="143" s="1"/>
  <c r="C91" i="173"/>
  <c r="I42" i="173"/>
  <c r="F42" i="173"/>
  <c r="E42" i="173"/>
  <c r="D42" i="173"/>
  <c r="B42" i="173"/>
  <c r="H42" i="173" s="1"/>
  <c r="I41" i="173"/>
  <c r="F41" i="173"/>
  <c r="E41" i="173"/>
  <c r="D41" i="173"/>
  <c r="B41" i="173"/>
  <c r="M41" i="173" s="1"/>
  <c r="I40" i="173"/>
  <c r="F40" i="173"/>
  <c r="E40" i="173"/>
  <c r="D40" i="173"/>
  <c r="B40" i="173"/>
  <c r="M40" i="173" s="1"/>
  <c r="I39" i="173"/>
  <c r="F39" i="173"/>
  <c r="E39" i="173"/>
  <c r="D39" i="173"/>
  <c r="B39" i="173"/>
  <c r="H39" i="173" s="1"/>
  <c r="I38" i="173"/>
  <c r="F38" i="173"/>
  <c r="E38" i="173"/>
  <c r="D38" i="173"/>
  <c r="B38" i="173"/>
  <c r="M38" i="173" s="1"/>
  <c r="I37" i="173"/>
  <c r="F37" i="173"/>
  <c r="E37" i="173"/>
  <c r="D37" i="173"/>
  <c r="B37" i="173"/>
  <c r="I36" i="173"/>
  <c r="F36" i="173"/>
  <c r="E36" i="173"/>
  <c r="D36" i="173"/>
  <c r="B36" i="173"/>
  <c r="M36" i="173" s="1"/>
  <c r="I35" i="173"/>
  <c r="F35" i="173"/>
  <c r="E35" i="173"/>
  <c r="D35" i="173"/>
  <c r="B35" i="173"/>
  <c r="M35" i="173" s="1"/>
  <c r="I34" i="173"/>
  <c r="F34" i="173"/>
  <c r="D34" i="173"/>
  <c r="B34" i="173"/>
  <c r="I33" i="173"/>
  <c r="F33" i="173"/>
  <c r="D33" i="173"/>
  <c r="B33" i="173"/>
  <c r="H33" i="173" s="1"/>
  <c r="M32" i="173"/>
  <c r="H32" i="173"/>
  <c r="I31" i="173"/>
  <c r="F31" i="173"/>
  <c r="E31" i="173"/>
  <c r="D31" i="173"/>
  <c r="B31" i="173"/>
  <c r="H31" i="173" s="1"/>
  <c r="I30" i="173"/>
  <c r="H30" i="173"/>
  <c r="F30" i="173"/>
  <c r="E30" i="173"/>
  <c r="D30" i="173"/>
  <c r="B30" i="173"/>
  <c r="M30" i="173" s="1"/>
  <c r="I29" i="173"/>
  <c r="F29" i="173"/>
  <c r="E29" i="173"/>
  <c r="D29" i="173"/>
  <c r="B29" i="173"/>
  <c r="M29" i="173" s="1"/>
  <c r="I28" i="173"/>
  <c r="F28" i="173"/>
  <c r="E28" i="173"/>
  <c r="D28" i="173"/>
  <c r="B28" i="173"/>
  <c r="M28" i="173" s="1"/>
  <c r="I27" i="173"/>
  <c r="F27" i="173"/>
  <c r="E27" i="173"/>
  <c r="D27" i="173"/>
  <c r="B27" i="173"/>
  <c r="I26" i="173"/>
  <c r="F26" i="173"/>
  <c r="E26" i="173"/>
  <c r="D26" i="173"/>
  <c r="B26" i="173"/>
  <c r="M26" i="173" s="1"/>
  <c r="I25" i="173"/>
  <c r="F25" i="173"/>
  <c r="E25" i="173"/>
  <c r="D25" i="173"/>
  <c r="B25" i="173"/>
  <c r="H25" i="173" s="1"/>
  <c r="M24" i="173"/>
  <c r="I24" i="173"/>
  <c r="F24" i="173"/>
  <c r="E24" i="173"/>
  <c r="D24" i="173"/>
  <c r="B24" i="173"/>
  <c r="H24" i="173" s="1"/>
  <c r="I23" i="173"/>
  <c r="F23" i="173"/>
  <c r="D23" i="173"/>
  <c r="B23" i="173"/>
  <c r="M23" i="173" s="1"/>
  <c r="I22" i="173"/>
  <c r="F22" i="173"/>
  <c r="D22" i="173"/>
  <c r="B22" i="173"/>
  <c r="I21" i="173"/>
  <c r="F21" i="173"/>
  <c r="D21" i="173"/>
  <c r="B21" i="173"/>
  <c r="K15" i="173"/>
  <c r="H15" i="173"/>
  <c r="X13" i="173"/>
  <c r="X12" i="173"/>
  <c r="X11" i="173"/>
  <c r="L11" i="173"/>
  <c r="X10" i="173"/>
  <c r="Z9" i="173"/>
  <c r="K10" i="173" s="1"/>
  <c r="X9" i="173"/>
  <c r="K9" i="173" s="1"/>
  <c r="X7" i="173"/>
  <c r="X6" i="173"/>
  <c r="C6" i="173" s="1"/>
  <c r="F6" i="173"/>
  <c r="C5" i="173"/>
  <c r="C91" i="169"/>
  <c r="I42" i="169"/>
  <c r="F42" i="169"/>
  <c r="E42" i="169"/>
  <c r="D42" i="169"/>
  <c r="B42" i="169"/>
  <c r="H42" i="169" s="1"/>
  <c r="I41" i="169"/>
  <c r="F41" i="169"/>
  <c r="E41" i="169"/>
  <c r="D41" i="169"/>
  <c r="B41" i="169"/>
  <c r="I40" i="169"/>
  <c r="F40" i="169"/>
  <c r="E40" i="169"/>
  <c r="D40" i="169"/>
  <c r="B40" i="169"/>
  <c r="M40" i="169" s="1"/>
  <c r="I39" i="169"/>
  <c r="F39" i="169"/>
  <c r="E39" i="169"/>
  <c r="D39" i="169"/>
  <c r="B39" i="169"/>
  <c r="H39" i="169" s="1"/>
  <c r="I38" i="169"/>
  <c r="F38" i="169"/>
  <c r="E38" i="169"/>
  <c r="D38" i="169"/>
  <c r="B38" i="169"/>
  <c r="M38" i="169" s="1"/>
  <c r="I37" i="169"/>
  <c r="F37" i="169"/>
  <c r="E37" i="169"/>
  <c r="D37" i="169"/>
  <c r="B37" i="169"/>
  <c r="M37" i="169" s="1"/>
  <c r="I36" i="169"/>
  <c r="F36" i="169"/>
  <c r="E36" i="169"/>
  <c r="D36" i="169"/>
  <c r="B36" i="169"/>
  <c r="H36" i="169" s="1"/>
  <c r="D35" i="169"/>
  <c r="B35" i="169"/>
  <c r="M35" i="169" s="1"/>
  <c r="D34" i="169"/>
  <c r="B34" i="169"/>
  <c r="D33" i="169"/>
  <c r="B33" i="169"/>
  <c r="H33" i="169" s="1"/>
  <c r="M32" i="169"/>
  <c r="H32" i="169"/>
  <c r="M31" i="169"/>
  <c r="I31" i="169"/>
  <c r="F31" i="169"/>
  <c r="E31" i="169"/>
  <c r="D31" i="169"/>
  <c r="B31" i="169"/>
  <c r="H31" i="169" s="1"/>
  <c r="I30" i="169"/>
  <c r="F30" i="169"/>
  <c r="E30" i="169"/>
  <c r="D30" i="169"/>
  <c r="B30" i="169"/>
  <c r="I29" i="169"/>
  <c r="F29" i="169"/>
  <c r="E29" i="169"/>
  <c r="D29" i="169"/>
  <c r="B29" i="169"/>
  <c r="M29" i="169" s="1"/>
  <c r="I28" i="169"/>
  <c r="F28" i="169"/>
  <c r="E28" i="169"/>
  <c r="D28" i="169"/>
  <c r="B28" i="169"/>
  <c r="H28" i="169" s="1"/>
  <c r="I27" i="169"/>
  <c r="F27" i="169"/>
  <c r="E27" i="169"/>
  <c r="D27" i="169"/>
  <c r="B27" i="169"/>
  <c r="H27" i="169" s="1"/>
  <c r="I26" i="169"/>
  <c r="F26" i="169"/>
  <c r="E26" i="169"/>
  <c r="D26" i="169"/>
  <c r="B26" i="169"/>
  <c r="M26" i="169" s="1"/>
  <c r="I25" i="169"/>
  <c r="F25" i="169"/>
  <c r="E25" i="169"/>
  <c r="D25" i="169"/>
  <c r="B25" i="169"/>
  <c r="D24" i="169"/>
  <c r="B24" i="169"/>
  <c r="M24" i="169" s="1"/>
  <c r="D23" i="169"/>
  <c r="B23" i="169"/>
  <c r="H23" i="169" s="1"/>
  <c r="D22" i="169"/>
  <c r="B22" i="169"/>
  <c r="M22" i="169" s="1"/>
  <c r="D21" i="169"/>
  <c r="B21" i="169"/>
  <c r="H21" i="169" s="1"/>
  <c r="K15" i="169"/>
  <c r="H15" i="169"/>
  <c r="X13" i="169"/>
  <c r="X12" i="169"/>
  <c r="X11" i="169"/>
  <c r="L11" i="169"/>
  <c r="X10" i="169"/>
  <c r="Z9" i="169"/>
  <c r="K10" i="169" s="1"/>
  <c r="X9" i="169"/>
  <c r="K9" i="169" s="1"/>
  <c r="X7" i="169"/>
  <c r="F6" i="169" s="1"/>
  <c r="X6" i="169"/>
  <c r="C6" i="169" s="1"/>
  <c r="X5" i="169"/>
  <c r="C5" i="169" s="1"/>
  <c r="C91" i="159"/>
  <c r="I42" i="159"/>
  <c r="F42" i="159"/>
  <c r="E42" i="159"/>
  <c r="D42" i="159"/>
  <c r="B42" i="159"/>
  <c r="M42" i="159" s="1"/>
  <c r="I41" i="159"/>
  <c r="F41" i="159"/>
  <c r="E41" i="159"/>
  <c r="D41" i="159"/>
  <c r="B41" i="159"/>
  <c r="M41" i="159" s="1"/>
  <c r="I40" i="159"/>
  <c r="F40" i="159"/>
  <c r="E40" i="159"/>
  <c r="D40" i="159"/>
  <c r="B40" i="159"/>
  <c r="M40" i="159" s="1"/>
  <c r="I39" i="159"/>
  <c r="F39" i="159"/>
  <c r="E39" i="159"/>
  <c r="D39" i="159"/>
  <c r="B39" i="159"/>
  <c r="I38" i="159"/>
  <c r="F38" i="159"/>
  <c r="E38" i="159"/>
  <c r="D38" i="159"/>
  <c r="B38" i="159"/>
  <c r="H38" i="159" s="1"/>
  <c r="I37" i="159"/>
  <c r="F37" i="159"/>
  <c r="E37" i="159"/>
  <c r="D37" i="159"/>
  <c r="B37" i="159"/>
  <c r="M37" i="159" s="1"/>
  <c r="I36" i="159"/>
  <c r="F36" i="159"/>
  <c r="E36" i="159"/>
  <c r="D36" i="159"/>
  <c r="B36" i="159"/>
  <c r="M36" i="159" s="1"/>
  <c r="I35" i="159"/>
  <c r="F35" i="159"/>
  <c r="D35" i="159"/>
  <c r="B35" i="159"/>
  <c r="H35" i="159" s="1"/>
  <c r="I34" i="159"/>
  <c r="F34" i="159"/>
  <c r="D34" i="159"/>
  <c r="B34" i="159"/>
  <c r="M34" i="159" s="1"/>
  <c r="I33" i="159"/>
  <c r="F33" i="159"/>
  <c r="D33" i="159"/>
  <c r="B33" i="159"/>
  <c r="H33" i="159" s="1"/>
  <c r="M32" i="159"/>
  <c r="H32" i="159"/>
  <c r="I31" i="159"/>
  <c r="F31" i="159"/>
  <c r="E31" i="159"/>
  <c r="D31" i="159"/>
  <c r="B31" i="159"/>
  <c r="H31" i="159" s="1"/>
  <c r="I30" i="159"/>
  <c r="F30" i="159"/>
  <c r="E30" i="159"/>
  <c r="D30" i="159"/>
  <c r="B30" i="159"/>
  <c r="H30" i="159" s="1"/>
  <c r="I29" i="159"/>
  <c r="F29" i="159"/>
  <c r="E29" i="159"/>
  <c r="D29" i="159"/>
  <c r="B29" i="159"/>
  <c r="I28" i="159"/>
  <c r="F28" i="159"/>
  <c r="E28" i="159"/>
  <c r="D28" i="159"/>
  <c r="B28" i="159"/>
  <c r="I27" i="159"/>
  <c r="F27" i="159"/>
  <c r="D27" i="159"/>
  <c r="B27" i="159"/>
  <c r="M27" i="159" s="1"/>
  <c r="I26" i="159"/>
  <c r="F26" i="159"/>
  <c r="D26" i="159"/>
  <c r="B26" i="159"/>
  <c r="H26" i="159" s="1"/>
  <c r="I25" i="159"/>
  <c r="F25" i="159"/>
  <c r="D25" i="159"/>
  <c r="B25" i="159"/>
  <c r="I24" i="159"/>
  <c r="F24" i="159"/>
  <c r="D24" i="159"/>
  <c r="B24" i="159"/>
  <c r="H24" i="159" s="1"/>
  <c r="I23" i="159"/>
  <c r="H23" i="159"/>
  <c r="F23" i="159"/>
  <c r="D23" i="159"/>
  <c r="B23" i="159"/>
  <c r="M23" i="159" s="1"/>
  <c r="I22" i="159"/>
  <c r="F22" i="159"/>
  <c r="D22" i="159"/>
  <c r="B22" i="159"/>
  <c r="I21" i="159"/>
  <c r="F21" i="159"/>
  <c r="D21" i="159"/>
  <c r="B21" i="159"/>
  <c r="H21" i="159" s="1"/>
  <c r="K15" i="159"/>
  <c r="H15" i="159"/>
  <c r="X13" i="159"/>
  <c r="X11" i="159"/>
  <c r="L11" i="159"/>
  <c r="X10" i="159"/>
  <c r="Z9" i="159"/>
  <c r="K10" i="159" s="1"/>
  <c r="X9" i="159"/>
  <c r="K9" i="159" s="1"/>
  <c r="X7" i="159"/>
  <c r="F6" i="159" s="1"/>
  <c r="X6" i="159"/>
  <c r="C6" i="159" s="1"/>
  <c r="X5" i="159"/>
  <c r="C91" i="181"/>
  <c r="I42" i="181"/>
  <c r="F42" i="181"/>
  <c r="E42" i="181"/>
  <c r="D42" i="181"/>
  <c r="B42" i="181"/>
  <c r="M42" i="181" s="1"/>
  <c r="I41" i="181"/>
  <c r="F41" i="181"/>
  <c r="E41" i="181"/>
  <c r="D41" i="181"/>
  <c r="B41" i="181"/>
  <c r="M41" i="181" s="1"/>
  <c r="I40" i="181"/>
  <c r="F40" i="181"/>
  <c r="E40" i="181"/>
  <c r="D40" i="181"/>
  <c r="B40" i="181"/>
  <c r="M40" i="181" s="1"/>
  <c r="I39" i="181"/>
  <c r="F39" i="181"/>
  <c r="E39" i="181"/>
  <c r="D39" i="181"/>
  <c r="B39" i="181"/>
  <c r="I38" i="181"/>
  <c r="F38" i="181"/>
  <c r="E38" i="181"/>
  <c r="D38" i="181"/>
  <c r="B38" i="181"/>
  <c r="M38" i="181" s="1"/>
  <c r="I37" i="181"/>
  <c r="F37" i="181"/>
  <c r="E37" i="181"/>
  <c r="D37" i="181"/>
  <c r="B37" i="181"/>
  <c r="H37" i="181" s="1"/>
  <c r="M36" i="181"/>
  <c r="I36" i="181"/>
  <c r="F36" i="181"/>
  <c r="E36" i="181"/>
  <c r="D36" i="181"/>
  <c r="B36" i="181"/>
  <c r="H36" i="181" s="1"/>
  <c r="I35" i="181"/>
  <c r="F35" i="181"/>
  <c r="E35" i="181"/>
  <c r="D35" i="181"/>
  <c r="B35" i="181"/>
  <c r="M35" i="181" s="1"/>
  <c r="I34" i="181"/>
  <c r="F34" i="181"/>
  <c r="E34" i="181"/>
  <c r="D34" i="181"/>
  <c r="B34" i="181"/>
  <c r="I33" i="181"/>
  <c r="F33" i="181"/>
  <c r="D33" i="181"/>
  <c r="B33" i="181"/>
  <c r="M33" i="181" s="1"/>
  <c r="M32" i="181"/>
  <c r="H32" i="181"/>
  <c r="I31" i="181"/>
  <c r="F31" i="181"/>
  <c r="E31" i="181"/>
  <c r="D31" i="181"/>
  <c r="B31" i="181"/>
  <c r="M31" i="181" s="1"/>
  <c r="I30" i="181"/>
  <c r="F30" i="181"/>
  <c r="E30" i="181"/>
  <c r="D30" i="181"/>
  <c r="B30" i="181"/>
  <c r="M30" i="181" s="1"/>
  <c r="I29" i="181"/>
  <c r="F29" i="181"/>
  <c r="E29" i="181"/>
  <c r="D29" i="181"/>
  <c r="B29" i="181"/>
  <c r="M29" i="181" s="1"/>
  <c r="I28" i="181"/>
  <c r="F28" i="181"/>
  <c r="E28" i="181"/>
  <c r="D28" i="181"/>
  <c r="B28" i="181"/>
  <c r="M28" i="181" s="1"/>
  <c r="I27" i="181"/>
  <c r="F27" i="181"/>
  <c r="E27" i="181"/>
  <c r="D27" i="181"/>
  <c r="B27" i="181"/>
  <c r="I26" i="181"/>
  <c r="F26" i="181"/>
  <c r="E26" i="181"/>
  <c r="D26" i="181"/>
  <c r="B26" i="181"/>
  <c r="H26" i="181" s="1"/>
  <c r="I25" i="181"/>
  <c r="F25" i="181"/>
  <c r="E25" i="181"/>
  <c r="D25" i="181"/>
  <c r="B25" i="181"/>
  <c r="H25" i="181" s="1"/>
  <c r="I24" i="181"/>
  <c r="F24" i="181"/>
  <c r="E24" i="181"/>
  <c r="D24" i="181"/>
  <c r="B24" i="181"/>
  <c r="H24" i="181" s="1"/>
  <c r="I23" i="181"/>
  <c r="F23" i="181"/>
  <c r="E23" i="181"/>
  <c r="D23" i="181"/>
  <c r="B23" i="181"/>
  <c r="M23" i="181" s="1"/>
  <c r="I22" i="181"/>
  <c r="F22" i="181"/>
  <c r="E22" i="181"/>
  <c r="D22" i="181"/>
  <c r="B22" i="181"/>
  <c r="M22" i="181" s="1"/>
  <c r="I21" i="181"/>
  <c r="F21" i="181"/>
  <c r="D21" i="181"/>
  <c r="B21" i="181"/>
  <c r="K15" i="181"/>
  <c r="H15" i="181"/>
  <c r="X13" i="181"/>
  <c r="X11" i="181"/>
  <c r="L11" i="181"/>
  <c r="X10" i="181"/>
  <c r="Z9" i="181"/>
  <c r="K10" i="181" s="1"/>
  <c r="X9" i="181"/>
  <c r="K9" i="181" s="1"/>
  <c r="X7" i="181"/>
  <c r="F6" i="181" s="1"/>
  <c r="X6" i="181"/>
  <c r="C6" i="181" s="1"/>
  <c r="X5" i="181"/>
  <c r="C91" i="191"/>
  <c r="I42" i="191"/>
  <c r="F42" i="191"/>
  <c r="E42" i="191"/>
  <c r="D42" i="191"/>
  <c r="B42" i="191"/>
  <c r="H42" i="191" s="1"/>
  <c r="I41" i="191"/>
  <c r="F41" i="191"/>
  <c r="E41" i="191"/>
  <c r="D41" i="191"/>
  <c r="B41" i="191"/>
  <c r="H41" i="191" s="1"/>
  <c r="I40" i="191"/>
  <c r="F40" i="191"/>
  <c r="E40" i="191"/>
  <c r="D40" i="191"/>
  <c r="B40" i="191"/>
  <c r="M40" i="191" s="1"/>
  <c r="I39" i="191"/>
  <c r="F39" i="191"/>
  <c r="E39" i="191"/>
  <c r="D39" i="191"/>
  <c r="B39" i="191"/>
  <c r="M39" i="191" s="1"/>
  <c r="I38" i="191"/>
  <c r="F38" i="191"/>
  <c r="E38" i="191"/>
  <c r="D38" i="191"/>
  <c r="B38" i="191"/>
  <c r="M38" i="191" s="1"/>
  <c r="I37" i="191"/>
  <c r="F37" i="191"/>
  <c r="E37" i="191"/>
  <c r="D37" i="191"/>
  <c r="B37" i="191"/>
  <c r="M37" i="191" s="1"/>
  <c r="I36" i="191"/>
  <c r="F36" i="191"/>
  <c r="E36" i="191"/>
  <c r="D36" i="191"/>
  <c r="B36" i="191"/>
  <c r="M36" i="191" s="1"/>
  <c r="I35" i="191"/>
  <c r="F35" i="191"/>
  <c r="E35" i="191"/>
  <c r="D35" i="191"/>
  <c r="B35" i="191"/>
  <c r="M35" i="191" s="1"/>
  <c r="I34" i="191"/>
  <c r="F34" i="191"/>
  <c r="E34" i="191"/>
  <c r="D34" i="191"/>
  <c r="B34" i="191"/>
  <c r="H34" i="191" s="1"/>
  <c r="I33" i="191"/>
  <c r="F33" i="191"/>
  <c r="E33" i="191"/>
  <c r="D33" i="191"/>
  <c r="B33" i="191"/>
  <c r="M32" i="191"/>
  <c r="H32" i="191"/>
  <c r="I31" i="191"/>
  <c r="F31" i="191"/>
  <c r="E31" i="191"/>
  <c r="D31" i="191"/>
  <c r="B31" i="191"/>
  <c r="I30" i="191"/>
  <c r="F30" i="191"/>
  <c r="E30" i="191"/>
  <c r="D30" i="191"/>
  <c r="B30" i="191"/>
  <c r="H30" i="191" s="1"/>
  <c r="I29" i="191"/>
  <c r="F29" i="191"/>
  <c r="E29" i="191"/>
  <c r="D29" i="191"/>
  <c r="B29" i="191"/>
  <c r="M29" i="191" s="1"/>
  <c r="I28" i="191"/>
  <c r="F28" i="191"/>
  <c r="E28" i="191"/>
  <c r="D28" i="191"/>
  <c r="B28" i="191"/>
  <c r="I27" i="191"/>
  <c r="H27" i="191"/>
  <c r="F27" i="191"/>
  <c r="E27" i="191"/>
  <c r="D27" i="191"/>
  <c r="B27" i="191"/>
  <c r="M27" i="191" s="1"/>
  <c r="I26" i="191"/>
  <c r="F26" i="191"/>
  <c r="E26" i="191"/>
  <c r="D26" i="191"/>
  <c r="B26" i="191"/>
  <c r="H26" i="191" s="1"/>
  <c r="I25" i="191"/>
  <c r="F25" i="191"/>
  <c r="E25" i="191"/>
  <c r="D25" i="191"/>
  <c r="B25" i="191"/>
  <c r="I24" i="191"/>
  <c r="F24" i="191"/>
  <c r="E24" i="191"/>
  <c r="D24" i="191"/>
  <c r="B24" i="191"/>
  <c r="M24" i="191" s="1"/>
  <c r="I23" i="191"/>
  <c r="F23" i="191"/>
  <c r="E23" i="191"/>
  <c r="D23" i="191"/>
  <c r="B23" i="191"/>
  <c r="H23" i="191" s="1"/>
  <c r="I22" i="191"/>
  <c r="F22" i="191"/>
  <c r="D22" i="191"/>
  <c r="B22" i="191"/>
  <c r="I21" i="191"/>
  <c r="H21" i="191"/>
  <c r="F21" i="191"/>
  <c r="D21" i="191"/>
  <c r="B21" i="191"/>
  <c r="M21" i="191" s="1"/>
  <c r="K15" i="191"/>
  <c r="H15" i="191"/>
  <c r="V13" i="191"/>
  <c r="V11" i="191"/>
  <c r="L11" i="191"/>
  <c r="V10" i="191"/>
  <c r="X9" i="191"/>
  <c r="K10" i="191" s="1"/>
  <c r="V9" i="191"/>
  <c r="K9" i="191" s="1"/>
  <c r="V7" i="191"/>
  <c r="F6" i="191" s="1"/>
  <c r="V6" i="191"/>
  <c r="C6" i="191" s="1"/>
  <c r="C91" i="132"/>
  <c r="I42" i="132"/>
  <c r="F42" i="132"/>
  <c r="E42" i="132"/>
  <c r="D42" i="132"/>
  <c r="B42" i="132"/>
  <c r="I41" i="132"/>
  <c r="F41" i="132"/>
  <c r="E41" i="132"/>
  <c r="D41" i="132"/>
  <c r="B41" i="132"/>
  <c r="M41" i="132" s="1"/>
  <c r="I40" i="132"/>
  <c r="F40" i="132"/>
  <c r="E40" i="132"/>
  <c r="D40" i="132"/>
  <c r="B40" i="132"/>
  <c r="I39" i="132"/>
  <c r="F39" i="132"/>
  <c r="E39" i="132"/>
  <c r="D39" i="132"/>
  <c r="B39" i="132"/>
  <c r="H39" i="132" s="1"/>
  <c r="I38" i="132"/>
  <c r="F38" i="132"/>
  <c r="E38" i="132"/>
  <c r="D38" i="132"/>
  <c r="B38" i="132"/>
  <c r="I37" i="132"/>
  <c r="F37" i="132"/>
  <c r="E37" i="132"/>
  <c r="D37" i="132"/>
  <c r="B37" i="132"/>
  <c r="M37" i="132" s="1"/>
  <c r="M36" i="132"/>
  <c r="I36" i="132"/>
  <c r="H36" i="132"/>
  <c r="E36" i="132"/>
  <c r="I35" i="132"/>
  <c r="H35" i="132"/>
  <c r="E35" i="132"/>
  <c r="I34" i="132"/>
  <c r="D34" i="132"/>
  <c r="B34" i="132"/>
  <c r="I33" i="132"/>
  <c r="D33" i="132"/>
  <c r="B33" i="132"/>
  <c r="H33" i="132" s="1"/>
  <c r="M32" i="132"/>
  <c r="H32" i="132"/>
  <c r="I31" i="132"/>
  <c r="F31" i="132"/>
  <c r="E31" i="132"/>
  <c r="D31" i="132"/>
  <c r="B31" i="132"/>
  <c r="M31" i="132" s="1"/>
  <c r="I30" i="132"/>
  <c r="H30" i="132"/>
  <c r="F30" i="132"/>
  <c r="E30" i="132"/>
  <c r="D30" i="132"/>
  <c r="B30" i="132"/>
  <c r="M30" i="132" s="1"/>
  <c r="I29" i="132"/>
  <c r="F29" i="132"/>
  <c r="E29" i="132"/>
  <c r="D29" i="132"/>
  <c r="B29" i="132"/>
  <c r="M29" i="132" s="1"/>
  <c r="I28" i="132"/>
  <c r="F28" i="132"/>
  <c r="E28" i="132"/>
  <c r="D28" i="132"/>
  <c r="B28" i="132"/>
  <c r="H28" i="132" s="1"/>
  <c r="I27" i="132"/>
  <c r="F27" i="132"/>
  <c r="E27" i="132"/>
  <c r="D27" i="132"/>
  <c r="B27" i="132"/>
  <c r="M27" i="132" s="1"/>
  <c r="I26" i="132"/>
  <c r="F26" i="132"/>
  <c r="E26" i="132"/>
  <c r="D26" i="132"/>
  <c r="B26" i="132"/>
  <c r="M26" i="132" s="1"/>
  <c r="I25" i="132"/>
  <c r="F25" i="132"/>
  <c r="E25" i="132"/>
  <c r="D25" i="132"/>
  <c r="B25" i="132"/>
  <c r="H25" i="132" s="1"/>
  <c r="M24" i="132"/>
  <c r="I24" i="132"/>
  <c r="H24" i="132"/>
  <c r="E24" i="132"/>
  <c r="I23" i="132"/>
  <c r="D23" i="132"/>
  <c r="B23" i="132"/>
  <c r="H23" i="132" s="1"/>
  <c r="I22" i="132"/>
  <c r="D22" i="132"/>
  <c r="B22" i="132"/>
  <c r="I21" i="132"/>
  <c r="D21" i="132"/>
  <c r="B21" i="132"/>
  <c r="H21" i="132" s="1"/>
  <c r="K15" i="132"/>
  <c r="H15" i="132"/>
  <c r="V13" i="132"/>
  <c r="V11" i="132"/>
  <c r="L11" i="132"/>
  <c r="V10" i="132"/>
  <c r="X9" i="132"/>
  <c r="K10" i="132" s="1"/>
  <c r="V9" i="132"/>
  <c r="K9" i="132" s="1"/>
  <c r="V7" i="132"/>
  <c r="F6" i="132" s="1"/>
  <c r="V6" i="132"/>
  <c r="C6" i="132" s="1"/>
  <c r="V5" i="132"/>
  <c r="C5" i="132" s="1"/>
  <c r="C91" i="189"/>
  <c r="I42" i="189"/>
  <c r="F42" i="189"/>
  <c r="E42" i="189"/>
  <c r="D42" i="189"/>
  <c r="B42" i="189"/>
  <c r="M42" i="189" s="1"/>
  <c r="I41" i="189"/>
  <c r="F41" i="189"/>
  <c r="E41" i="189"/>
  <c r="D41" i="189"/>
  <c r="B41" i="189"/>
  <c r="M41" i="189" s="1"/>
  <c r="I40" i="189"/>
  <c r="F40" i="189"/>
  <c r="E40" i="189"/>
  <c r="D40" i="189"/>
  <c r="B40" i="189"/>
  <c r="I39" i="189"/>
  <c r="F39" i="189"/>
  <c r="E39" i="189"/>
  <c r="D39" i="189"/>
  <c r="B39" i="189"/>
  <c r="H39" i="189" s="1"/>
  <c r="M38" i="189"/>
  <c r="I38" i="189"/>
  <c r="F38" i="189"/>
  <c r="E38" i="189"/>
  <c r="D38" i="189"/>
  <c r="B38" i="189"/>
  <c r="H38" i="189" s="1"/>
  <c r="I37" i="189"/>
  <c r="F37" i="189"/>
  <c r="E37" i="189"/>
  <c r="D37" i="189"/>
  <c r="B37" i="189"/>
  <c r="I36" i="189"/>
  <c r="F36" i="189"/>
  <c r="E36" i="189"/>
  <c r="D36" i="189"/>
  <c r="B36" i="189"/>
  <c r="M36" i="189" s="1"/>
  <c r="I35" i="189"/>
  <c r="F35" i="189"/>
  <c r="E35" i="189"/>
  <c r="D35" i="189"/>
  <c r="B35" i="189"/>
  <c r="M35" i="189" s="1"/>
  <c r="I34" i="189"/>
  <c r="H34" i="189"/>
  <c r="F34" i="189"/>
  <c r="E34" i="189"/>
  <c r="D34" i="189"/>
  <c r="B34" i="189"/>
  <c r="M34" i="189" s="1"/>
  <c r="D33" i="189"/>
  <c r="B33" i="189"/>
  <c r="M33" i="189" s="1"/>
  <c r="M32" i="189"/>
  <c r="H32" i="189"/>
  <c r="I31" i="189"/>
  <c r="F31" i="189"/>
  <c r="E31" i="189"/>
  <c r="D31" i="189"/>
  <c r="B31" i="189"/>
  <c r="H31" i="189" s="1"/>
  <c r="I30" i="189"/>
  <c r="F30" i="189"/>
  <c r="E30" i="189"/>
  <c r="D30" i="189"/>
  <c r="B30" i="189"/>
  <c r="M30" i="189" s="1"/>
  <c r="I29" i="189"/>
  <c r="F29" i="189"/>
  <c r="E29" i="189"/>
  <c r="D29" i="189"/>
  <c r="B29" i="189"/>
  <c r="I28" i="189"/>
  <c r="F28" i="189"/>
  <c r="E28" i="189"/>
  <c r="D28" i="189"/>
  <c r="B28" i="189"/>
  <c r="H28" i="189" s="1"/>
  <c r="I27" i="189"/>
  <c r="F27" i="189"/>
  <c r="E27" i="189"/>
  <c r="D27" i="189"/>
  <c r="B27" i="189"/>
  <c r="M27" i="189" s="1"/>
  <c r="I26" i="189"/>
  <c r="F26" i="189"/>
  <c r="E26" i="189"/>
  <c r="D26" i="189"/>
  <c r="B26" i="189"/>
  <c r="M26" i="189" s="1"/>
  <c r="I25" i="189"/>
  <c r="F25" i="189"/>
  <c r="E25" i="189"/>
  <c r="D25" i="189"/>
  <c r="B25" i="189"/>
  <c r="M25" i="189" s="1"/>
  <c r="I24" i="189"/>
  <c r="F24" i="189"/>
  <c r="E24" i="189"/>
  <c r="D24" i="189"/>
  <c r="B24" i="189"/>
  <c r="M24" i="189" s="1"/>
  <c r="I23" i="189"/>
  <c r="F23" i="189"/>
  <c r="E23" i="189"/>
  <c r="D23" i="189"/>
  <c r="B23" i="189"/>
  <c r="I22" i="189"/>
  <c r="F22" i="189"/>
  <c r="E22" i="189"/>
  <c r="D22" i="189"/>
  <c r="B22" i="189"/>
  <c r="H22" i="189" s="1"/>
  <c r="I21" i="189"/>
  <c r="F21" i="189"/>
  <c r="E21" i="189"/>
  <c r="D21" i="189"/>
  <c r="B21" i="189"/>
  <c r="H21" i="189" s="1"/>
  <c r="K15" i="189"/>
  <c r="H15" i="189"/>
  <c r="V13" i="189"/>
  <c r="V11" i="189"/>
  <c r="L11" i="189"/>
  <c r="V10" i="189"/>
  <c r="X9" i="189"/>
  <c r="K10" i="189" s="1"/>
  <c r="V9" i="189"/>
  <c r="K9" i="189" s="1"/>
  <c r="V7" i="189"/>
  <c r="V6" i="189"/>
  <c r="C6" i="189" s="1"/>
  <c r="F6" i="189"/>
  <c r="V5" i="189"/>
  <c r="C5" i="189" s="1"/>
  <c r="C91" i="196"/>
  <c r="M42" i="196"/>
  <c r="I42" i="196"/>
  <c r="F42" i="196"/>
  <c r="E42" i="196"/>
  <c r="D42" i="196"/>
  <c r="B42" i="196"/>
  <c r="H42" i="196" s="1"/>
  <c r="I41" i="196"/>
  <c r="F41" i="196"/>
  <c r="E41" i="196"/>
  <c r="D41" i="196"/>
  <c r="B41" i="196"/>
  <c r="M41" i="196" s="1"/>
  <c r="I40" i="196"/>
  <c r="F40" i="196"/>
  <c r="E40" i="196"/>
  <c r="D40" i="196"/>
  <c r="B40" i="196"/>
  <c r="H40" i="196" s="1"/>
  <c r="I39" i="196"/>
  <c r="F39" i="196"/>
  <c r="E39" i="196"/>
  <c r="D39" i="196"/>
  <c r="B39" i="196"/>
  <c r="M39" i="196" s="1"/>
  <c r="I38" i="196"/>
  <c r="F38" i="196"/>
  <c r="E38" i="196"/>
  <c r="D38" i="196"/>
  <c r="B38" i="196"/>
  <c r="I37" i="196"/>
  <c r="F37" i="196"/>
  <c r="E37" i="196"/>
  <c r="D37" i="196"/>
  <c r="B37" i="196"/>
  <c r="I36" i="196"/>
  <c r="F36" i="196"/>
  <c r="E36" i="196"/>
  <c r="D36" i="196"/>
  <c r="B36" i="196"/>
  <c r="H36" i="196" s="1"/>
  <c r="I35" i="196"/>
  <c r="F35" i="196"/>
  <c r="D35" i="196"/>
  <c r="B35" i="196"/>
  <c r="M35" i="196" s="1"/>
  <c r="I34" i="196"/>
  <c r="F34" i="196"/>
  <c r="D34" i="196"/>
  <c r="B34" i="196"/>
  <c r="H34" i="196" s="1"/>
  <c r="I33" i="196"/>
  <c r="F33" i="196"/>
  <c r="D33" i="196"/>
  <c r="B33" i="196"/>
  <c r="M32" i="196"/>
  <c r="H32" i="196"/>
  <c r="I31" i="196"/>
  <c r="F31" i="196"/>
  <c r="D31" i="196"/>
  <c r="B31" i="196"/>
  <c r="F30" i="196"/>
  <c r="D30" i="196"/>
  <c r="B30" i="196"/>
  <c r="M30" i="196" s="1"/>
  <c r="I29" i="196"/>
  <c r="F29" i="196"/>
  <c r="D29" i="196"/>
  <c r="B29" i="196"/>
  <c r="M29" i="196" s="1"/>
  <c r="I28" i="196"/>
  <c r="F28" i="196"/>
  <c r="D28" i="196"/>
  <c r="B28" i="196"/>
  <c r="I27" i="196"/>
  <c r="F27" i="196"/>
  <c r="D27" i="196"/>
  <c r="B27" i="196"/>
  <c r="F26" i="196"/>
  <c r="D26" i="196"/>
  <c r="B26" i="196"/>
  <c r="I25" i="196"/>
  <c r="F25" i="196"/>
  <c r="D25" i="196"/>
  <c r="B25" i="196"/>
  <c r="I24" i="196"/>
  <c r="F24" i="196"/>
  <c r="D24" i="196"/>
  <c r="B24" i="196"/>
  <c r="M24" i="196" s="1"/>
  <c r="I23" i="196"/>
  <c r="F23" i="196"/>
  <c r="D23" i="196"/>
  <c r="B23" i="196"/>
  <c r="M23" i="196" s="1"/>
  <c r="I22" i="196"/>
  <c r="F22" i="196"/>
  <c r="D22" i="196"/>
  <c r="B22" i="196"/>
  <c r="I21" i="196"/>
  <c r="E21" i="196"/>
  <c r="D21" i="196"/>
  <c r="B21" i="196"/>
  <c r="H21" i="196" s="1"/>
  <c r="K15" i="196"/>
  <c r="H15" i="196"/>
  <c r="V13" i="196"/>
  <c r="V11" i="196"/>
  <c r="L11" i="196"/>
  <c r="V10" i="196"/>
  <c r="X9" i="196"/>
  <c r="K10" i="196" s="1"/>
  <c r="V9" i="196"/>
  <c r="K9" i="196" s="1"/>
  <c r="V7" i="196"/>
  <c r="F6" i="196" s="1"/>
  <c r="V6" i="196"/>
  <c r="C6" i="196" s="1"/>
  <c r="V5" i="196"/>
  <c r="C5" i="196" s="1"/>
  <c r="C91" i="228"/>
  <c r="I42" i="228"/>
  <c r="F42" i="228"/>
  <c r="E42" i="228"/>
  <c r="D42" i="228"/>
  <c r="B42" i="228"/>
  <c r="M42" i="228" s="1"/>
  <c r="I41" i="228"/>
  <c r="F41" i="228"/>
  <c r="E41" i="228"/>
  <c r="D41" i="228"/>
  <c r="B41" i="228"/>
  <c r="H41" i="228" s="1"/>
  <c r="I40" i="228"/>
  <c r="F40" i="228"/>
  <c r="E40" i="228"/>
  <c r="D40" i="228"/>
  <c r="B40" i="228"/>
  <c r="H40" i="228" s="1"/>
  <c r="I39" i="228"/>
  <c r="F39" i="228"/>
  <c r="E39" i="228"/>
  <c r="D39" i="228"/>
  <c r="B39" i="228"/>
  <c r="I38" i="228"/>
  <c r="F38" i="228"/>
  <c r="E38" i="228"/>
  <c r="D38" i="228"/>
  <c r="B38" i="228"/>
  <c r="I37" i="228"/>
  <c r="F37" i="228"/>
  <c r="E37" i="228"/>
  <c r="D37" i="228"/>
  <c r="B37" i="228"/>
  <c r="I36" i="228"/>
  <c r="F36" i="228"/>
  <c r="E36" i="228"/>
  <c r="D36" i="228"/>
  <c r="B36" i="228"/>
  <c r="M36" i="228" s="1"/>
  <c r="I35" i="228"/>
  <c r="F35" i="228"/>
  <c r="E35" i="228"/>
  <c r="D35" i="228"/>
  <c r="B35" i="228"/>
  <c r="H35" i="228" s="1"/>
  <c r="I34" i="228"/>
  <c r="F34" i="228"/>
  <c r="E34" i="228"/>
  <c r="D34" i="228"/>
  <c r="B34" i="228"/>
  <c r="M34" i="228" s="1"/>
  <c r="D33" i="228"/>
  <c r="B33" i="228"/>
  <c r="M33" i="228" s="1"/>
  <c r="M32" i="228"/>
  <c r="H32" i="228"/>
  <c r="I31" i="228"/>
  <c r="F31" i="228"/>
  <c r="E31" i="228"/>
  <c r="D31" i="228"/>
  <c r="B31" i="228"/>
  <c r="M30" i="228"/>
  <c r="I30" i="228"/>
  <c r="F30" i="228"/>
  <c r="E30" i="228"/>
  <c r="D30" i="228"/>
  <c r="B30" i="228"/>
  <c r="H30" i="228" s="1"/>
  <c r="I29" i="228"/>
  <c r="F29" i="228"/>
  <c r="E29" i="228"/>
  <c r="D29" i="228"/>
  <c r="B29" i="228"/>
  <c r="H29" i="228" s="1"/>
  <c r="I28" i="228"/>
  <c r="F28" i="228"/>
  <c r="E28" i="228"/>
  <c r="D28" i="228"/>
  <c r="B28" i="228"/>
  <c r="M28" i="228" s="1"/>
  <c r="I27" i="228"/>
  <c r="F27" i="228"/>
  <c r="E27" i="228"/>
  <c r="D27" i="228"/>
  <c r="B27" i="228"/>
  <c r="I26" i="228"/>
  <c r="F26" i="228"/>
  <c r="E26" i="228"/>
  <c r="D26" i="228"/>
  <c r="B26" i="228"/>
  <c r="I25" i="228"/>
  <c r="F25" i="228"/>
  <c r="E25" i="228"/>
  <c r="D25" i="228"/>
  <c r="B25" i="228"/>
  <c r="H25" i="228" s="1"/>
  <c r="I24" i="228"/>
  <c r="F24" i="228"/>
  <c r="E24" i="228"/>
  <c r="D24" i="228"/>
  <c r="B24" i="228"/>
  <c r="I23" i="228"/>
  <c r="F23" i="228"/>
  <c r="E23" i="228"/>
  <c r="D23" i="228"/>
  <c r="B23" i="228"/>
  <c r="M23" i="228" s="1"/>
  <c r="I22" i="228"/>
  <c r="F22" i="228"/>
  <c r="E22" i="228"/>
  <c r="D22" i="228"/>
  <c r="B22" i="228"/>
  <c r="M22" i="228" s="1"/>
  <c r="I21" i="228"/>
  <c r="F21" i="228"/>
  <c r="E21" i="228"/>
  <c r="D21" i="228"/>
  <c r="B21" i="228"/>
  <c r="M21" i="228" s="1"/>
  <c r="K15" i="228"/>
  <c r="H15" i="228"/>
  <c r="V13" i="228"/>
  <c r="V11" i="228"/>
  <c r="L11" i="228"/>
  <c r="V10" i="228"/>
  <c r="X9" i="228"/>
  <c r="K10" i="228" s="1"/>
  <c r="V9" i="228"/>
  <c r="K9" i="228" s="1"/>
  <c r="V7" i="228"/>
  <c r="F6" i="228" s="1"/>
  <c r="V6" i="228"/>
  <c r="C6" i="228" s="1"/>
  <c r="V5" i="228"/>
  <c r="C5" i="228" s="1"/>
  <c r="C91" i="227"/>
  <c r="I42" i="227"/>
  <c r="F42" i="227"/>
  <c r="E42" i="227"/>
  <c r="D42" i="227"/>
  <c r="B42" i="227"/>
  <c r="M42" i="227" s="1"/>
  <c r="I41" i="227"/>
  <c r="F41" i="227"/>
  <c r="E41" i="227"/>
  <c r="D41" i="227"/>
  <c r="B41" i="227"/>
  <c r="M41" i="227" s="1"/>
  <c r="I40" i="227"/>
  <c r="F40" i="227"/>
  <c r="E40" i="227"/>
  <c r="D40" i="227"/>
  <c r="B40" i="227"/>
  <c r="I39" i="227"/>
  <c r="F39" i="227"/>
  <c r="E39" i="227"/>
  <c r="D39" i="227"/>
  <c r="B39" i="227"/>
  <c r="H39" i="227" s="1"/>
  <c r="I38" i="227"/>
  <c r="F38" i="227"/>
  <c r="E38" i="227"/>
  <c r="D38" i="227"/>
  <c r="B38" i="227"/>
  <c r="H38" i="227" s="1"/>
  <c r="I37" i="227"/>
  <c r="F37" i="227"/>
  <c r="E37" i="227"/>
  <c r="D37" i="227"/>
  <c r="B37" i="227"/>
  <c r="M37" i="227" s="1"/>
  <c r="I36" i="227"/>
  <c r="F36" i="227"/>
  <c r="E36" i="227"/>
  <c r="D36" i="227"/>
  <c r="B36" i="227"/>
  <c r="H36" i="227" s="1"/>
  <c r="I35" i="227"/>
  <c r="F35" i="227"/>
  <c r="E35" i="227"/>
  <c r="D35" i="227"/>
  <c r="B35" i="227"/>
  <c r="M35" i="227" s="1"/>
  <c r="I34" i="227"/>
  <c r="F34" i="227"/>
  <c r="E34" i="227"/>
  <c r="D34" i="227"/>
  <c r="B34" i="227"/>
  <c r="M34" i="227" s="1"/>
  <c r="D33" i="227"/>
  <c r="B33" i="227"/>
  <c r="M33" i="227" s="1"/>
  <c r="M32" i="227"/>
  <c r="H32" i="227"/>
  <c r="I31" i="227"/>
  <c r="F31" i="227"/>
  <c r="E31" i="227"/>
  <c r="D31" i="227"/>
  <c r="B31" i="227"/>
  <c r="H31" i="227" s="1"/>
  <c r="I30" i="227"/>
  <c r="F30" i="227"/>
  <c r="E30" i="227"/>
  <c r="D30" i="227"/>
  <c r="B30" i="227"/>
  <c r="M30" i="227" s="1"/>
  <c r="I29" i="227"/>
  <c r="F29" i="227"/>
  <c r="E29" i="227"/>
  <c r="D29" i="227"/>
  <c r="B29" i="227"/>
  <c r="I28" i="227"/>
  <c r="F28" i="227"/>
  <c r="E28" i="227"/>
  <c r="D28" i="227"/>
  <c r="B28" i="227"/>
  <c r="I27" i="227"/>
  <c r="F27" i="227"/>
  <c r="E27" i="227"/>
  <c r="D27" i="227"/>
  <c r="B27" i="227"/>
  <c r="I26" i="227"/>
  <c r="F26" i="227"/>
  <c r="E26" i="227"/>
  <c r="D26" i="227"/>
  <c r="B26" i="227"/>
  <c r="H26" i="227" s="1"/>
  <c r="I25" i="227"/>
  <c r="F25" i="227"/>
  <c r="E25" i="227"/>
  <c r="D25" i="227"/>
  <c r="B25" i="227"/>
  <c r="I24" i="227"/>
  <c r="F24" i="227"/>
  <c r="E24" i="227"/>
  <c r="D24" i="227"/>
  <c r="B24" i="227"/>
  <c r="M24" i="227" s="1"/>
  <c r="I23" i="227"/>
  <c r="F23" i="227"/>
  <c r="E23" i="227"/>
  <c r="D23" i="227"/>
  <c r="B23" i="227"/>
  <c r="H23" i="227" s="1"/>
  <c r="I22" i="227"/>
  <c r="F22" i="227"/>
  <c r="E22" i="227"/>
  <c r="D22" i="227"/>
  <c r="B22" i="227"/>
  <c r="I21" i="227"/>
  <c r="F21" i="227"/>
  <c r="E21" i="227"/>
  <c r="D21" i="227"/>
  <c r="B21" i="227"/>
  <c r="K15" i="227"/>
  <c r="H15" i="227"/>
  <c r="V13" i="227"/>
  <c r="V12" i="227"/>
  <c r="V11" i="227"/>
  <c r="L11" i="227"/>
  <c r="V10" i="227"/>
  <c r="X9" i="227"/>
  <c r="K10" i="227" s="1"/>
  <c r="V9" i="227"/>
  <c r="K9" i="227" s="1"/>
  <c r="V7" i="227"/>
  <c r="F6" i="227" s="1"/>
  <c r="V6" i="227"/>
  <c r="C6" i="227" s="1"/>
  <c r="V5" i="227"/>
  <c r="C5" i="227" s="1"/>
  <c r="C91" i="226"/>
  <c r="I42" i="226"/>
  <c r="F42" i="226"/>
  <c r="E42" i="226"/>
  <c r="D42" i="226"/>
  <c r="B42" i="226"/>
  <c r="I41" i="226"/>
  <c r="F41" i="226"/>
  <c r="E41" i="226"/>
  <c r="D41" i="226"/>
  <c r="B41" i="226"/>
  <c r="I40" i="226"/>
  <c r="F40" i="226"/>
  <c r="E40" i="226"/>
  <c r="D40" i="226"/>
  <c r="B40" i="226"/>
  <c r="M39" i="226"/>
  <c r="I39" i="226"/>
  <c r="H39" i="226"/>
  <c r="F39" i="226"/>
  <c r="E39" i="226"/>
  <c r="D39" i="226"/>
  <c r="B39" i="226"/>
  <c r="I38" i="226"/>
  <c r="F38" i="226"/>
  <c r="E38" i="226"/>
  <c r="D38" i="226"/>
  <c r="B38" i="226"/>
  <c r="M38" i="226" s="1"/>
  <c r="I37" i="226"/>
  <c r="F37" i="226"/>
  <c r="E37" i="226"/>
  <c r="D37" i="226"/>
  <c r="B37" i="226"/>
  <c r="M36" i="226"/>
  <c r="I36" i="226"/>
  <c r="F36" i="226"/>
  <c r="E36" i="226"/>
  <c r="D36" i="226"/>
  <c r="B36" i="226"/>
  <c r="H36" i="226" s="1"/>
  <c r="I35" i="226"/>
  <c r="F35" i="226"/>
  <c r="E35" i="226"/>
  <c r="D35" i="226"/>
  <c r="B35" i="226"/>
  <c r="I34" i="226"/>
  <c r="F34" i="226"/>
  <c r="E34" i="226"/>
  <c r="D34" i="226"/>
  <c r="B34" i="226"/>
  <c r="H34" i="226" s="1"/>
  <c r="D33" i="226"/>
  <c r="B33" i="226"/>
  <c r="M33" i="226" s="1"/>
  <c r="M32" i="226"/>
  <c r="H32" i="226"/>
  <c r="I31" i="226"/>
  <c r="F31" i="226"/>
  <c r="E31" i="226"/>
  <c r="D31" i="226"/>
  <c r="B31" i="226"/>
  <c r="M31" i="226" s="1"/>
  <c r="I30" i="226"/>
  <c r="F30" i="226"/>
  <c r="E30" i="226"/>
  <c r="D30" i="226"/>
  <c r="B30" i="226"/>
  <c r="I29" i="226"/>
  <c r="F29" i="226"/>
  <c r="E29" i="226"/>
  <c r="D29" i="226"/>
  <c r="B29" i="226"/>
  <c r="I28" i="226"/>
  <c r="F28" i="226"/>
  <c r="E28" i="226"/>
  <c r="D28" i="226"/>
  <c r="B28" i="226"/>
  <c r="H28" i="226" s="1"/>
  <c r="I27" i="226"/>
  <c r="F27" i="226"/>
  <c r="E27" i="226"/>
  <c r="D27" i="226"/>
  <c r="B27" i="226"/>
  <c r="M27" i="226" s="1"/>
  <c r="I26" i="226"/>
  <c r="F26" i="226"/>
  <c r="E26" i="226"/>
  <c r="D26" i="226"/>
  <c r="B26" i="226"/>
  <c r="M26" i="226" s="1"/>
  <c r="I25" i="226"/>
  <c r="F25" i="226"/>
  <c r="E25" i="226"/>
  <c r="D25" i="226"/>
  <c r="B25" i="226"/>
  <c r="M25" i="226" s="1"/>
  <c r="I24" i="226"/>
  <c r="F24" i="226"/>
  <c r="E24" i="226"/>
  <c r="D24" i="226"/>
  <c r="B24" i="226"/>
  <c r="M24" i="226" s="1"/>
  <c r="I23" i="226"/>
  <c r="F23" i="226"/>
  <c r="E23" i="226"/>
  <c r="D23" i="226"/>
  <c r="B23" i="226"/>
  <c r="I22" i="226"/>
  <c r="F22" i="226"/>
  <c r="E22" i="226"/>
  <c r="D22" i="226"/>
  <c r="B22" i="226"/>
  <c r="M22" i="226" s="1"/>
  <c r="I21" i="226"/>
  <c r="F21" i="226"/>
  <c r="E21" i="226"/>
  <c r="D21" i="226"/>
  <c r="B21" i="226"/>
  <c r="H21" i="226" s="1"/>
  <c r="K15" i="226"/>
  <c r="H15" i="226"/>
  <c r="V13" i="226"/>
  <c r="V11" i="226"/>
  <c r="L11" i="226"/>
  <c r="V10" i="226"/>
  <c r="X9" i="226"/>
  <c r="K10" i="226" s="1"/>
  <c r="V9" i="226"/>
  <c r="K9" i="226"/>
  <c r="V7" i="226"/>
  <c r="F6" i="226" s="1"/>
  <c r="V6" i="226"/>
  <c r="C6" i="226" s="1"/>
  <c r="V5" i="226"/>
  <c r="C5" i="226" s="1"/>
  <c r="C91" i="197"/>
  <c r="I42" i="197"/>
  <c r="F42" i="197"/>
  <c r="E42" i="197"/>
  <c r="D42" i="197"/>
  <c r="B42" i="197"/>
  <c r="H42" i="197" s="1"/>
  <c r="I41" i="197"/>
  <c r="F41" i="197"/>
  <c r="E41" i="197"/>
  <c r="D41" i="197"/>
  <c r="B41" i="197"/>
  <c r="H41" i="197" s="1"/>
  <c r="I40" i="197"/>
  <c r="F40" i="197"/>
  <c r="E40" i="197"/>
  <c r="D40" i="197"/>
  <c r="B40" i="197"/>
  <c r="I39" i="197"/>
  <c r="F39" i="197"/>
  <c r="E39" i="197"/>
  <c r="D39" i="197"/>
  <c r="B39" i="197"/>
  <c r="M39" i="197" s="1"/>
  <c r="I38" i="197"/>
  <c r="F38" i="197"/>
  <c r="E38" i="197"/>
  <c r="D38" i="197"/>
  <c r="B38" i="197"/>
  <c r="I37" i="197"/>
  <c r="F37" i="197"/>
  <c r="E37" i="197"/>
  <c r="D37" i="197"/>
  <c r="B37" i="197"/>
  <c r="H37" i="197" s="1"/>
  <c r="I36" i="197"/>
  <c r="F36" i="197"/>
  <c r="E36" i="197"/>
  <c r="D36" i="197"/>
  <c r="B36" i="197"/>
  <c r="I35" i="197"/>
  <c r="D35" i="197"/>
  <c r="B35" i="197"/>
  <c r="M35" i="197" s="1"/>
  <c r="I34" i="197"/>
  <c r="D34" i="197"/>
  <c r="B34" i="197"/>
  <c r="I33" i="197"/>
  <c r="F33" i="197"/>
  <c r="D33" i="197"/>
  <c r="B33" i="197"/>
  <c r="M33" i="197" s="1"/>
  <c r="M32" i="197"/>
  <c r="H32" i="197"/>
  <c r="I31" i="197"/>
  <c r="F31" i="197"/>
  <c r="E31" i="197"/>
  <c r="D31" i="197"/>
  <c r="B31" i="197"/>
  <c r="I30" i="197"/>
  <c r="F30" i="197"/>
  <c r="E30" i="197"/>
  <c r="D30" i="197"/>
  <c r="B30" i="197"/>
  <c r="H30" i="197" s="1"/>
  <c r="I29" i="197"/>
  <c r="F29" i="197"/>
  <c r="E29" i="197"/>
  <c r="D29" i="197"/>
  <c r="B29" i="197"/>
  <c r="H29" i="197" s="1"/>
  <c r="I28" i="197"/>
  <c r="F28" i="197"/>
  <c r="E28" i="197"/>
  <c r="D28" i="197"/>
  <c r="B28" i="197"/>
  <c r="I27" i="197"/>
  <c r="F27" i="197"/>
  <c r="E27" i="197"/>
  <c r="D27" i="197"/>
  <c r="B27" i="197"/>
  <c r="I26" i="197"/>
  <c r="F26" i="197"/>
  <c r="D26" i="197"/>
  <c r="B26" i="197"/>
  <c r="F25" i="197"/>
  <c r="E25" i="197"/>
  <c r="D25" i="197"/>
  <c r="B25" i="197"/>
  <c r="I24" i="197"/>
  <c r="F24" i="197"/>
  <c r="D24" i="197"/>
  <c r="B24" i="197"/>
  <c r="H24" i="197" s="1"/>
  <c r="M23" i="197"/>
  <c r="I23" i="197"/>
  <c r="F23" i="197"/>
  <c r="D23" i="197"/>
  <c r="B23" i="197"/>
  <c r="H23" i="197" s="1"/>
  <c r="I22" i="197"/>
  <c r="F22" i="197"/>
  <c r="D22" i="197"/>
  <c r="B22" i="197"/>
  <c r="I21" i="197"/>
  <c r="E21" i="197"/>
  <c r="D21" i="197"/>
  <c r="B21" i="197"/>
  <c r="M21" i="197" s="1"/>
  <c r="K15" i="197"/>
  <c r="H15" i="197"/>
  <c r="V13" i="197"/>
  <c r="V11" i="197"/>
  <c r="L11" i="197"/>
  <c r="V10" i="197"/>
  <c r="X9" i="197"/>
  <c r="K10" i="197" s="1"/>
  <c r="V9" i="197"/>
  <c r="K9" i="197" s="1"/>
  <c r="V7" i="197"/>
  <c r="F6" i="197" s="1"/>
  <c r="V6" i="197"/>
  <c r="C6" i="197" s="1"/>
  <c r="V5" i="197"/>
  <c r="C5" i="197" s="1"/>
  <c r="C91" i="231"/>
  <c r="I42" i="231"/>
  <c r="F42" i="231"/>
  <c r="E42" i="231"/>
  <c r="D42" i="231"/>
  <c r="B42" i="231"/>
  <c r="H42" i="231" s="1"/>
  <c r="I41" i="231"/>
  <c r="F41" i="231"/>
  <c r="E41" i="231"/>
  <c r="D41" i="231"/>
  <c r="B41" i="231"/>
  <c r="H41" i="231" s="1"/>
  <c r="I40" i="231"/>
  <c r="F40" i="231"/>
  <c r="E40" i="231"/>
  <c r="D40" i="231"/>
  <c r="B40" i="231"/>
  <c r="M40" i="231" s="1"/>
  <c r="I39" i="231"/>
  <c r="F39" i="231"/>
  <c r="E39" i="231"/>
  <c r="D39" i="231"/>
  <c r="B39" i="231"/>
  <c r="M39" i="231" s="1"/>
  <c r="I38" i="231"/>
  <c r="F38" i="231"/>
  <c r="E38" i="231"/>
  <c r="D38" i="231"/>
  <c r="B38" i="231"/>
  <c r="M38" i="231" s="1"/>
  <c r="I37" i="231"/>
  <c r="F37" i="231"/>
  <c r="E37" i="231"/>
  <c r="D37" i="231"/>
  <c r="B37" i="231"/>
  <c r="I36" i="231"/>
  <c r="F36" i="231"/>
  <c r="E36" i="231"/>
  <c r="D36" i="231"/>
  <c r="B36" i="231"/>
  <c r="H36" i="231" s="1"/>
  <c r="I35" i="231"/>
  <c r="F35" i="231"/>
  <c r="E35" i="231"/>
  <c r="D35" i="231"/>
  <c r="B35" i="231"/>
  <c r="H35" i="231" s="1"/>
  <c r="I34" i="231"/>
  <c r="F34" i="231"/>
  <c r="E34" i="231"/>
  <c r="D34" i="231"/>
  <c r="B34" i="231"/>
  <c r="M34" i="231" s="1"/>
  <c r="D33" i="231"/>
  <c r="B33" i="231"/>
  <c r="M33" i="231" s="1"/>
  <c r="M32" i="231"/>
  <c r="H32" i="231"/>
  <c r="I31" i="231"/>
  <c r="F31" i="231"/>
  <c r="E31" i="231"/>
  <c r="D31" i="231"/>
  <c r="B31" i="231"/>
  <c r="I30" i="231"/>
  <c r="F30" i="231"/>
  <c r="E30" i="231"/>
  <c r="D30" i="231"/>
  <c r="B30" i="231"/>
  <c r="H30" i="231" s="1"/>
  <c r="I29" i="231"/>
  <c r="F29" i="231"/>
  <c r="E29" i="231"/>
  <c r="D29" i="231"/>
  <c r="B29" i="231"/>
  <c r="H29" i="231" s="1"/>
  <c r="I28" i="231"/>
  <c r="F28" i="231"/>
  <c r="E28" i="231"/>
  <c r="D28" i="231"/>
  <c r="B28" i="231"/>
  <c r="M28" i="231" s="1"/>
  <c r="I27" i="231"/>
  <c r="F27" i="231"/>
  <c r="E27" i="231"/>
  <c r="D27" i="231"/>
  <c r="B27" i="231"/>
  <c r="M27" i="231" s="1"/>
  <c r="I26" i="231"/>
  <c r="F26" i="231"/>
  <c r="E26" i="231"/>
  <c r="D26" i="231"/>
  <c r="B26" i="231"/>
  <c r="M26" i="231" s="1"/>
  <c r="I25" i="231"/>
  <c r="F25" i="231"/>
  <c r="E25" i="231"/>
  <c r="D25" i="231"/>
  <c r="B25" i="231"/>
  <c r="M25" i="231" s="1"/>
  <c r="I24" i="231"/>
  <c r="F24" i="231"/>
  <c r="E24" i="231"/>
  <c r="D24" i="231"/>
  <c r="B24" i="231"/>
  <c r="I23" i="231"/>
  <c r="F23" i="231"/>
  <c r="E23" i="231"/>
  <c r="D23" i="231"/>
  <c r="B23" i="231"/>
  <c r="M23" i="231" s="1"/>
  <c r="I22" i="231"/>
  <c r="F22" i="231"/>
  <c r="E22" i="231"/>
  <c r="D22" i="231"/>
  <c r="B22" i="231"/>
  <c r="M22" i="231" s="1"/>
  <c r="I21" i="231"/>
  <c r="F21" i="231"/>
  <c r="E21" i="231"/>
  <c r="D21" i="231"/>
  <c r="B21" i="231"/>
  <c r="M21" i="231" s="1"/>
  <c r="K15" i="231"/>
  <c r="H15" i="231"/>
  <c r="V13" i="231"/>
  <c r="V12" i="231"/>
  <c r="V11" i="231"/>
  <c r="L11" i="231"/>
  <c r="V10" i="231"/>
  <c r="X9" i="231"/>
  <c r="K10" i="231" s="1"/>
  <c r="V9" i="231"/>
  <c r="K9" i="231"/>
  <c r="V7" i="231"/>
  <c r="F6" i="231" s="1"/>
  <c r="V6" i="231"/>
  <c r="C6" i="231" s="1"/>
  <c r="V5" i="231"/>
  <c r="C5" i="231"/>
  <c r="C91" i="217"/>
  <c r="I42" i="217"/>
  <c r="F42" i="217"/>
  <c r="E42" i="217"/>
  <c r="D42" i="217"/>
  <c r="B42" i="217"/>
  <c r="M42" i="217" s="1"/>
  <c r="I41" i="217"/>
  <c r="F41" i="217"/>
  <c r="E41" i="217"/>
  <c r="D41" i="217"/>
  <c r="B41" i="217"/>
  <c r="M41" i="217" s="1"/>
  <c r="I40" i="217"/>
  <c r="F40" i="217"/>
  <c r="E40" i="217"/>
  <c r="D40" i="217"/>
  <c r="B40" i="217"/>
  <c r="M40" i="217" s="1"/>
  <c r="I39" i="217"/>
  <c r="H39" i="217"/>
  <c r="F39" i="217"/>
  <c r="E39" i="217"/>
  <c r="D39" i="217"/>
  <c r="B39" i="217"/>
  <c r="M39" i="217" s="1"/>
  <c r="I38" i="217"/>
  <c r="F38" i="217"/>
  <c r="E38" i="217"/>
  <c r="D38" i="217"/>
  <c r="B38" i="217"/>
  <c r="I37" i="217"/>
  <c r="F37" i="217"/>
  <c r="E37" i="217"/>
  <c r="D37" i="217"/>
  <c r="B37" i="217"/>
  <c r="I36" i="217"/>
  <c r="F36" i="217"/>
  <c r="E36" i="217"/>
  <c r="D36" i="217"/>
  <c r="B36" i="217"/>
  <c r="H36" i="217" s="1"/>
  <c r="I35" i="217"/>
  <c r="F35" i="217"/>
  <c r="E35" i="217"/>
  <c r="D35" i="217"/>
  <c r="B35" i="217"/>
  <c r="H35" i="217" s="1"/>
  <c r="I34" i="217"/>
  <c r="F34" i="217"/>
  <c r="E34" i="217"/>
  <c r="D34" i="217"/>
  <c r="B34" i="217"/>
  <c r="M34" i="217" s="1"/>
  <c r="I33" i="217"/>
  <c r="F33" i="217"/>
  <c r="D33" i="217"/>
  <c r="B33" i="217"/>
  <c r="M33" i="217" s="1"/>
  <c r="M32" i="217"/>
  <c r="H32" i="217"/>
  <c r="I31" i="217"/>
  <c r="F31" i="217"/>
  <c r="E31" i="217"/>
  <c r="D31" i="217"/>
  <c r="B31" i="217"/>
  <c r="M31" i="217" s="1"/>
  <c r="I30" i="217"/>
  <c r="F30" i="217"/>
  <c r="E30" i="217"/>
  <c r="D30" i="217"/>
  <c r="B30" i="217"/>
  <c r="M30" i="217" s="1"/>
  <c r="I29" i="217"/>
  <c r="F29" i="217"/>
  <c r="E29" i="217"/>
  <c r="D29" i="217"/>
  <c r="B29" i="217"/>
  <c r="M29" i="217" s="1"/>
  <c r="I28" i="217"/>
  <c r="F28" i="217"/>
  <c r="E28" i="217"/>
  <c r="D28" i="217"/>
  <c r="B28" i="217"/>
  <c r="I27" i="217"/>
  <c r="F27" i="217"/>
  <c r="E27" i="217"/>
  <c r="D27" i="217"/>
  <c r="B27" i="217"/>
  <c r="I26" i="217"/>
  <c r="F26" i="217"/>
  <c r="E26" i="217"/>
  <c r="D26" i="217"/>
  <c r="B26" i="217"/>
  <c r="M26" i="217" s="1"/>
  <c r="I25" i="217"/>
  <c r="F25" i="217"/>
  <c r="D25" i="217"/>
  <c r="B25" i="217"/>
  <c r="H25" i="217" s="1"/>
  <c r="I24" i="217"/>
  <c r="F24" i="217"/>
  <c r="D24" i="217"/>
  <c r="B24" i="217"/>
  <c r="M24" i="217" s="1"/>
  <c r="I23" i="217"/>
  <c r="F23" i="217"/>
  <c r="D23" i="217"/>
  <c r="B23" i="217"/>
  <c r="M23" i="217" s="1"/>
  <c r="I22" i="217"/>
  <c r="F22" i="217"/>
  <c r="D22" i="217"/>
  <c r="B22" i="217"/>
  <c r="H22" i="217" s="1"/>
  <c r="I21" i="217"/>
  <c r="F21" i="217"/>
  <c r="D21" i="217"/>
  <c r="B21" i="217"/>
  <c r="M21" i="217" s="1"/>
  <c r="K15" i="217"/>
  <c r="H15" i="217"/>
  <c r="V13" i="217"/>
  <c r="V11" i="217"/>
  <c r="L11" i="217"/>
  <c r="V10" i="217"/>
  <c r="X9" i="217"/>
  <c r="K10" i="217" s="1"/>
  <c r="V9" i="217"/>
  <c r="K9" i="217" s="1"/>
  <c r="V7" i="217"/>
  <c r="F6" i="217" s="1"/>
  <c r="V6" i="217"/>
  <c r="C6" i="217"/>
  <c r="V5" i="217"/>
  <c r="C91" i="202"/>
  <c r="I42" i="202"/>
  <c r="F42" i="202"/>
  <c r="E42" i="202"/>
  <c r="D42" i="202"/>
  <c r="B42" i="202"/>
  <c r="H42" i="202" s="1"/>
  <c r="I41" i="202"/>
  <c r="F41" i="202"/>
  <c r="E41" i="202"/>
  <c r="D41" i="202"/>
  <c r="B41" i="202"/>
  <c r="H41" i="202" s="1"/>
  <c r="I40" i="202"/>
  <c r="F40" i="202"/>
  <c r="E40" i="202"/>
  <c r="D40" i="202"/>
  <c r="B40" i="202"/>
  <c r="H40" i="202" s="1"/>
  <c r="I39" i="202"/>
  <c r="F39" i="202"/>
  <c r="E39" i="202"/>
  <c r="D39" i="202"/>
  <c r="B39" i="202"/>
  <c r="M39" i="202" s="1"/>
  <c r="I38" i="202"/>
  <c r="F38" i="202"/>
  <c r="E38" i="202"/>
  <c r="D38" i="202"/>
  <c r="B38" i="202"/>
  <c r="M38" i="202" s="1"/>
  <c r="I37" i="202"/>
  <c r="F37" i="202"/>
  <c r="E37" i="202"/>
  <c r="D37" i="202"/>
  <c r="B37" i="202"/>
  <c r="M37" i="202" s="1"/>
  <c r="I36" i="202"/>
  <c r="F36" i="202"/>
  <c r="E36" i="202"/>
  <c r="D36" i="202"/>
  <c r="B36" i="202"/>
  <c r="M36" i="202" s="1"/>
  <c r="D35" i="202"/>
  <c r="B35" i="202"/>
  <c r="M35" i="202" s="1"/>
  <c r="D34" i="202"/>
  <c r="B34" i="202"/>
  <c r="M34" i="202" s="1"/>
  <c r="D33" i="202"/>
  <c r="B33" i="202"/>
  <c r="M33" i="202" s="1"/>
  <c r="M32" i="202"/>
  <c r="H32" i="202"/>
  <c r="I31" i="202"/>
  <c r="F31" i="202"/>
  <c r="E31" i="202"/>
  <c r="D31" i="202"/>
  <c r="B31" i="202"/>
  <c r="M31" i="202" s="1"/>
  <c r="I30" i="202"/>
  <c r="F30" i="202"/>
  <c r="E30" i="202"/>
  <c r="D30" i="202"/>
  <c r="B30" i="202"/>
  <c r="M30" i="202" s="1"/>
  <c r="I29" i="202"/>
  <c r="F29" i="202"/>
  <c r="E29" i="202"/>
  <c r="D29" i="202"/>
  <c r="B29" i="202"/>
  <c r="M29" i="202" s="1"/>
  <c r="I28" i="202"/>
  <c r="F28" i="202"/>
  <c r="E28" i="202"/>
  <c r="D28" i="202"/>
  <c r="B28" i="202"/>
  <c r="H28" i="202" s="1"/>
  <c r="I27" i="202"/>
  <c r="F27" i="202"/>
  <c r="E27" i="202"/>
  <c r="D27" i="202"/>
  <c r="B27" i="202"/>
  <c r="I26" i="202"/>
  <c r="F26" i="202"/>
  <c r="E26" i="202"/>
  <c r="D26" i="202"/>
  <c r="B26" i="202"/>
  <c r="H26" i="202" s="1"/>
  <c r="I25" i="202"/>
  <c r="F25" i="202"/>
  <c r="E25" i="202"/>
  <c r="D25" i="202"/>
  <c r="B25" i="202"/>
  <c r="H25" i="202" s="1"/>
  <c r="I24" i="202"/>
  <c r="D24" i="202"/>
  <c r="B24" i="202"/>
  <c r="H24" i="202" s="1"/>
  <c r="D23" i="202"/>
  <c r="B23" i="202"/>
  <c r="M23" i="202" s="1"/>
  <c r="D22" i="202"/>
  <c r="B22" i="202"/>
  <c r="M22" i="202" s="1"/>
  <c r="D21" i="202"/>
  <c r="B21" i="202"/>
  <c r="M21" i="202" s="1"/>
  <c r="K15" i="202"/>
  <c r="H15" i="202"/>
  <c r="V13" i="202"/>
  <c r="V11" i="202"/>
  <c r="L11" i="202"/>
  <c r="V10" i="202"/>
  <c r="X9" i="202"/>
  <c r="K10" i="202" s="1"/>
  <c r="V9" i="202"/>
  <c r="K9" i="202" s="1"/>
  <c r="V7" i="202"/>
  <c r="F6" i="202" s="1"/>
  <c r="V6" i="202"/>
  <c r="C6" i="202" s="1"/>
  <c r="V5" i="202"/>
  <c r="C5" i="202" s="1"/>
  <c r="C91" i="243"/>
  <c r="I42" i="243"/>
  <c r="F42" i="243"/>
  <c r="E42" i="243"/>
  <c r="D42" i="243"/>
  <c r="B42" i="243"/>
  <c r="H42" i="243" s="1"/>
  <c r="I41" i="243"/>
  <c r="F41" i="243"/>
  <c r="E41" i="243"/>
  <c r="D41" i="243"/>
  <c r="B41" i="243"/>
  <c r="H41" i="243" s="1"/>
  <c r="I40" i="243"/>
  <c r="F40" i="243"/>
  <c r="E40" i="243"/>
  <c r="D40" i="243"/>
  <c r="B40" i="243"/>
  <c r="M40" i="243" s="1"/>
  <c r="I39" i="243"/>
  <c r="F39" i="243"/>
  <c r="E39" i="243"/>
  <c r="D39" i="243"/>
  <c r="B39" i="243"/>
  <c r="M39" i="243" s="1"/>
  <c r="I38" i="243"/>
  <c r="F38" i="243"/>
  <c r="E38" i="243"/>
  <c r="D38" i="243"/>
  <c r="B38" i="243"/>
  <c r="H38" i="243" s="1"/>
  <c r="I37" i="243"/>
  <c r="F37" i="243"/>
  <c r="E37" i="243"/>
  <c r="D37" i="243"/>
  <c r="B37" i="243"/>
  <c r="I36" i="243"/>
  <c r="F36" i="243"/>
  <c r="E36" i="243"/>
  <c r="D36" i="243"/>
  <c r="B36" i="243"/>
  <c r="I35" i="243"/>
  <c r="F35" i="243"/>
  <c r="E35" i="243"/>
  <c r="D35" i="243"/>
  <c r="B35" i="243"/>
  <c r="H35" i="243" s="1"/>
  <c r="I34" i="243"/>
  <c r="F34" i="243"/>
  <c r="E34" i="243"/>
  <c r="D34" i="243"/>
  <c r="B34" i="243"/>
  <c r="H34" i="243" s="1"/>
  <c r="I33" i="243"/>
  <c r="F33" i="243"/>
  <c r="E33" i="243"/>
  <c r="D33" i="243"/>
  <c r="B33" i="243"/>
  <c r="M33" i="243" s="1"/>
  <c r="M32" i="243"/>
  <c r="H32" i="243"/>
  <c r="I31" i="243"/>
  <c r="F31" i="243"/>
  <c r="E31" i="243"/>
  <c r="D31" i="243"/>
  <c r="B31" i="243"/>
  <c r="M31" i="243" s="1"/>
  <c r="I30" i="243"/>
  <c r="F30" i="243"/>
  <c r="E30" i="243"/>
  <c r="D30" i="243"/>
  <c r="B30" i="243"/>
  <c r="M30" i="243" s="1"/>
  <c r="I29" i="243"/>
  <c r="F29" i="243"/>
  <c r="E29" i="243"/>
  <c r="D29" i="243"/>
  <c r="B29" i="243"/>
  <c r="M29" i="243" s="1"/>
  <c r="I28" i="243"/>
  <c r="F28" i="243"/>
  <c r="E28" i="243"/>
  <c r="D28" i="243"/>
  <c r="B28" i="243"/>
  <c r="M28" i="243" s="1"/>
  <c r="I27" i="243"/>
  <c r="F27" i="243"/>
  <c r="E27" i="243"/>
  <c r="D27" i="243"/>
  <c r="B27" i="243"/>
  <c r="M27" i="243" s="1"/>
  <c r="I26" i="243"/>
  <c r="F26" i="243"/>
  <c r="E26" i="243"/>
  <c r="D26" i="243"/>
  <c r="B26" i="243"/>
  <c r="I25" i="243"/>
  <c r="F25" i="243"/>
  <c r="E25" i="243"/>
  <c r="D25" i="243"/>
  <c r="B25" i="243"/>
  <c r="M25" i="243" s="1"/>
  <c r="I24" i="243"/>
  <c r="F24" i="243"/>
  <c r="E24" i="243"/>
  <c r="D24" i="243"/>
  <c r="B24" i="243"/>
  <c r="H24" i="243" s="1"/>
  <c r="I23" i="243"/>
  <c r="F23" i="243"/>
  <c r="E23" i="243"/>
  <c r="D23" i="243"/>
  <c r="B23" i="243"/>
  <c r="H23" i="243" s="1"/>
  <c r="I22" i="243"/>
  <c r="F22" i="243"/>
  <c r="E22" i="243"/>
  <c r="D22" i="243"/>
  <c r="B22" i="243"/>
  <c r="F21" i="243"/>
  <c r="D21" i="243"/>
  <c r="B21" i="243"/>
  <c r="M21" i="243" s="1"/>
  <c r="K15" i="243"/>
  <c r="H15" i="243"/>
  <c r="V13" i="243"/>
  <c r="V11" i="243"/>
  <c r="L11" i="243"/>
  <c r="V10" i="243"/>
  <c r="X9" i="243"/>
  <c r="K10" i="243" s="1"/>
  <c r="V9" i="243"/>
  <c r="K9" i="243" s="1"/>
  <c r="V7" i="243"/>
  <c r="F6" i="243" s="1"/>
  <c r="V6" i="243"/>
  <c r="C6" i="243" s="1"/>
  <c r="V5" i="243"/>
  <c r="C5" i="243" s="1"/>
  <c r="C91" i="216"/>
  <c r="I42" i="216"/>
  <c r="F42" i="216"/>
  <c r="E42" i="216"/>
  <c r="D42" i="216"/>
  <c r="B42" i="216"/>
  <c r="M42" i="216" s="1"/>
  <c r="I41" i="216"/>
  <c r="F41" i="216"/>
  <c r="E41" i="216"/>
  <c r="D41" i="216"/>
  <c r="B41" i="216"/>
  <c r="H41" i="216" s="1"/>
  <c r="I40" i="216"/>
  <c r="F40" i="216"/>
  <c r="E40" i="216"/>
  <c r="D40" i="216"/>
  <c r="B40" i="216"/>
  <c r="I39" i="216"/>
  <c r="F39" i="216"/>
  <c r="E39" i="216"/>
  <c r="D39" i="216"/>
  <c r="B39" i="216"/>
  <c r="H39" i="216" s="1"/>
  <c r="I38" i="216"/>
  <c r="F38" i="216"/>
  <c r="E38" i="216"/>
  <c r="D38" i="216"/>
  <c r="B38" i="216"/>
  <c r="M38" i="216" s="1"/>
  <c r="I37" i="216"/>
  <c r="F37" i="216"/>
  <c r="E37" i="216"/>
  <c r="D37" i="216"/>
  <c r="B37" i="216"/>
  <c r="M37" i="216" s="1"/>
  <c r="I36" i="216"/>
  <c r="F36" i="216"/>
  <c r="E36" i="216"/>
  <c r="D36" i="216"/>
  <c r="B36" i="216"/>
  <c r="M36" i="216" s="1"/>
  <c r="I35" i="216"/>
  <c r="F35" i="216"/>
  <c r="D35" i="216"/>
  <c r="B35" i="216"/>
  <c r="I34" i="216"/>
  <c r="F34" i="216"/>
  <c r="D34" i="216"/>
  <c r="B34" i="216"/>
  <c r="M34" i="216" s="1"/>
  <c r="I33" i="216"/>
  <c r="F33" i="216"/>
  <c r="D33" i="216"/>
  <c r="B33" i="216"/>
  <c r="H33" i="216" s="1"/>
  <c r="M32" i="216"/>
  <c r="H32" i="216"/>
  <c r="M31" i="216"/>
  <c r="I31" i="216"/>
  <c r="H31" i="216"/>
  <c r="F31" i="216"/>
  <c r="E31" i="216"/>
  <c r="D31" i="216"/>
  <c r="B31" i="216"/>
  <c r="I30" i="216"/>
  <c r="F30" i="216"/>
  <c r="E30" i="216"/>
  <c r="D30" i="216"/>
  <c r="B30" i="216"/>
  <c r="M30" i="216" s="1"/>
  <c r="I29" i="216"/>
  <c r="F29" i="216"/>
  <c r="E29" i="216"/>
  <c r="D29" i="216"/>
  <c r="B29" i="216"/>
  <c r="M29" i="216" s="1"/>
  <c r="F28" i="216"/>
  <c r="D28" i="216"/>
  <c r="B28" i="216"/>
  <c r="M28" i="216" s="1"/>
  <c r="I27" i="216"/>
  <c r="F27" i="216"/>
  <c r="D27" i="216"/>
  <c r="B27" i="216"/>
  <c r="H27" i="216" s="1"/>
  <c r="I26" i="216"/>
  <c r="F26" i="216"/>
  <c r="D26" i="216"/>
  <c r="B26" i="216"/>
  <c r="M26" i="216" s="1"/>
  <c r="F25" i="216"/>
  <c r="D25" i="216"/>
  <c r="B25" i="216"/>
  <c r="I24" i="216"/>
  <c r="F24" i="216"/>
  <c r="D24" i="216"/>
  <c r="B24" i="216"/>
  <c r="M24" i="216" s="1"/>
  <c r="I23" i="216"/>
  <c r="F23" i="216"/>
  <c r="D23" i="216"/>
  <c r="B23" i="216"/>
  <c r="H23" i="216" s="1"/>
  <c r="I22" i="216"/>
  <c r="F22" i="216"/>
  <c r="D22" i="216"/>
  <c r="B22" i="216"/>
  <c r="I21" i="216"/>
  <c r="F21" i="216"/>
  <c r="D21" i="216"/>
  <c r="B21" i="216"/>
  <c r="H21" i="216" s="1"/>
  <c r="K15" i="216"/>
  <c r="H15" i="216"/>
  <c r="V13" i="216"/>
  <c r="V11" i="216"/>
  <c r="L11" i="216"/>
  <c r="V10" i="216"/>
  <c r="X9" i="216"/>
  <c r="K10" i="216" s="1"/>
  <c r="V9" i="216"/>
  <c r="K9" i="216" s="1"/>
  <c r="V7" i="216"/>
  <c r="F6" i="216" s="1"/>
  <c r="V6" i="216"/>
  <c r="C6" i="216" s="1"/>
  <c r="V5" i="216"/>
  <c r="C5" i="216" s="1"/>
  <c r="C91" i="195"/>
  <c r="I42" i="195"/>
  <c r="F42" i="195"/>
  <c r="E42" i="195"/>
  <c r="D42" i="195"/>
  <c r="B42" i="195"/>
  <c r="H42" i="195" s="1"/>
  <c r="I41" i="195"/>
  <c r="F41" i="195"/>
  <c r="E41" i="195"/>
  <c r="D41" i="195"/>
  <c r="B41" i="195"/>
  <c r="I40" i="195"/>
  <c r="F40" i="195"/>
  <c r="E40" i="195"/>
  <c r="D40" i="195"/>
  <c r="B40" i="195"/>
  <c r="H40" i="195" s="1"/>
  <c r="I39" i="195"/>
  <c r="F39" i="195"/>
  <c r="E39" i="195"/>
  <c r="D39" i="195"/>
  <c r="B39" i="195"/>
  <c r="H39" i="195" s="1"/>
  <c r="I38" i="195"/>
  <c r="F38" i="195"/>
  <c r="E38" i="195"/>
  <c r="D38" i="195"/>
  <c r="B38" i="195"/>
  <c r="H38" i="195" s="1"/>
  <c r="I37" i="195"/>
  <c r="F37" i="195"/>
  <c r="E37" i="195"/>
  <c r="D37" i="195"/>
  <c r="B37" i="195"/>
  <c r="I36" i="195"/>
  <c r="F36" i="195"/>
  <c r="E36" i="195"/>
  <c r="D36" i="195"/>
  <c r="B36" i="195"/>
  <c r="M36" i="195" s="1"/>
  <c r="I35" i="195"/>
  <c r="H35" i="195"/>
  <c r="F35" i="195"/>
  <c r="E35" i="195"/>
  <c r="D35" i="195"/>
  <c r="B35" i="195"/>
  <c r="M35" i="195" s="1"/>
  <c r="I34" i="195"/>
  <c r="F34" i="195"/>
  <c r="E34" i="195"/>
  <c r="D34" i="195"/>
  <c r="B34" i="195"/>
  <c r="H34" i="195" s="1"/>
  <c r="I33" i="195"/>
  <c r="F33" i="195"/>
  <c r="D33" i="195"/>
  <c r="B33" i="195"/>
  <c r="H33" i="195" s="1"/>
  <c r="M32" i="195"/>
  <c r="H32" i="195"/>
  <c r="I31" i="195"/>
  <c r="F31" i="195"/>
  <c r="E31" i="195"/>
  <c r="D31" i="195"/>
  <c r="B31" i="195"/>
  <c r="H31" i="195" s="1"/>
  <c r="I30" i="195"/>
  <c r="F30" i="195"/>
  <c r="E30" i="195"/>
  <c r="D30" i="195"/>
  <c r="B30" i="195"/>
  <c r="M30" i="195" s="1"/>
  <c r="I29" i="195"/>
  <c r="F29" i="195"/>
  <c r="E29" i="195"/>
  <c r="D29" i="195"/>
  <c r="B29" i="195"/>
  <c r="I28" i="195"/>
  <c r="F28" i="195"/>
  <c r="E28" i="195"/>
  <c r="D28" i="195"/>
  <c r="B28" i="195"/>
  <c r="H28" i="195" s="1"/>
  <c r="I27" i="195"/>
  <c r="F27" i="195"/>
  <c r="E27" i="195"/>
  <c r="D27" i="195"/>
  <c r="B27" i="195"/>
  <c r="M27" i="195" s="1"/>
  <c r="I26" i="195"/>
  <c r="F26" i="195"/>
  <c r="E26" i="195"/>
  <c r="D26" i="195"/>
  <c r="B26" i="195"/>
  <c r="M26" i="195" s="1"/>
  <c r="I25" i="195"/>
  <c r="F25" i="195"/>
  <c r="D25" i="195"/>
  <c r="B25" i="195"/>
  <c r="M25" i="195" s="1"/>
  <c r="I24" i="195"/>
  <c r="F24" i="195"/>
  <c r="D24" i="195"/>
  <c r="B24" i="195"/>
  <c r="M24" i="195" s="1"/>
  <c r="I23" i="195"/>
  <c r="F23" i="195"/>
  <c r="D23" i="195"/>
  <c r="B23" i="195"/>
  <c r="I22" i="195"/>
  <c r="F22" i="195"/>
  <c r="D22" i="195"/>
  <c r="B22" i="195"/>
  <c r="M22" i="195" s="1"/>
  <c r="M21" i="195"/>
  <c r="I21" i="195"/>
  <c r="F21" i="195"/>
  <c r="D21" i="195"/>
  <c r="B21" i="195"/>
  <c r="H21" i="195" s="1"/>
  <c r="K15" i="195"/>
  <c r="H15" i="195"/>
  <c r="V13" i="195"/>
  <c r="V11" i="195"/>
  <c r="L11" i="195"/>
  <c r="V10" i="195"/>
  <c r="X9" i="195"/>
  <c r="K10" i="195" s="1"/>
  <c r="V9" i="195"/>
  <c r="K9" i="195"/>
  <c r="V7" i="195"/>
  <c r="F6" i="195" s="1"/>
  <c r="V6" i="195"/>
  <c r="C6" i="195" s="1"/>
  <c r="V5" i="195"/>
  <c r="C5" i="195" s="1"/>
  <c r="C91" i="215"/>
  <c r="I42" i="215"/>
  <c r="F42" i="215"/>
  <c r="E42" i="215"/>
  <c r="D42" i="215"/>
  <c r="B42" i="215"/>
  <c r="I41" i="215"/>
  <c r="F41" i="215"/>
  <c r="E41" i="215"/>
  <c r="D41" i="215"/>
  <c r="B41" i="215"/>
  <c r="H41" i="215" s="1"/>
  <c r="I40" i="215"/>
  <c r="F40" i="215"/>
  <c r="E40" i="215"/>
  <c r="D40" i="215"/>
  <c r="B40" i="215"/>
  <c r="M40" i="215" s="1"/>
  <c r="I39" i="215"/>
  <c r="F39" i="215"/>
  <c r="E39" i="215"/>
  <c r="D39" i="215"/>
  <c r="B39" i="215"/>
  <c r="M39" i="215" s="1"/>
  <c r="I38" i="215"/>
  <c r="F38" i="215"/>
  <c r="E38" i="215"/>
  <c r="D38" i="215"/>
  <c r="B38" i="215"/>
  <c r="M38" i="215" s="1"/>
  <c r="I37" i="215"/>
  <c r="F37" i="215"/>
  <c r="E37" i="215"/>
  <c r="D37" i="215"/>
  <c r="B37" i="215"/>
  <c r="M37" i="215" s="1"/>
  <c r="I36" i="215"/>
  <c r="F36" i="215"/>
  <c r="E36" i="215"/>
  <c r="D36" i="215"/>
  <c r="B36" i="215"/>
  <c r="M36" i="215" s="1"/>
  <c r="I35" i="215"/>
  <c r="F35" i="215"/>
  <c r="E35" i="215"/>
  <c r="D35" i="215"/>
  <c r="B35" i="215"/>
  <c r="I34" i="215"/>
  <c r="F34" i="215"/>
  <c r="E34" i="215"/>
  <c r="D34" i="215"/>
  <c r="B34" i="215"/>
  <c r="H34" i="215" s="1"/>
  <c r="I33" i="215"/>
  <c r="F33" i="215"/>
  <c r="E33" i="215"/>
  <c r="D33" i="215"/>
  <c r="B33" i="215"/>
  <c r="M33" i="215" s="1"/>
  <c r="M32" i="215"/>
  <c r="H32" i="215"/>
  <c r="I31" i="215"/>
  <c r="F31" i="215"/>
  <c r="E31" i="215"/>
  <c r="D31" i="215"/>
  <c r="B31" i="215"/>
  <c r="H31" i="215" s="1"/>
  <c r="I30" i="215"/>
  <c r="F30" i="215"/>
  <c r="E30" i="215"/>
  <c r="D30" i="215"/>
  <c r="B30" i="215"/>
  <c r="M30" i="215" s="1"/>
  <c r="I29" i="215"/>
  <c r="F29" i="215"/>
  <c r="E29" i="215"/>
  <c r="D29" i="215"/>
  <c r="B29" i="215"/>
  <c r="H29" i="215" s="1"/>
  <c r="I28" i="215"/>
  <c r="F28" i="215"/>
  <c r="E28" i="215"/>
  <c r="D28" i="215"/>
  <c r="B28" i="215"/>
  <c r="H28" i="215" s="1"/>
  <c r="I27" i="215"/>
  <c r="F27" i="215"/>
  <c r="E27" i="215"/>
  <c r="D27" i="215"/>
  <c r="B27" i="215"/>
  <c r="H27" i="215" s="1"/>
  <c r="I26" i="215"/>
  <c r="F26" i="215"/>
  <c r="E26" i="215"/>
  <c r="D26" i="215"/>
  <c r="B26" i="215"/>
  <c r="I25" i="215"/>
  <c r="F25" i="215"/>
  <c r="E25" i="215"/>
  <c r="D25" i="215"/>
  <c r="B25" i="215"/>
  <c r="M25" i="215" s="1"/>
  <c r="I24" i="215"/>
  <c r="F24" i="215"/>
  <c r="E24" i="215"/>
  <c r="D24" i="215"/>
  <c r="B24" i="215"/>
  <c r="M24" i="215" s="1"/>
  <c r="I23" i="215"/>
  <c r="F23" i="215"/>
  <c r="E23" i="215"/>
  <c r="D23" i="215"/>
  <c r="B23" i="215"/>
  <c r="H23" i="215" s="1"/>
  <c r="I22" i="215"/>
  <c r="F22" i="215"/>
  <c r="D22" i="215"/>
  <c r="B22" i="215"/>
  <c r="H22" i="215" s="1"/>
  <c r="I21" i="215"/>
  <c r="F21" i="215"/>
  <c r="D21" i="215"/>
  <c r="B21" i="215"/>
  <c r="H21" i="215" s="1"/>
  <c r="K15" i="215"/>
  <c r="H15" i="215"/>
  <c r="V13" i="215"/>
  <c r="V11" i="215"/>
  <c r="L11" i="215"/>
  <c r="V10" i="215"/>
  <c r="X9" i="215"/>
  <c r="K10" i="215" s="1"/>
  <c r="V9" i="215"/>
  <c r="K9" i="215" s="1"/>
  <c r="V7" i="215"/>
  <c r="F6" i="215" s="1"/>
  <c r="V6" i="215"/>
  <c r="C6" i="215"/>
  <c r="V5" i="215"/>
  <c r="C5" i="215"/>
  <c r="C91" i="213"/>
  <c r="I42" i="213"/>
  <c r="F42" i="213"/>
  <c r="E42" i="213"/>
  <c r="D42" i="213"/>
  <c r="B42" i="213"/>
  <c r="H42" i="213" s="1"/>
  <c r="I41" i="213"/>
  <c r="F41" i="213"/>
  <c r="E41" i="213"/>
  <c r="D41" i="213"/>
  <c r="B41" i="213"/>
  <c r="H41" i="213" s="1"/>
  <c r="I40" i="213"/>
  <c r="F40" i="213"/>
  <c r="E40" i="213"/>
  <c r="D40" i="213"/>
  <c r="B40" i="213"/>
  <c r="M40" i="213" s="1"/>
  <c r="I39" i="213"/>
  <c r="F39" i="213"/>
  <c r="E39" i="213"/>
  <c r="D39" i="213"/>
  <c r="B39" i="213"/>
  <c r="M39" i="213" s="1"/>
  <c r="I38" i="213"/>
  <c r="F38" i="213"/>
  <c r="E38" i="213"/>
  <c r="D38" i="213"/>
  <c r="B38" i="213"/>
  <c r="H38" i="213" s="1"/>
  <c r="I37" i="213"/>
  <c r="F37" i="213"/>
  <c r="E37" i="213"/>
  <c r="D37" i="213"/>
  <c r="B37" i="213"/>
  <c r="M37" i="213" s="1"/>
  <c r="I36" i="213"/>
  <c r="F36" i="213"/>
  <c r="E36" i="213"/>
  <c r="D36" i="213"/>
  <c r="B36" i="213"/>
  <c r="M36" i="213" s="1"/>
  <c r="I35" i="213"/>
  <c r="F35" i="213"/>
  <c r="E35" i="213"/>
  <c r="D35" i="213"/>
  <c r="B35" i="213"/>
  <c r="M35" i="213" s="1"/>
  <c r="I34" i="213"/>
  <c r="F34" i="213"/>
  <c r="E34" i="213"/>
  <c r="D34" i="213"/>
  <c r="B34" i="213"/>
  <c r="M34" i="213" s="1"/>
  <c r="F33" i="213"/>
  <c r="D33" i="213"/>
  <c r="B33" i="213"/>
  <c r="M33" i="213" s="1"/>
  <c r="M32" i="213"/>
  <c r="H32" i="213"/>
  <c r="I31" i="213"/>
  <c r="F31" i="213"/>
  <c r="E31" i="213"/>
  <c r="D31" i="213"/>
  <c r="B31" i="213"/>
  <c r="H31" i="213" s="1"/>
  <c r="I30" i="213"/>
  <c r="F30" i="213"/>
  <c r="E30" i="213"/>
  <c r="D30" i="213"/>
  <c r="B30" i="213"/>
  <c r="M30" i="213" s="1"/>
  <c r="I29" i="213"/>
  <c r="F29" i="213"/>
  <c r="E29" i="213"/>
  <c r="D29" i="213"/>
  <c r="B29" i="213"/>
  <c r="M29" i="213" s="1"/>
  <c r="I28" i="213"/>
  <c r="F28" i="213"/>
  <c r="E28" i="213"/>
  <c r="D28" i="213"/>
  <c r="B28" i="213"/>
  <c r="H28" i="213" s="1"/>
  <c r="I27" i="213"/>
  <c r="F27" i="213"/>
  <c r="E27" i="213"/>
  <c r="D27" i="213"/>
  <c r="B27" i="213"/>
  <c r="M27" i="213" s="1"/>
  <c r="I26" i="213"/>
  <c r="F26" i="213"/>
  <c r="E26" i="213"/>
  <c r="D26" i="213"/>
  <c r="B26" i="213"/>
  <c r="M26" i="213" s="1"/>
  <c r="I25" i="213"/>
  <c r="F25" i="213"/>
  <c r="E25" i="213"/>
  <c r="D25" i="213"/>
  <c r="B25" i="213"/>
  <c r="H25" i="213" s="1"/>
  <c r="I24" i="213"/>
  <c r="F24" i="213"/>
  <c r="E24" i="213"/>
  <c r="D24" i="213"/>
  <c r="B24" i="213"/>
  <c r="M24" i="213" s="1"/>
  <c r="I23" i="213"/>
  <c r="F23" i="213"/>
  <c r="E23" i="213"/>
  <c r="D23" i="213"/>
  <c r="B23" i="213"/>
  <c r="M23" i="213" s="1"/>
  <c r="I22" i="213"/>
  <c r="F22" i="213"/>
  <c r="E22" i="213"/>
  <c r="D22" i="213"/>
  <c r="B22" i="213"/>
  <c r="H22" i="213" s="1"/>
  <c r="I21" i="213"/>
  <c r="F21" i="213"/>
  <c r="D21" i="213"/>
  <c r="B21" i="213"/>
  <c r="M21" i="213" s="1"/>
  <c r="K15" i="213"/>
  <c r="H15" i="213"/>
  <c r="V13" i="213"/>
  <c r="V11" i="213"/>
  <c r="L11" i="213"/>
  <c r="V10" i="213"/>
  <c r="X9" i="213"/>
  <c r="K10" i="213" s="1"/>
  <c r="V9" i="213"/>
  <c r="K9" i="213" s="1"/>
  <c r="V7" i="213"/>
  <c r="F6" i="213" s="1"/>
  <c r="V6" i="213"/>
  <c r="C6" i="213" s="1"/>
  <c r="V5" i="213"/>
  <c r="C91" i="225"/>
  <c r="I42" i="225"/>
  <c r="F42" i="225"/>
  <c r="E42" i="225"/>
  <c r="D42" i="225"/>
  <c r="B42" i="225"/>
  <c r="M42" i="225" s="1"/>
  <c r="I41" i="225"/>
  <c r="F41" i="225"/>
  <c r="E41" i="225"/>
  <c r="D41" i="225"/>
  <c r="B41" i="225"/>
  <c r="H41" i="225" s="1"/>
  <c r="I40" i="225"/>
  <c r="F40" i="225"/>
  <c r="E40" i="225"/>
  <c r="D40" i="225"/>
  <c r="B40" i="225"/>
  <c r="I39" i="225"/>
  <c r="F39" i="225"/>
  <c r="E39" i="225"/>
  <c r="D39" i="225"/>
  <c r="B39" i="225"/>
  <c r="H39" i="225" s="1"/>
  <c r="I38" i="225"/>
  <c r="F38" i="225"/>
  <c r="E38" i="225"/>
  <c r="D38" i="225"/>
  <c r="B38" i="225"/>
  <c r="H38" i="225" s="1"/>
  <c r="I37" i="225"/>
  <c r="F37" i="225"/>
  <c r="E37" i="225"/>
  <c r="D37" i="225"/>
  <c r="B37" i="225"/>
  <c r="M37" i="225" s="1"/>
  <c r="I36" i="225"/>
  <c r="F36" i="225"/>
  <c r="E36" i="225"/>
  <c r="D36" i="225"/>
  <c r="B36" i="225"/>
  <c r="M36" i="225" s="1"/>
  <c r="I35" i="225"/>
  <c r="F35" i="225"/>
  <c r="E35" i="225"/>
  <c r="D35" i="225"/>
  <c r="B35" i="225"/>
  <c r="M35" i="225" s="1"/>
  <c r="I34" i="225"/>
  <c r="F34" i="225"/>
  <c r="E34" i="225"/>
  <c r="D34" i="225"/>
  <c r="B34" i="225"/>
  <c r="H34" i="225" s="1"/>
  <c r="D33" i="225"/>
  <c r="B33" i="225"/>
  <c r="M33" i="225" s="1"/>
  <c r="M32" i="225"/>
  <c r="H32" i="225"/>
  <c r="M31" i="225"/>
  <c r="I31" i="225"/>
  <c r="F31" i="225"/>
  <c r="E31" i="225"/>
  <c r="D31" i="225"/>
  <c r="B31" i="225"/>
  <c r="H31" i="225" s="1"/>
  <c r="I30" i="225"/>
  <c r="F30" i="225"/>
  <c r="E30" i="225"/>
  <c r="D30" i="225"/>
  <c r="B30" i="225"/>
  <c r="M30" i="225" s="1"/>
  <c r="I29" i="225"/>
  <c r="F29" i="225"/>
  <c r="E29" i="225"/>
  <c r="D29" i="225"/>
  <c r="B29" i="225"/>
  <c r="M29" i="225" s="1"/>
  <c r="I28" i="225"/>
  <c r="F28" i="225"/>
  <c r="E28" i="225"/>
  <c r="D28" i="225"/>
  <c r="B28" i="225"/>
  <c r="M28" i="225" s="1"/>
  <c r="I27" i="225"/>
  <c r="F27" i="225"/>
  <c r="E27" i="225"/>
  <c r="D27" i="225"/>
  <c r="B27" i="225"/>
  <c r="H27" i="225" s="1"/>
  <c r="I26" i="225"/>
  <c r="F26" i="225"/>
  <c r="E26" i="225"/>
  <c r="D26" i="225"/>
  <c r="B26" i="225"/>
  <c r="M26" i="225" s="1"/>
  <c r="I25" i="225"/>
  <c r="F25" i="225"/>
  <c r="E25" i="225"/>
  <c r="D25" i="225"/>
  <c r="B25" i="225"/>
  <c r="M25" i="225" s="1"/>
  <c r="I24" i="225"/>
  <c r="F24" i="225"/>
  <c r="E24" i="225"/>
  <c r="D24" i="225"/>
  <c r="B24" i="225"/>
  <c r="H24" i="225" s="1"/>
  <c r="I23" i="225"/>
  <c r="F23" i="225"/>
  <c r="E23" i="225"/>
  <c r="D23" i="225"/>
  <c r="B23" i="225"/>
  <c r="H23" i="225" s="1"/>
  <c r="I22" i="225"/>
  <c r="F22" i="225"/>
  <c r="E22" i="225"/>
  <c r="D22" i="225"/>
  <c r="B22" i="225"/>
  <c r="M22" i="225" s="1"/>
  <c r="I21" i="225"/>
  <c r="F21" i="225"/>
  <c r="E21" i="225"/>
  <c r="D21" i="225"/>
  <c r="B21" i="225"/>
  <c r="M21" i="225" s="1"/>
  <c r="K15" i="225"/>
  <c r="H15" i="225"/>
  <c r="V13" i="225"/>
  <c r="V11" i="225"/>
  <c r="L11" i="225"/>
  <c r="V10" i="225"/>
  <c r="X9" i="225"/>
  <c r="K10" i="225" s="1"/>
  <c r="V9" i="225"/>
  <c r="K9" i="225" s="1"/>
  <c r="V7" i="225"/>
  <c r="F6" i="225" s="1"/>
  <c r="V6" i="225"/>
  <c r="C6" i="225" s="1"/>
  <c r="V5" i="225"/>
  <c r="C5" i="225" s="1"/>
  <c r="C91" i="212"/>
  <c r="I42" i="212"/>
  <c r="F42" i="212"/>
  <c r="E42" i="212"/>
  <c r="D42" i="212"/>
  <c r="B42" i="212"/>
  <c r="M42" i="212" s="1"/>
  <c r="I41" i="212"/>
  <c r="F41" i="212"/>
  <c r="E41" i="212"/>
  <c r="D41" i="212"/>
  <c r="B41" i="212"/>
  <c r="H41" i="212" s="1"/>
  <c r="I40" i="212"/>
  <c r="F40" i="212"/>
  <c r="E40" i="212"/>
  <c r="D40" i="212"/>
  <c r="B40" i="212"/>
  <c r="H40" i="212" s="1"/>
  <c r="I39" i="212"/>
  <c r="F39" i="212"/>
  <c r="E39" i="212"/>
  <c r="D39" i="212"/>
  <c r="B39" i="212"/>
  <c r="M39" i="212" s="1"/>
  <c r="I38" i="212"/>
  <c r="F38" i="212"/>
  <c r="E38" i="212"/>
  <c r="D38" i="212"/>
  <c r="B38" i="212"/>
  <c r="M38" i="212" s="1"/>
  <c r="I37" i="212"/>
  <c r="F37" i="212"/>
  <c r="E37" i="212"/>
  <c r="D37" i="212"/>
  <c r="B37" i="212"/>
  <c r="H37" i="212" s="1"/>
  <c r="I36" i="212"/>
  <c r="F36" i="212"/>
  <c r="E36" i="212"/>
  <c r="D36" i="212"/>
  <c r="B36" i="212"/>
  <c r="H36" i="212" s="1"/>
  <c r="I35" i="212"/>
  <c r="F35" i="212"/>
  <c r="E35" i="212"/>
  <c r="D35" i="212"/>
  <c r="B35" i="212"/>
  <c r="M35" i="212" s="1"/>
  <c r="I34" i="212"/>
  <c r="F34" i="212"/>
  <c r="E34" i="212"/>
  <c r="D34" i="212"/>
  <c r="B34" i="212"/>
  <c r="M34" i="212" s="1"/>
  <c r="F33" i="212"/>
  <c r="D33" i="212"/>
  <c r="B33" i="212"/>
  <c r="M33" i="212" s="1"/>
  <c r="M32" i="212"/>
  <c r="H32" i="212"/>
  <c r="I31" i="212"/>
  <c r="F31" i="212"/>
  <c r="E31" i="212"/>
  <c r="D31" i="212"/>
  <c r="B31" i="212"/>
  <c r="M31" i="212" s="1"/>
  <c r="I30" i="212"/>
  <c r="F30" i="212"/>
  <c r="E30" i="212"/>
  <c r="D30" i="212"/>
  <c r="B30" i="212"/>
  <c r="M30" i="212" s="1"/>
  <c r="I29" i="212"/>
  <c r="F29" i="212"/>
  <c r="E29" i="212"/>
  <c r="D29" i="212"/>
  <c r="B29" i="212"/>
  <c r="H29" i="212" s="1"/>
  <c r="I28" i="212"/>
  <c r="F28" i="212"/>
  <c r="E28" i="212"/>
  <c r="D28" i="212"/>
  <c r="B28" i="212"/>
  <c r="M28" i="212" s="1"/>
  <c r="I27" i="212"/>
  <c r="F27" i="212"/>
  <c r="E27" i="212"/>
  <c r="D27" i="212"/>
  <c r="B27" i="212"/>
  <c r="M27" i="212" s="1"/>
  <c r="I26" i="212"/>
  <c r="H26" i="212"/>
  <c r="F26" i="212"/>
  <c r="E26" i="212"/>
  <c r="D26" i="212"/>
  <c r="B26" i="212"/>
  <c r="M26" i="212" s="1"/>
  <c r="I25" i="212"/>
  <c r="F25" i="212"/>
  <c r="E25" i="212"/>
  <c r="D25" i="212"/>
  <c r="B25" i="212"/>
  <c r="M25" i="212" s="1"/>
  <c r="I24" i="212"/>
  <c r="F24" i="212"/>
  <c r="E24" i="212"/>
  <c r="D24" i="212"/>
  <c r="B24" i="212"/>
  <c r="H24" i="212" s="1"/>
  <c r="I23" i="212"/>
  <c r="F23" i="212"/>
  <c r="E23" i="212"/>
  <c r="D23" i="212"/>
  <c r="B23" i="212"/>
  <c r="M23" i="212" s="1"/>
  <c r="I22" i="212"/>
  <c r="F22" i="212"/>
  <c r="E22" i="212"/>
  <c r="D22" i="212"/>
  <c r="B22" i="212"/>
  <c r="M22" i="212" s="1"/>
  <c r="I21" i="212"/>
  <c r="F21" i="212"/>
  <c r="D21" i="212"/>
  <c r="B21" i="212"/>
  <c r="H21" i="212" s="1"/>
  <c r="K15" i="212"/>
  <c r="H15" i="212"/>
  <c r="V13" i="212"/>
  <c r="V12" i="212"/>
  <c r="V11" i="212"/>
  <c r="L11" i="212"/>
  <c r="V10" i="212"/>
  <c r="X9" i="212"/>
  <c r="K10" i="212" s="1"/>
  <c r="V9" i="212"/>
  <c r="K9" i="212" s="1"/>
  <c r="V7" i="212"/>
  <c r="F6" i="212" s="1"/>
  <c r="V6" i="212"/>
  <c r="C6" i="212" s="1"/>
  <c r="V5" i="212"/>
  <c r="C5" i="212" s="1"/>
  <c r="C91" i="201"/>
  <c r="I42" i="201"/>
  <c r="F42" i="201"/>
  <c r="E42" i="201"/>
  <c r="D42" i="201"/>
  <c r="B42" i="201"/>
  <c r="H42" i="201" s="1"/>
  <c r="I41" i="201"/>
  <c r="F41" i="201"/>
  <c r="E41" i="201"/>
  <c r="D41" i="201"/>
  <c r="B41" i="201"/>
  <c r="H41" i="201" s="1"/>
  <c r="I40" i="201"/>
  <c r="F40" i="201"/>
  <c r="E40" i="201"/>
  <c r="D40" i="201"/>
  <c r="B40" i="201"/>
  <c r="M40" i="201" s="1"/>
  <c r="I39" i="201"/>
  <c r="F39" i="201"/>
  <c r="E39" i="201"/>
  <c r="D39" i="201"/>
  <c r="B39" i="201"/>
  <c r="M39" i="201" s="1"/>
  <c r="I38" i="201"/>
  <c r="F38" i="201"/>
  <c r="E38" i="201"/>
  <c r="D38" i="201"/>
  <c r="B38" i="201"/>
  <c r="M38" i="201" s="1"/>
  <c r="I37" i="201"/>
  <c r="F37" i="201"/>
  <c r="E37" i="201"/>
  <c r="D37" i="201"/>
  <c r="B37" i="201"/>
  <c r="H37" i="201" s="1"/>
  <c r="I36" i="201"/>
  <c r="F36" i="201"/>
  <c r="E36" i="201"/>
  <c r="D36" i="201"/>
  <c r="B36" i="201"/>
  <c r="M36" i="201" s="1"/>
  <c r="I35" i="201"/>
  <c r="F35" i="201"/>
  <c r="E35" i="201"/>
  <c r="D35" i="201"/>
  <c r="B35" i="201"/>
  <c r="M35" i="201" s="1"/>
  <c r="D34" i="201"/>
  <c r="B34" i="201"/>
  <c r="M34" i="201" s="1"/>
  <c r="D33" i="201"/>
  <c r="B33" i="201"/>
  <c r="M33" i="201" s="1"/>
  <c r="M32" i="201"/>
  <c r="H32" i="201"/>
  <c r="I31" i="201"/>
  <c r="F31" i="201"/>
  <c r="E31" i="201"/>
  <c r="D31" i="201"/>
  <c r="B31" i="201"/>
  <c r="H31" i="201" s="1"/>
  <c r="I30" i="201"/>
  <c r="F30" i="201"/>
  <c r="E30" i="201"/>
  <c r="D30" i="201"/>
  <c r="B30" i="201"/>
  <c r="M30" i="201" s="1"/>
  <c r="I29" i="201"/>
  <c r="F29" i="201"/>
  <c r="E29" i="201"/>
  <c r="D29" i="201"/>
  <c r="B29" i="201"/>
  <c r="M29" i="201" s="1"/>
  <c r="I28" i="201"/>
  <c r="H28" i="201"/>
  <c r="F28" i="201"/>
  <c r="E28" i="201"/>
  <c r="D28" i="201"/>
  <c r="B28" i="201"/>
  <c r="M28" i="201" s="1"/>
  <c r="I27" i="201"/>
  <c r="F27" i="201"/>
  <c r="E27" i="201"/>
  <c r="D27" i="201"/>
  <c r="B27" i="201"/>
  <c r="M27" i="201" s="1"/>
  <c r="I26" i="201"/>
  <c r="F26" i="201"/>
  <c r="E26" i="201"/>
  <c r="D26" i="201"/>
  <c r="B26" i="201"/>
  <c r="H26" i="201" s="1"/>
  <c r="I25" i="201"/>
  <c r="D25" i="201"/>
  <c r="B25" i="201"/>
  <c r="M25" i="201" s="1"/>
  <c r="D24" i="201"/>
  <c r="B24" i="201"/>
  <c r="M24" i="201" s="1"/>
  <c r="D23" i="201"/>
  <c r="B23" i="201"/>
  <c r="M23" i="201" s="1"/>
  <c r="D22" i="201"/>
  <c r="B22" i="201"/>
  <c r="M22" i="201" s="1"/>
  <c r="I21" i="201"/>
  <c r="D21" i="201"/>
  <c r="B21" i="201"/>
  <c r="M21" i="201" s="1"/>
  <c r="K15" i="201"/>
  <c r="H15" i="201"/>
  <c r="V13" i="201"/>
  <c r="V11" i="201"/>
  <c r="L11" i="201"/>
  <c r="V10" i="201"/>
  <c r="X9" i="201"/>
  <c r="K10" i="201" s="1"/>
  <c r="V9" i="201"/>
  <c r="K9" i="201" s="1"/>
  <c r="V7" i="201"/>
  <c r="F6" i="201" s="1"/>
  <c r="V6" i="201"/>
  <c r="C6" i="201" s="1"/>
  <c r="V5" i="201"/>
  <c r="C5" i="201" s="1"/>
  <c r="C91" i="241"/>
  <c r="I42" i="241"/>
  <c r="F42" i="241"/>
  <c r="E42" i="241"/>
  <c r="D42" i="241"/>
  <c r="B42" i="241"/>
  <c r="H42" i="241" s="1"/>
  <c r="I41" i="241"/>
  <c r="F41" i="241"/>
  <c r="E41" i="241"/>
  <c r="D41" i="241"/>
  <c r="B41" i="241"/>
  <c r="H41" i="241" s="1"/>
  <c r="I40" i="241"/>
  <c r="F40" i="241"/>
  <c r="E40" i="241"/>
  <c r="D40" i="241"/>
  <c r="B40" i="241"/>
  <c r="M40" i="241" s="1"/>
  <c r="I39" i="241"/>
  <c r="F39" i="241"/>
  <c r="E39" i="241"/>
  <c r="D39" i="241"/>
  <c r="B39" i="241"/>
  <c r="M39" i="241" s="1"/>
  <c r="I38" i="241"/>
  <c r="F38" i="241"/>
  <c r="E38" i="241"/>
  <c r="D38" i="241"/>
  <c r="B38" i="241"/>
  <c r="M38" i="241" s="1"/>
  <c r="I37" i="241"/>
  <c r="F37" i="241"/>
  <c r="E37" i="241"/>
  <c r="D37" i="241"/>
  <c r="B37" i="241"/>
  <c r="H37" i="241" s="1"/>
  <c r="I36" i="241"/>
  <c r="F36" i="241"/>
  <c r="E36" i="241"/>
  <c r="D36" i="241"/>
  <c r="B36" i="241"/>
  <c r="M36" i="241" s="1"/>
  <c r="I35" i="241"/>
  <c r="F35" i="241"/>
  <c r="E35" i="241"/>
  <c r="D35" i="241"/>
  <c r="B35" i="241"/>
  <c r="M35" i="241" s="1"/>
  <c r="I34" i="241"/>
  <c r="F34" i="241"/>
  <c r="E34" i="241"/>
  <c r="D34" i="241"/>
  <c r="B34" i="241"/>
  <c r="H34" i="241" s="1"/>
  <c r="M33" i="241"/>
  <c r="I33" i="241"/>
  <c r="F33" i="241"/>
  <c r="E33" i="241"/>
  <c r="D33" i="241"/>
  <c r="B33" i="241"/>
  <c r="H33" i="241" s="1"/>
  <c r="M32" i="241"/>
  <c r="H32" i="241"/>
  <c r="M31" i="241"/>
  <c r="I31" i="241"/>
  <c r="F31" i="241"/>
  <c r="E31" i="241"/>
  <c r="D31" i="241"/>
  <c r="B31" i="241"/>
  <c r="H31" i="241" s="1"/>
  <c r="I30" i="241"/>
  <c r="F30" i="241"/>
  <c r="E30" i="241"/>
  <c r="D30" i="241"/>
  <c r="B30" i="241"/>
  <c r="M30" i="241" s="1"/>
  <c r="I29" i="241"/>
  <c r="F29" i="241"/>
  <c r="E29" i="241"/>
  <c r="D29" i="241"/>
  <c r="B29" i="241"/>
  <c r="M29" i="241" s="1"/>
  <c r="I28" i="241"/>
  <c r="F28" i="241"/>
  <c r="E28" i="241"/>
  <c r="D28" i="241"/>
  <c r="B28" i="241"/>
  <c r="M28" i="241" s="1"/>
  <c r="I27" i="241"/>
  <c r="F27" i="241"/>
  <c r="E27" i="241"/>
  <c r="D27" i="241"/>
  <c r="B27" i="241"/>
  <c r="M27" i="241" s="1"/>
  <c r="I26" i="241"/>
  <c r="F26" i="241"/>
  <c r="E26" i="241"/>
  <c r="D26" i="241"/>
  <c r="B26" i="241"/>
  <c r="H26" i="241" s="1"/>
  <c r="I25" i="241"/>
  <c r="F25" i="241"/>
  <c r="E25" i="241"/>
  <c r="D25" i="241"/>
  <c r="B25" i="241"/>
  <c r="M25" i="241" s="1"/>
  <c r="I24" i="241"/>
  <c r="F24" i="241"/>
  <c r="E24" i="241"/>
  <c r="D24" i="241"/>
  <c r="B24" i="241"/>
  <c r="M24" i="241" s="1"/>
  <c r="I23" i="241"/>
  <c r="F23" i="241"/>
  <c r="E23" i="241"/>
  <c r="D23" i="241"/>
  <c r="B23" i="241"/>
  <c r="H23" i="241" s="1"/>
  <c r="I22" i="241"/>
  <c r="F22" i="241"/>
  <c r="E22" i="241"/>
  <c r="D22" i="241"/>
  <c r="B22" i="241"/>
  <c r="M22" i="241" s="1"/>
  <c r="I21" i="241"/>
  <c r="F21" i="241"/>
  <c r="D21" i="241"/>
  <c r="B21" i="241"/>
  <c r="M21" i="241" s="1"/>
  <c r="K15" i="241"/>
  <c r="H15" i="241"/>
  <c r="V13" i="241"/>
  <c r="V11" i="241"/>
  <c r="L11" i="241"/>
  <c r="V10" i="241"/>
  <c r="K10" i="241"/>
  <c r="K9" i="241"/>
  <c r="F6" i="241"/>
  <c r="C6" i="241"/>
  <c r="C5" i="241"/>
  <c r="C91" i="206"/>
  <c r="I42" i="206"/>
  <c r="F42" i="206"/>
  <c r="E42" i="206"/>
  <c r="D42" i="206"/>
  <c r="B42" i="206"/>
  <c r="M42" i="206" s="1"/>
  <c r="I41" i="206"/>
  <c r="F41" i="206"/>
  <c r="E41" i="206"/>
  <c r="D41" i="206"/>
  <c r="B41" i="206"/>
  <c r="H41" i="206" s="1"/>
  <c r="I40" i="206"/>
  <c r="F40" i="206"/>
  <c r="E40" i="206"/>
  <c r="D40" i="206"/>
  <c r="B40" i="206"/>
  <c r="H40" i="206" s="1"/>
  <c r="I39" i="206"/>
  <c r="F39" i="206"/>
  <c r="E39" i="206"/>
  <c r="D39" i="206"/>
  <c r="B39" i="206"/>
  <c r="M39" i="206" s="1"/>
  <c r="I38" i="206"/>
  <c r="F38" i="206"/>
  <c r="E38" i="206"/>
  <c r="D38" i="206"/>
  <c r="B38" i="206"/>
  <c r="M38" i="206" s="1"/>
  <c r="I37" i="206"/>
  <c r="F37" i="206"/>
  <c r="D37" i="206"/>
  <c r="B37" i="206"/>
  <c r="M37" i="206" s="1"/>
  <c r="I36" i="206"/>
  <c r="F36" i="206"/>
  <c r="D36" i="206"/>
  <c r="B36" i="206"/>
  <c r="H36" i="206" s="1"/>
  <c r="I35" i="206"/>
  <c r="F35" i="206"/>
  <c r="D35" i="206"/>
  <c r="B35" i="206"/>
  <c r="M35" i="206" s="1"/>
  <c r="I34" i="206"/>
  <c r="F34" i="206"/>
  <c r="D34" i="206"/>
  <c r="B34" i="206"/>
  <c r="H34" i="206" s="1"/>
  <c r="I33" i="206"/>
  <c r="F33" i="206"/>
  <c r="D33" i="206"/>
  <c r="B33" i="206"/>
  <c r="M33" i="206" s="1"/>
  <c r="M32" i="206"/>
  <c r="H32" i="206"/>
  <c r="I31" i="206"/>
  <c r="F31" i="206"/>
  <c r="E31" i="206"/>
  <c r="D31" i="206"/>
  <c r="B31" i="206"/>
  <c r="M31" i="206" s="1"/>
  <c r="I30" i="206"/>
  <c r="H30" i="206"/>
  <c r="F30" i="206"/>
  <c r="E30" i="206"/>
  <c r="D30" i="206"/>
  <c r="B30" i="206"/>
  <c r="M30" i="206" s="1"/>
  <c r="I29" i="206"/>
  <c r="F29" i="206"/>
  <c r="E29" i="206"/>
  <c r="D29" i="206"/>
  <c r="B29" i="206"/>
  <c r="M29" i="206" s="1"/>
  <c r="I28" i="206"/>
  <c r="F28" i="206"/>
  <c r="E28" i="206"/>
  <c r="D28" i="206"/>
  <c r="B28" i="206"/>
  <c r="M28" i="206" s="1"/>
  <c r="I27" i="206"/>
  <c r="F27" i="206"/>
  <c r="E27" i="206"/>
  <c r="D27" i="206"/>
  <c r="B27" i="206"/>
  <c r="H27" i="206" s="1"/>
  <c r="F26" i="206"/>
  <c r="D26" i="206"/>
  <c r="B26" i="206"/>
  <c r="M26" i="206" s="1"/>
  <c r="F25" i="206"/>
  <c r="D25" i="206"/>
  <c r="B25" i="206"/>
  <c r="M25" i="206" s="1"/>
  <c r="I24" i="206"/>
  <c r="F24" i="206"/>
  <c r="D24" i="206"/>
  <c r="B24" i="206"/>
  <c r="M24" i="206" s="1"/>
  <c r="I23" i="206"/>
  <c r="F23" i="206"/>
  <c r="D23" i="206"/>
  <c r="B23" i="206"/>
  <c r="M23" i="206" s="1"/>
  <c r="I22" i="206"/>
  <c r="F22" i="206"/>
  <c r="D22" i="206"/>
  <c r="B22" i="206"/>
  <c r="H22" i="206" s="1"/>
  <c r="I21" i="206"/>
  <c r="F21" i="206"/>
  <c r="D21" i="206"/>
  <c r="B21" i="206"/>
  <c r="M21" i="206" s="1"/>
  <c r="K15" i="206"/>
  <c r="H15" i="206"/>
  <c r="V13" i="206"/>
  <c r="V11" i="206"/>
  <c r="L11" i="206"/>
  <c r="V10" i="206"/>
  <c r="X9" i="206"/>
  <c r="K10" i="206" s="1"/>
  <c r="V9" i="206"/>
  <c r="K9" i="206" s="1"/>
  <c r="V7" i="206"/>
  <c r="V6" i="206"/>
  <c r="C6" i="206" s="1"/>
  <c r="F6" i="206"/>
  <c r="V5" i="206"/>
  <c r="C5" i="206" s="1"/>
  <c r="C91" i="211"/>
  <c r="I42" i="211"/>
  <c r="F42" i="211"/>
  <c r="E42" i="211"/>
  <c r="D42" i="211"/>
  <c r="B42" i="211"/>
  <c r="M42" i="211" s="1"/>
  <c r="I41" i="211"/>
  <c r="F41" i="211"/>
  <c r="E41" i="211"/>
  <c r="D41" i="211"/>
  <c r="B41" i="211"/>
  <c r="M41" i="211" s="1"/>
  <c r="I40" i="211"/>
  <c r="F40" i="211"/>
  <c r="E40" i="211"/>
  <c r="D40" i="211"/>
  <c r="B40" i="211"/>
  <c r="M40" i="211" s="1"/>
  <c r="I39" i="211"/>
  <c r="H39" i="211"/>
  <c r="F39" i="211"/>
  <c r="E39" i="211"/>
  <c r="D39" i="211"/>
  <c r="B39" i="211"/>
  <c r="M39" i="211" s="1"/>
  <c r="I38" i="211"/>
  <c r="F38" i="211"/>
  <c r="E38" i="211"/>
  <c r="D38" i="211"/>
  <c r="B38" i="211"/>
  <c r="H38" i="211" s="1"/>
  <c r="I37" i="211"/>
  <c r="F37" i="211"/>
  <c r="E37" i="211"/>
  <c r="D37" i="211"/>
  <c r="B37" i="211"/>
  <c r="M37" i="211" s="1"/>
  <c r="I36" i="211"/>
  <c r="F36" i="211"/>
  <c r="E36" i="211"/>
  <c r="D36" i="211"/>
  <c r="B36" i="211"/>
  <c r="M36" i="211" s="1"/>
  <c r="I35" i="211"/>
  <c r="F35" i="211"/>
  <c r="E35" i="211"/>
  <c r="D35" i="211"/>
  <c r="B35" i="211"/>
  <c r="H35" i="211" s="1"/>
  <c r="I34" i="211"/>
  <c r="F34" i="211"/>
  <c r="E34" i="211"/>
  <c r="D34" i="211"/>
  <c r="B34" i="211"/>
  <c r="H34" i="211" s="1"/>
  <c r="F33" i="211"/>
  <c r="D33" i="211"/>
  <c r="B33" i="211"/>
  <c r="M33" i="211" s="1"/>
  <c r="M32" i="211"/>
  <c r="H32" i="211"/>
  <c r="I31" i="211"/>
  <c r="F31" i="211"/>
  <c r="E31" i="211"/>
  <c r="D31" i="211"/>
  <c r="B31" i="211"/>
  <c r="H31" i="211" s="1"/>
  <c r="I30" i="211"/>
  <c r="F30" i="211"/>
  <c r="E30" i="211"/>
  <c r="D30" i="211"/>
  <c r="B30" i="211"/>
  <c r="H30" i="211" s="1"/>
  <c r="I29" i="211"/>
  <c r="F29" i="211"/>
  <c r="E29" i="211"/>
  <c r="D29" i="211"/>
  <c r="B29" i="211"/>
  <c r="M29" i="211" s="1"/>
  <c r="I28" i="211"/>
  <c r="F28" i="211"/>
  <c r="E28" i="211"/>
  <c r="D28" i="211"/>
  <c r="B28" i="211"/>
  <c r="M28" i="211" s="1"/>
  <c r="I27" i="211"/>
  <c r="F27" i="211"/>
  <c r="E27" i="211"/>
  <c r="D27" i="211"/>
  <c r="B27" i="211"/>
  <c r="H27" i="211" s="1"/>
  <c r="I26" i="211"/>
  <c r="F26" i="211"/>
  <c r="E26" i="211"/>
  <c r="D26" i="211"/>
  <c r="B26" i="211"/>
  <c r="M26" i="211" s="1"/>
  <c r="I25" i="211"/>
  <c r="F25" i="211"/>
  <c r="E25" i="211"/>
  <c r="D25" i="211"/>
  <c r="B25" i="211"/>
  <c r="M25" i="211" s="1"/>
  <c r="I24" i="211"/>
  <c r="F24" i="211"/>
  <c r="E24" i="211"/>
  <c r="D24" i="211"/>
  <c r="B24" i="211"/>
  <c r="M24" i="211" s="1"/>
  <c r="I23" i="211"/>
  <c r="F23" i="211"/>
  <c r="E23" i="211"/>
  <c r="D23" i="211"/>
  <c r="B23" i="211"/>
  <c r="H23" i="211" s="1"/>
  <c r="I22" i="211"/>
  <c r="F22" i="211"/>
  <c r="E22" i="211"/>
  <c r="D22" i="211"/>
  <c r="B22" i="211"/>
  <c r="H22" i="211" s="1"/>
  <c r="I21" i="211"/>
  <c r="F21" i="211"/>
  <c r="D21" i="211"/>
  <c r="B21" i="211"/>
  <c r="K15" i="211"/>
  <c r="H15" i="211"/>
  <c r="V13" i="211"/>
  <c r="V11" i="211"/>
  <c r="L11" i="211"/>
  <c r="V10" i="211"/>
  <c r="X9" i="211"/>
  <c r="K10" i="211" s="1"/>
  <c r="V9" i="211"/>
  <c r="K9" i="211" s="1"/>
  <c r="V7" i="211"/>
  <c r="F6" i="211" s="1"/>
  <c r="V6" i="211"/>
  <c r="C6" i="211" s="1"/>
  <c r="V5" i="211"/>
  <c r="C5" i="211" s="1"/>
  <c r="C91" i="219"/>
  <c r="I42" i="219"/>
  <c r="F42" i="219"/>
  <c r="E42" i="219"/>
  <c r="D42" i="219"/>
  <c r="B42" i="219"/>
  <c r="M42" i="219" s="1"/>
  <c r="I41" i="219"/>
  <c r="F41" i="219"/>
  <c r="E41" i="219"/>
  <c r="D41" i="219"/>
  <c r="B41" i="219"/>
  <c r="H41" i="219" s="1"/>
  <c r="I40" i="219"/>
  <c r="F40" i="219"/>
  <c r="E40" i="219"/>
  <c r="D40" i="219"/>
  <c r="B40" i="219"/>
  <c r="M40" i="219" s="1"/>
  <c r="I39" i="219"/>
  <c r="F39" i="219"/>
  <c r="E39" i="219"/>
  <c r="D39" i="219"/>
  <c r="B39" i="219"/>
  <c r="M39" i="219" s="1"/>
  <c r="I38" i="219"/>
  <c r="F38" i="219"/>
  <c r="E38" i="219"/>
  <c r="D38" i="219"/>
  <c r="B38" i="219"/>
  <c r="M38" i="219" s="1"/>
  <c r="I37" i="219"/>
  <c r="F37" i="219"/>
  <c r="E37" i="219"/>
  <c r="D37" i="219"/>
  <c r="B37" i="219"/>
  <c r="H37" i="219" s="1"/>
  <c r="I36" i="219"/>
  <c r="F36" i="219"/>
  <c r="E36" i="219"/>
  <c r="D36" i="219"/>
  <c r="B36" i="219"/>
  <c r="H36" i="219" s="1"/>
  <c r="I35" i="219"/>
  <c r="F35" i="219"/>
  <c r="E35" i="219"/>
  <c r="D35" i="219"/>
  <c r="B35" i="219"/>
  <c r="M35" i="219" s="1"/>
  <c r="I34" i="219"/>
  <c r="F34" i="219"/>
  <c r="E34" i="219"/>
  <c r="D34" i="219"/>
  <c r="B34" i="219"/>
  <c r="M34" i="219" s="1"/>
  <c r="I33" i="219"/>
  <c r="E33" i="219"/>
  <c r="D33" i="219"/>
  <c r="B33" i="219"/>
  <c r="H33" i="219" s="1"/>
  <c r="M32" i="219"/>
  <c r="H32" i="219"/>
  <c r="I31" i="219"/>
  <c r="F31" i="219"/>
  <c r="E31" i="219"/>
  <c r="D31" i="219"/>
  <c r="B31" i="219"/>
  <c r="H31" i="219" s="1"/>
  <c r="I30" i="219"/>
  <c r="F30" i="219"/>
  <c r="E30" i="219"/>
  <c r="D30" i="219"/>
  <c r="B30" i="219"/>
  <c r="M30" i="219" s="1"/>
  <c r="I29" i="219"/>
  <c r="F29" i="219"/>
  <c r="E29" i="219"/>
  <c r="D29" i="219"/>
  <c r="B29" i="219"/>
  <c r="H29" i="219" s="1"/>
  <c r="I28" i="219"/>
  <c r="F28" i="219"/>
  <c r="E28" i="219"/>
  <c r="D28" i="219"/>
  <c r="B28" i="219"/>
  <c r="M28" i="219" s="1"/>
  <c r="I27" i="219"/>
  <c r="F27" i="219"/>
  <c r="E27" i="219"/>
  <c r="D27" i="219"/>
  <c r="B27" i="219"/>
  <c r="M27" i="219" s="1"/>
  <c r="I26" i="219"/>
  <c r="F26" i="219"/>
  <c r="E26" i="219"/>
  <c r="D26" i="219"/>
  <c r="B26" i="219"/>
  <c r="H26" i="219" s="1"/>
  <c r="I25" i="219"/>
  <c r="F25" i="219"/>
  <c r="E25" i="219"/>
  <c r="D25" i="219"/>
  <c r="B25" i="219"/>
  <c r="M25" i="219" s="1"/>
  <c r="I24" i="219"/>
  <c r="F24" i="219"/>
  <c r="E24" i="219"/>
  <c r="D24" i="219"/>
  <c r="B24" i="219"/>
  <c r="M24" i="219" s="1"/>
  <c r="I23" i="219"/>
  <c r="E23" i="219"/>
  <c r="D23" i="219"/>
  <c r="B23" i="219"/>
  <c r="H23" i="219" s="1"/>
  <c r="I22" i="219"/>
  <c r="E22" i="219"/>
  <c r="D22" i="219"/>
  <c r="B22" i="219"/>
  <c r="E21" i="219"/>
  <c r="D21" i="219"/>
  <c r="B21" i="219"/>
  <c r="K15" i="219"/>
  <c r="H15" i="219"/>
  <c r="V13" i="219"/>
  <c r="V11" i="219"/>
  <c r="L11" i="219"/>
  <c r="V10" i="219"/>
  <c r="X9" i="219"/>
  <c r="K10" i="219" s="1"/>
  <c r="V9" i="219"/>
  <c r="K9" i="219" s="1"/>
  <c r="V7" i="219"/>
  <c r="F6" i="219" s="1"/>
  <c r="V6" i="219"/>
  <c r="C6" i="219" s="1"/>
  <c r="V5" i="219"/>
  <c r="C5" i="219" s="1"/>
  <c r="C91" i="239"/>
  <c r="I42" i="239"/>
  <c r="F42" i="239"/>
  <c r="E42" i="239"/>
  <c r="D42" i="239"/>
  <c r="B42" i="239"/>
  <c r="H42" i="239" s="1"/>
  <c r="I41" i="239"/>
  <c r="F41" i="239"/>
  <c r="E41" i="239"/>
  <c r="D41" i="239"/>
  <c r="B41" i="239"/>
  <c r="M41" i="239" s="1"/>
  <c r="I40" i="239"/>
  <c r="F40" i="239"/>
  <c r="E40" i="239"/>
  <c r="D40" i="239"/>
  <c r="B40" i="239"/>
  <c r="M40" i="239" s="1"/>
  <c r="I39" i="239"/>
  <c r="F39" i="239"/>
  <c r="E39" i="239"/>
  <c r="D39" i="239"/>
  <c r="B39" i="239"/>
  <c r="M39" i="239" s="1"/>
  <c r="I38" i="239"/>
  <c r="F38" i="239"/>
  <c r="E38" i="239"/>
  <c r="D38" i="239"/>
  <c r="B38" i="239"/>
  <c r="H38" i="239" s="1"/>
  <c r="I37" i="239"/>
  <c r="F37" i="239"/>
  <c r="E37" i="239"/>
  <c r="D37" i="239"/>
  <c r="B37" i="239"/>
  <c r="H37" i="239" s="1"/>
  <c r="I36" i="239"/>
  <c r="F36" i="239"/>
  <c r="E36" i="239"/>
  <c r="D36" i="239"/>
  <c r="B36" i="239"/>
  <c r="M36" i="239" s="1"/>
  <c r="I35" i="239"/>
  <c r="F35" i="239"/>
  <c r="E35" i="239"/>
  <c r="D35" i="239"/>
  <c r="B35" i="239"/>
  <c r="M35" i="239" s="1"/>
  <c r="I34" i="239"/>
  <c r="F34" i="239"/>
  <c r="E34" i="239"/>
  <c r="D34" i="239"/>
  <c r="B34" i="239"/>
  <c r="H34" i="239" s="1"/>
  <c r="M33" i="239"/>
  <c r="I33" i="239"/>
  <c r="E33" i="239"/>
  <c r="D33" i="239"/>
  <c r="B33" i="239"/>
  <c r="H33" i="239" s="1"/>
  <c r="M32" i="239"/>
  <c r="H32" i="239"/>
  <c r="I31" i="239"/>
  <c r="F31" i="239"/>
  <c r="E31" i="239"/>
  <c r="D31" i="239"/>
  <c r="B31" i="239"/>
  <c r="M31" i="239" s="1"/>
  <c r="I30" i="239"/>
  <c r="F30" i="239"/>
  <c r="E30" i="239"/>
  <c r="D30" i="239"/>
  <c r="B30" i="239"/>
  <c r="M30" i="239" s="1"/>
  <c r="I29" i="239"/>
  <c r="F29" i="239"/>
  <c r="E29" i="239"/>
  <c r="D29" i="239"/>
  <c r="B29" i="239"/>
  <c r="M29" i="239" s="1"/>
  <c r="I28" i="239"/>
  <c r="F28" i="239"/>
  <c r="E28" i="239"/>
  <c r="D28" i="239"/>
  <c r="B28" i="239"/>
  <c r="M28" i="239" s="1"/>
  <c r="I27" i="239"/>
  <c r="F27" i="239"/>
  <c r="E27" i="239"/>
  <c r="D27" i="239"/>
  <c r="B27" i="239"/>
  <c r="H27" i="239" s="1"/>
  <c r="I26" i="239"/>
  <c r="F26" i="239"/>
  <c r="E26" i="239"/>
  <c r="D26" i="239"/>
  <c r="B26" i="239"/>
  <c r="M26" i="239" s="1"/>
  <c r="I25" i="239"/>
  <c r="F25" i="239"/>
  <c r="E25" i="239"/>
  <c r="D25" i="239"/>
  <c r="B25" i="239"/>
  <c r="M25" i="239" s="1"/>
  <c r="I24" i="239"/>
  <c r="F24" i="239"/>
  <c r="E24" i="239"/>
  <c r="D24" i="239"/>
  <c r="B24" i="239"/>
  <c r="H24" i="239" s="1"/>
  <c r="I23" i="239"/>
  <c r="F23" i="239"/>
  <c r="E23" i="239"/>
  <c r="D23" i="239"/>
  <c r="B23" i="239"/>
  <c r="M23" i="239" s="1"/>
  <c r="I22" i="239"/>
  <c r="F22" i="239"/>
  <c r="E22" i="239"/>
  <c r="D22" i="239"/>
  <c r="B22" i="239"/>
  <c r="M22" i="239" s="1"/>
  <c r="I21" i="239"/>
  <c r="F21" i="239"/>
  <c r="E21" i="239"/>
  <c r="D21" i="239"/>
  <c r="B21" i="239"/>
  <c r="M21" i="239" s="1"/>
  <c r="K15" i="239"/>
  <c r="H15" i="239"/>
  <c r="V13" i="239"/>
  <c r="V11" i="239"/>
  <c r="L11" i="239"/>
  <c r="V10" i="239"/>
  <c r="X9" i="239"/>
  <c r="K10" i="239" s="1"/>
  <c r="V9" i="239"/>
  <c r="K9" i="239" s="1"/>
  <c r="V7" i="239"/>
  <c r="F6" i="239" s="1"/>
  <c r="V6" i="239"/>
  <c r="C6" i="239" s="1"/>
  <c r="V5" i="239"/>
  <c r="C5" i="239" s="1"/>
  <c r="C91" i="198"/>
  <c r="I42" i="198"/>
  <c r="F42" i="198"/>
  <c r="E42" i="198"/>
  <c r="D42" i="198"/>
  <c r="B42" i="198"/>
  <c r="M42" i="198" s="1"/>
  <c r="I41" i="198"/>
  <c r="F41" i="198"/>
  <c r="E41" i="198"/>
  <c r="D41" i="198"/>
  <c r="B41" i="198"/>
  <c r="H41" i="198" s="1"/>
  <c r="I40" i="198"/>
  <c r="F40" i="198"/>
  <c r="E40" i="198"/>
  <c r="D40" i="198"/>
  <c r="B40" i="198"/>
  <c r="H40" i="198" s="1"/>
  <c r="I39" i="198"/>
  <c r="F39" i="198"/>
  <c r="E39" i="198"/>
  <c r="D39" i="198"/>
  <c r="B39" i="198"/>
  <c r="M39" i="198" s="1"/>
  <c r="I38" i="198"/>
  <c r="F38" i="198"/>
  <c r="E38" i="198"/>
  <c r="D38" i="198"/>
  <c r="B38" i="198"/>
  <c r="M38" i="198" s="1"/>
  <c r="I37" i="198"/>
  <c r="F37" i="198"/>
  <c r="E37" i="198"/>
  <c r="D37" i="198"/>
  <c r="B37" i="198"/>
  <c r="H37" i="198" s="1"/>
  <c r="I36" i="198"/>
  <c r="F36" i="198"/>
  <c r="E36" i="198"/>
  <c r="D36" i="198"/>
  <c r="B36" i="198"/>
  <c r="M36" i="198" s="1"/>
  <c r="I35" i="198"/>
  <c r="H35" i="198"/>
  <c r="F35" i="198"/>
  <c r="E35" i="198"/>
  <c r="D35" i="198"/>
  <c r="B35" i="198"/>
  <c r="M35" i="198" s="1"/>
  <c r="I34" i="198"/>
  <c r="F34" i="198"/>
  <c r="E34" i="198"/>
  <c r="D34" i="198"/>
  <c r="B34" i="198"/>
  <c r="M34" i="198" s="1"/>
  <c r="I33" i="198"/>
  <c r="E33" i="198"/>
  <c r="D33" i="198"/>
  <c r="B33" i="198"/>
  <c r="H33" i="198" s="1"/>
  <c r="M32" i="198"/>
  <c r="H32" i="198"/>
  <c r="I31" i="198"/>
  <c r="H31" i="198"/>
  <c r="F31" i="198"/>
  <c r="E31" i="198"/>
  <c r="D31" i="198"/>
  <c r="B31" i="198"/>
  <c r="M31" i="198" s="1"/>
  <c r="M30" i="198"/>
  <c r="I30" i="198"/>
  <c r="F30" i="198"/>
  <c r="E30" i="198"/>
  <c r="D30" i="198"/>
  <c r="B30" i="198"/>
  <c r="H30" i="198" s="1"/>
  <c r="I29" i="198"/>
  <c r="F29" i="198"/>
  <c r="E29" i="198"/>
  <c r="D29" i="198"/>
  <c r="B29" i="198"/>
  <c r="M29" i="198" s="1"/>
  <c r="I28" i="198"/>
  <c r="F28" i="198"/>
  <c r="E28" i="198"/>
  <c r="D28" i="198"/>
  <c r="B28" i="198"/>
  <c r="M28" i="198" s="1"/>
  <c r="I27" i="198"/>
  <c r="F27" i="198"/>
  <c r="E27" i="198"/>
  <c r="D27" i="198"/>
  <c r="B27" i="198"/>
  <c r="H27" i="198" s="1"/>
  <c r="I26" i="198"/>
  <c r="F26" i="198"/>
  <c r="E26" i="198"/>
  <c r="D26" i="198"/>
  <c r="B26" i="198"/>
  <c r="M26" i="198" s="1"/>
  <c r="M25" i="198"/>
  <c r="I25" i="198"/>
  <c r="F25" i="198"/>
  <c r="E25" i="198"/>
  <c r="D25" i="198"/>
  <c r="B25" i="198"/>
  <c r="H25" i="198" s="1"/>
  <c r="I24" i="198"/>
  <c r="F24" i="198"/>
  <c r="E24" i="198"/>
  <c r="D24" i="198"/>
  <c r="B24" i="198"/>
  <c r="M24" i="198" s="1"/>
  <c r="I23" i="198"/>
  <c r="E23" i="198"/>
  <c r="D23" i="198"/>
  <c r="B23" i="198"/>
  <c r="H23" i="198" s="1"/>
  <c r="E22" i="198"/>
  <c r="D22" i="198"/>
  <c r="B22" i="198"/>
  <c r="I21" i="198"/>
  <c r="E21" i="198"/>
  <c r="D21" i="198"/>
  <c r="B21" i="198"/>
  <c r="H21" i="198" s="1"/>
  <c r="K15" i="198"/>
  <c r="H15" i="198"/>
  <c r="V13" i="198"/>
  <c r="V11" i="198"/>
  <c r="L11" i="198"/>
  <c r="V10" i="198"/>
  <c r="X9" i="198"/>
  <c r="K10" i="198" s="1"/>
  <c r="V9" i="198"/>
  <c r="K9" i="198" s="1"/>
  <c r="V7" i="198"/>
  <c r="F6" i="198" s="1"/>
  <c r="V6" i="198"/>
  <c r="C6" i="198" s="1"/>
  <c r="V5" i="198"/>
  <c r="C5" i="198" s="1"/>
  <c r="C91" i="242"/>
  <c r="I42" i="242"/>
  <c r="F42" i="242"/>
  <c r="E42" i="242"/>
  <c r="D42" i="242"/>
  <c r="B42" i="242"/>
  <c r="M42" i="242" s="1"/>
  <c r="I41" i="242"/>
  <c r="F41" i="242"/>
  <c r="E41" i="242"/>
  <c r="D41" i="242"/>
  <c r="B41" i="242"/>
  <c r="H41" i="242" s="1"/>
  <c r="I40" i="242"/>
  <c r="F40" i="242"/>
  <c r="E40" i="242"/>
  <c r="D40" i="242"/>
  <c r="B40" i="242"/>
  <c r="M40" i="242" s="1"/>
  <c r="I39" i="242"/>
  <c r="F39" i="242"/>
  <c r="E39" i="242"/>
  <c r="D39" i="242"/>
  <c r="B39" i="242"/>
  <c r="M39" i="242" s="1"/>
  <c r="I38" i="242"/>
  <c r="F38" i="242"/>
  <c r="E38" i="242"/>
  <c r="D38" i="242"/>
  <c r="B38" i="242"/>
  <c r="H38" i="242" s="1"/>
  <c r="I37" i="242"/>
  <c r="F37" i="242"/>
  <c r="E37" i="242"/>
  <c r="D37" i="242"/>
  <c r="B37" i="242"/>
  <c r="M37" i="242" s="1"/>
  <c r="I36" i="242"/>
  <c r="F36" i="242"/>
  <c r="E36" i="242"/>
  <c r="D36" i="242"/>
  <c r="B36" i="242"/>
  <c r="M36" i="242" s="1"/>
  <c r="I35" i="242"/>
  <c r="F35" i="242"/>
  <c r="D35" i="242"/>
  <c r="B35" i="242"/>
  <c r="M35" i="242" s="1"/>
  <c r="I34" i="242"/>
  <c r="F34" i="242"/>
  <c r="D34" i="242"/>
  <c r="B34" i="242"/>
  <c r="H34" i="242" s="1"/>
  <c r="I33" i="242"/>
  <c r="F33" i="242"/>
  <c r="D33" i="242"/>
  <c r="B33" i="242"/>
  <c r="M32" i="242"/>
  <c r="H32" i="242"/>
  <c r="I31" i="242"/>
  <c r="F31" i="242"/>
  <c r="E31" i="242"/>
  <c r="D31" i="242"/>
  <c r="B31" i="242"/>
  <c r="M31" i="242" s="1"/>
  <c r="I30" i="242"/>
  <c r="F30" i="242"/>
  <c r="E30" i="242"/>
  <c r="D30" i="242"/>
  <c r="B30" i="242"/>
  <c r="M30" i="242" s="1"/>
  <c r="I29" i="242"/>
  <c r="F29" i="242"/>
  <c r="E29" i="242"/>
  <c r="D29" i="242"/>
  <c r="B29" i="242"/>
  <c r="H29" i="242" s="1"/>
  <c r="I28" i="242"/>
  <c r="F28" i="242"/>
  <c r="E28" i="242"/>
  <c r="D28" i="242"/>
  <c r="B28" i="242"/>
  <c r="H28" i="242" s="1"/>
  <c r="I27" i="242"/>
  <c r="F27" i="242"/>
  <c r="E27" i="242"/>
  <c r="D27" i="242"/>
  <c r="B27" i="242"/>
  <c r="M27" i="242" s="1"/>
  <c r="I26" i="242"/>
  <c r="F26" i="242"/>
  <c r="E26" i="242"/>
  <c r="D26" i="242"/>
  <c r="B26" i="242"/>
  <c r="M26" i="242" s="1"/>
  <c r="I25" i="242"/>
  <c r="H25" i="242"/>
  <c r="F25" i="242"/>
  <c r="E25" i="242"/>
  <c r="D25" i="242"/>
  <c r="B25" i="242"/>
  <c r="M25" i="242" s="1"/>
  <c r="I24" i="242"/>
  <c r="F24" i="242"/>
  <c r="D24" i="242"/>
  <c r="B24" i="242"/>
  <c r="H24" i="242" s="1"/>
  <c r="I23" i="242"/>
  <c r="F23" i="242"/>
  <c r="D23" i="242"/>
  <c r="B23" i="242"/>
  <c r="M23" i="242" s="1"/>
  <c r="I22" i="242"/>
  <c r="M22" i="242"/>
  <c r="F21" i="242"/>
  <c r="D21" i="242"/>
  <c r="B21" i="242"/>
  <c r="M21" i="242" s="1"/>
  <c r="K15" i="242"/>
  <c r="H15" i="242"/>
  <c r="V13" i="242"/>
  <c r="V11" i="242"/>
  <c r="L11" i="242"/>
  <c r="K10" i="242"/>
  <c r="K9" i="242"/>
  <c r="F6" i="242"/>
  <c r="C6" i="242"/>
  <c r="C5" i="242"/>
  <c r="C91" i="224"/>
  <c r="I42" i="224"/>
  <c r="F42" i="224"/>
  <c r="E42" i="224"/>
  <c r="D42" i="224"/>
  <c r="B42" i="224"/>
  <c r="H42" i="224" s="1"/>
  <c r="I41" i="224"/>
  <c r="F41" i="224"/>
  <c r="E41" i="224"/>
  <c r="D41" i="224"/>
  <c r="B41" i="224"/>
  <c r="M41" i="224" s="1"/>
  <c r="I40" i="224"/>
  <c r="F40" i="224"/>
  <c r="E40" i="224"/>
  <c r="D40" i="224"/>
  <c r="B40" i="224"/>
  <c r="M40" i="224" s="1"/>
  <c r="I39" i="224"/>
  <c r="H39" i="224"/>
  <c r="F39" i="224"/>
  <c r="E39" i="224"/>
  <c r="D39" i="224"/>
  <c r="B39" i="224"/>
  <c r="M39" i="224" s="1"/>
  <c r="I38" i="224"/>
  <c r="F38" i="224"/>
  <c r="E38" i="224"/>
  <c r="D38" i="224"/>
  <c r="B38" i="224"/>
  <c r="H38" i="224" s="1"/>
  <c r="I37" i="224"/>
  <c r="F37" i="224"/>
  <c r="E37" i="224"/>
  <c r="D37" i="224"/>
  <c r="B37" i="224"/>
  <c r="M37" i="224" s="1"/>
  <c r="I36" i="224"/>
  <c r="F36" i="224"/>
  <c r="E36" i="224"/>
  <c r="D36" i="224"/>
  <c r="B36" i="224"/>
  <c r="M36" i="224" s="1"/>
  <c r="I35" i="224"/>
  <c r="F35" i="224"/>
  <c r="E35" i="224"/>
  <c r="D35" i="224"/>
  <c r="B35" i="224"/>
  <c r="H35" i="224" s="1"/>
  <c r="I34" i="224"/>
  <c r="H34" i="224"/>
  <c r="F34" i="224"/>
  <c r="E34" i="224"/>
  <c r="D34" i="224"/>
  <c r="B34" i="224"/>
  <c r="M34" i="224" s="1"/>
  <c r="D33" i="224"/>
  <c r="B33" i="224"/>
  <c r="M33" i="224" s="1"/>
  <c r="M32" i="224"/>
  <c r="H32" i="224"/>
  <c r="I31" i="224"/>
  <c r="F31" i="224"/>
  <c r="E31" i="224"/>
  <c r="D31" i="224"/>
  <c r="B31" i="224"/>
  <c r="H31" i="224" s="1"/>
  <c r="I30" i="224"/>
  <c r="F30" i="224"/>
  <c r="E30" i="224"/>
  <c r="D30" i="224"/>
  <c r="B30" i="224"/>
  <c r="M30" i="224" s="1"/>
  <c r="I29" i="224"/>
  <c r="H29" i="224"/>
  <c r="F29" i="224"/>
  <c r="E29" i="224"/>
  <c r="D29" i="224"/>
  <c r="B29" i="224"/>
  <c r="M29" i="224" s="1"/>
  <c r="I28" i="224"/>
  <c r="F28" i="224"/>
  <c r="E28" i="224"/>
  <c r="D28" i="224"/>
  <c r="B28" i="224"/>
  <c r="H28" i="224" s="1"/>
  <c r="I27" i="224"/>
  <c r="F27" i="224"/>
  <c r="E27" i="224"/>
  <c r="D27" i="224"/>
  <c r="B27" i="224"/>
  <c r="M27" i="224" s="1"/>
  <c r="I26" i="224"/>
  <c r="H26" i="224"/>
  <c r="F26" i="224"/>
  <c r="E26" i="224"/>
  <c r="D26" i="224"/>
  <c r="B26" i="224"/>
  <c r="M26" i="224" s="1"/>
  <c r="I25" i="224"/>
  <c r="F25" i="224"/>
  <c r="E25" i="224"/>
  <c r="D25" i="224"/>
  <c r="B25" i="224"/>
  <c r="M25" i="224" s="1"/>
  <c r="I24" i="224"/>
  <c r="F24" i="224"/>
  <c r="E24" i="224"/>
  <c r="D24" i="224"/>
  <c r="B24" i="224"/>
  <c r="M24" i="224" s="1"/>
  <c r="I23" i="224"/>
  <c r="F23" i="224"/>
  <c r="E23" i="224"/>
  <c r="D23" i="224"/>
  <c r="B23" i="224"/>
  <c r="H23" i="224" s="1"/>
  <c r="I22" i="224"/>
  <c r="F22" i="224"/>
  <c r="E22" i="224"/>
  <c r="D22" i="224"/>
  <c r="B22" i="224"/>
  <c r="M22" i="224" s="1"/>
  <c r="I21" i="224"/>
  <c r="F21" i="224"/>
  <c r="E21" i="224"/>
  <c r="D21" i="224"/>
  <c r="B21" i="224"/>
  <c r="H21" i="224" s="1"/>
  <c r="K15" i="224"/>
  <c r="H15" i="224"/>
  <c r="V13" i="224"/>
  <c r="V11" i="224"/>
  <c r="L11" i="224"/>
  <c r="V10" i="224"/>
  <c r="X9" i="224"/>
  <c r="K10" i="224" s="1"/>
  <c r="V9" i="224"/>
  <c r="K9" i="224" s="1"/>
  <c r="V7" i="224"/>
  <c r="F6" i="224" s="1"/>
  <c r="V6" i="224"/>
  <c r="C6" i="224" s="1"/>
  <c r="V5" i="224"/>
  <c r="C5" i="224"/>
  <c r="C91" i="229"/>
  <c r="I42" i="229"/>
  <c r="F42" i="229"/>
  <c r="E42" i="229"/>
  <c r="D42" i="229"/>
  <c r="B42" i="229"/>
  <c r="H42" i="229" s="1"/>
  <c r="I41" i="229"/>
  <c r="F41" i="229"/>
  <c r="E41" i="229"/>
  <c r="D41" i="229"/>
  <c r="B41" i="229"/>
  <c r="H41" i="229" s="1"/>
  <c r="I40" i="229"/>
  <c r="F40" i="229"/>
  <c r="E40" i="229"/>
  <c r="D40" i="229"/>
  <c r="B40" i="229"/>
  <c r="M40" i="229" s="1"/>
  <c r="I39" i="229"/>
  <c r="F39" i="229"/>
  <c r="E39" i="229"/>
  <c r="D39" i="229"/>
  <c r="B39" i="229"/>
  <c r="M39" i="229" s="1"/>
  <c r="I38" i="229"/>
  <c r="H38" i="229"/>
  <c r="F38" i="229"/>
  <c r="E38" i="229"/>
  <c r="D38" i="229"/>
  <c r="B38" i="229"/>
  <c r="M38" i="229" s="1"/>
  <c r="I37" i="229"/>
  <c r="F37" i="229"/>
  <c r="E37" i="229"/>
  <c r="D37" i="229"/>
  <c r="B37" i="229"/>
  <c r="H37" i="229" s="1"/>
  <c r="I36" i="229"/>
  <c r="F36" i="229"/>
  <c r="E36" i="229"/>
  <c r="D36" i="229"/>
  <c r="B36" i="229"/>
  <c r="H36" i="229" s="1"/>
  <c r="D35" i="229"/>
  <c r="B35" i="229"/>
  <c r="M35" i="229" s="1"/>
  <c r="D34" i="229"/>
  <c r="B34" i="229"/>
  <c r="M34" i="229" s="1"/>
  <c r="M33" i="229"/>
  <c r="D33" i="229"/>
  <c r="B33" i="229"/>
  <c r="M32" i="229"/>
  <c r="H32" i="229"/>
  <c r="I31" i="229"/>
  <c r="F31" i="229"/>
  <c r="E31" i="229"/>
  <c r="D31" i="229"/>
  <c r="B31" i="229"/>
  <c r="M31" i="229" s="1"/>
  <c r="I30" i="229"/>
  <c r="F30" i="229"/>
  <c r="E30" i="229"/>
  <c r="D30" i="229"/>
  <c r="B30" i="229"/>
  <c r="M30" i="229" s="1"/>
  <c r="I29" i="229"/>
  <c r="F29" i="229"/>
  <c r="E29" i="229"/>
  <c r="D29" i="229"/>
  <c r="B29" i="229"/>
  <c r="H29" i="229" s="1"/>
  <c r="I28" i="229"/>
  <c r="F28" i="229"/>
  <c r="E28" i="229"/>
  <c r="D28" i="229"/>
  <c r="B28" i="229"/>
  <c r="M28" i="229" s="1"/>
  <c r="I27" i="229"/>
  <c r="F27" i="229"/>
  <c r="E27" i="229"/>
  <c r="D27" i="229"/>
  <c r="B27" i="229"/>
  <c r="M27" i="229" s="1"/>
  <c r="I26" i="229"/>
  <c r="F26" i="229"/>
  <c r="E26" i="229"/>
  <c r="D26" i="229"/>
  <c r="B26" i="229"/>
  <c r="H26" i="229" s="1"/>
  <c r="I25" i="229"/>
  <c r="F25" i="229"/>
  <c r="E25" i="229"/>
  <c r="D25" i="229"/>
  <c r="B25" i="229"/>
  <c r="H25" i="229" s="1"/>
  <c r="I24" i="229"/>
  <c r="F24" i="229"/>
  <c r="E24" i="229"/>
  <c r="D24" i="229"/>
  <c r="B24" i="229"/>
  <c r="H24" i="229" s="1"/>
  <c r="I23" i="229"/>
  <c r="F23" i="229"/>
  <c r="E23" i="229"/>
  <c r="D23" i="229"/>
  <c r="B23" i="229"/>
  <c r="M23" i="229" s="1"/>
  <c r="I22" i="229"/>
  <c r="F22" i="229"/>
  <c r="E22" i="229"/>
  <c r="D22" i="229"/>
  <c r="B22" i="229"/>
  <c r="M22" i="229" s="1"/>
  <c r="I21" i="229"/>
  <c r="F21" i="229"/>
  <c r="E21" i="229"/>
  <c r="D21" i="229"/>
  <c r="B21" i="229"/>
  <c r="H21" i="229" s="1"/>
  <c r="K15" i="229"/>
  <c r="H15" i="229"/>
  <c r="V13" i="229"/>
  <c r="V12" i="229"/>
  <c r="V11" i="229"/>
  <c r="L11" i="229"/>
  <c r="V10" i="229"/>
  <c r="X9" i="229"/>
  <c r="K10" i="229" s="1"/>
  <c r="V9" i="229"/>
  <c r="K9" i="229" s="1"/>
  <c r="V7" i="229"/>
  <c r="F6" i="229" s="1"/>
  <c r="V6" i="229"/>
  <c r="C6" i="229" s="1"/>
  <c r="V5" i="229"/>
  <c r="C91" i="199"/>
  <c r="I42" i="199"/>
  <c r="F42" i="199"/>
  <c r="E42" i="199"/>
  <c r="D42" i="199"/>
  <c r="B42" i="199"/>
  <c r="H42" i="199" s="1"/>
  <c r="I41" i="199"/>
  <c r="F41" i="199"/>
  <c r="E41" i="199"/>
  <c r="D41" i="199"/>
  <c r="B41" i="199"/>
  <c r="I40" i="199"/>
  <c r="F40" i="199"/>
  <c r="E40" i="199"/>
  <c r="D40" i="199"/>
  <c r="B40" i="199"/>
  <c r="M40" i="199" s="1"/>
  <c r="I39" i="199"/>
  <c r="F39" i="199"/>
  <c r="E39" i="199"/>
  <c r="D39" i="199"/>
  <c r="B39" i="199"/>
  <c r="H39" i="199" s="1"/>
  <c r="I38" i="199"/>
  <c r="H38" i="199"/>
  <c r="F38" i="199"/>
  <c r="E38" i="199"/>
  <c r="D38" i="199"/>
  <c r="B38" i="199"/>
  <c r="M38" i="199" s="1"/>
  <c r="I37" i="199"/>
  <c r="F37" i="199"/>
  <c r="E37" i="199"/>
  <c r="D37" i="199"/>
  <c r="B37" i="199"/>
  <c r="M37" i="199" s="1"/>
  <c r="I36" i="199"/>
  <c r="F36" i="199"/>
  <c r="E36" i="199"/>
  <c r="D36" i="199"/>
  <c r="B36" i="199"/>
  <c r="M36" i="199" s="1"/>
  <c r="I35" i="199"/>
  <c r="F35" i="199"/>
  <c r="E35" i="199"/>
  <c r="D35" i="199"/>
  <c r="B35" i="199"/>
  <c r="M35" i="199" s="1"/>
  <c r="I34" i="199"/>
  <c r="F34" i="199"/>
  <c r="E34" i="199"/>
  <c r="D34" i="199"/>
  <c r="B34" i="199"/>
  <c r="H34" i="199" s="1"/>
  <c r="I33" i="199"/>
  <c r="E33" i="199"/>
  <c r="D33" i="199"/>
  <c r="B33" i="199"/>
  <c r="M32" i="199"/>
  <c r="H32" i="199"/>
  <c r="I31" i="199"/>
  <c r="F31" i="199"/>
  <c r="E31" i="199"/>
  <c r="D31" i="199"/>
  <c r="B31" i="199"/>
  <c r="I30" i="199"/>
  <c r="F30" i="199"/>
  <c r="E30" i="199"/>
  <c r="D30" i="199"/>
  <c r="B30" i="199"/>
  <c r="M30" i="199" s="1"/>
  <c r="M29" i="199"/>
  <c r="I29" i="199"/>
  <c r="F29" i="199"/>
  <c r="E29" i="199"/>
  <c r="D29" i="199"/>
  <c r="B29" i="199"/>
  <c r="H29" i="199" s="1"/>
  <c r="I28" i="199"/>
  <c r="H28" i="199"/>
  <c r="F28" i="199"/>
  <c r="E28" i="199"/>
  <c r="D28" i="199"/>
  <c r="B28" i="199"/>
  <c r="M28" i="199" s="1"/>
  <c r="I27" i="199"/>
  <c r="F27" i="199"/>
  <c r="E27" i="199"/>
  <c r="D27" i="199"/>
  <c r="B27" i="199"/>
  <c r="H27" i="199" s="1"/>
  <c r="I26" i="199"/>
  <c r="F26" i="199"/>
  <c r="E26" i="199"/>
  <c r="D26" i="199"/>
  <c r="B26" i="199"/>
  <c r="M26" i="199" s="1"/>
  <c r="I25" i="199"/>
  <c r="F25" i="199"/>
  <c r="E25" i="199"/>
  <c r="D25" i="199"/>
  <c r="B25" i="199"/>
  <c r="M25" i="199" s="1"/>
  <c r="I24" i="199"/>
  <c r="F24" i="199"/>
  <c r="E24" i="199"/>
  <c r="D24" i="199"/>
  <c r="B24" i="199"/>
  <c r="H24" i="199" s="1"/>
  <c r="I23" i="199"/>
  <c r="E23" i="199"/>
  <c r="D23" i="199"/>
  <c r="B23" i="199"/>
  <c r="E22" i="199"/>
  <c r="D22" i="199"/>
  <c r="B22" i="199"/>
  <c r="I21" i="199"/>
  <c r="E21" i="199"/>
  <c r="D21" i="199"/>
  <c r="B21" i="199"/>
  <c r="H21" i="199" s="1"/>
  <c r="K15" i="199"/>
  <c r="H15" i="199"/>
  <c r="V13" i="199"/>
  <c r="V11" i="199"/>
  <c r="L11" i="199"/>
  <c r="V10" i="199"/>
  <c r="X9" i="199"/>
  <c r="K10" i="199" s="1"/>
  <c r="V9" i="199"/>
  <c r="K9" i="199" s="1"/>
  <c r="V7" i="199"/>
  <c r="F6" i="199" s="1"/>
  <c r="V6" i="199"/>
  <c r="C6" i="199" s="1"/>
  <c r="V5" i="199"/>
  <c r="C91" i="205"/>
  <c r="I42" i="205"/>
  <c r="F42" i="205"/>
  <c r="E42" i="205"/>
  <c r="D42" i="205"/>
  <c r="B42" i="205"/>
  <c r="M42" i="205" s="1"/>
  <c r="I41" i="205"/>
  <c r="F41" i="205"/>
  <c r="E41" i="205"/>
  <c r="D41" i="205"/>
  <c r="B41" i="205"/>
  <c r="H41" i="205" s="1"/>
  <c r="I40" i="205"/>
  <c r="F40" i="205"/>
  <c r="E40" i="205"/>
  <c r="D40" i="205"/>
  <c r="B40" i="205"/>
  <c r="H40" i="205" s="1"/>
  <c r="I39" i="205"/>
  <c r="F39" i="205"/>
  <c r="E39" i="205"/>
  <c r="D39" i="205"/>
  <c r="B39" i="205"/>
  <c r="M39" i="205" s="1"/>
  <c r="I38" i="205"/>
  <c r="F38" i="205"/>
  <c r="D38" i="205"/>
  <c r="B38" i="205"/>
  <c r="M38" i="205" s="1"/>
  <c r="I37" i="205"/>
  <c r="F37" i="205"/>
  <c r="D37" i="205"/>
  <c r="B37" i="205"/>
  <c r="I36" i="205"/>
  <c r="F36" i="205"/>
  <c r="D36" i="205"/>
  <c r="B36" i="205"/>
  <c r="I35" i="205"/>
  <c r="F35" i="205"/>
  <c r="D35" i="205"/>
  <c r="B35" i="205"/>
  <c r="H35" i="205" s="1"/>
  <c r="I34" i="205"/>
  <c r="F34" i="205"/>
  <c r="D34" i="205"/>
  <c r="B34" i="205"/>
  <c r="M34" i="205" s="1"/>
  <c r="I33" i="205"/>
  <c r="F33" i="205"/>
  <c r="D33" i="205"/>
  <c r="B33" i="205"/>
  <c r="M32" i="205"/>
  <c r="H32" i="205"/>
  <c r="M31" i="205"/>
  <c r="I31" i="205"/>
  <c r="F31" i="205"/>
  <c r="E31" i="205"/>
  <c r="D31" i="205"/>
  <c r="B31" i="205"/>
  <c r="H31" i="205" s="1"/>
  <c r="I30" i="205"/>
  <c r="F30" i="205"/>
  <c r="D30" i="205"/>
  <c r="B30" i="205"/>
  <c r="H30" i="205" s="1"/>
  <c r="F29" i="205"/>
  <c r="D29" i="205"/>
  <c r="B29" i="205"/>
  <c r="M29" i="205" s="1"/>
  <c r="I28" i="205"/>
  <c r="F28" i="205"/>
  <c r="D28" i="205"/>
  <c r="B28" i="205"/>
  <c r="M28" i="205" s="1"/>
  <c r="I27" i="205"/>
  <c r="F27" i="205"/>
  <c r="D27" i="205"/>
  <c r="B27" i="205"/>
  <c r="H27" i="205" s="1"/>
  <c r="I26" i="205"/>
  <c r="F26" i="205"/>
  <c r="D26" i="205"/>
  <c r="B26" i="205"/>
  <c r="H26" i="205" s="1"/>
  <c r="F25" i="205"/>
  <c r="D25" i="205"/>
  <c r="B25" i="205"/>
  <c r="I24" i="205"/>
  <c r="F24" i="205"/>
  <c r="D24" i="205"/>
  <c r="B24" i="205"/>
  <c r="I23" i="205"/>
  <c r="F23" i="205"/>
  <c r="D23" i="205"/>
  <c r="B23" i="205"/>
  <c r="H23" i="205" s="1"/>
  <c r="I22" i="205"/>
  <c r="F22" i="205"/>
  <c r="D22" i="205"/>
  <c r="B22" i="205"/>
  <c r="M22" i="205" s="1"/>
  <c r="I21" i="205"/>
  <c r="F21" i="205"/>
  <c r="D21" i="205"/>
  <c r="B21" i="205"/>
  <c r="H21" i="205" s="1"/>
  <c r="K15" i="205"/>
  <c r="H15" i="205"/>
  <c r="V13" i="205"/>
  <c r="V11" i="205"/>
  <c r="L11" i="205"/>
  <c r="V10" i="205"/>
  <c r="X9" i="205"/>
  <c r="K10" i="205" s="1"/>
  <c r="V9" i="205"/>
  <c r="K9" i="205" s="1"/>
  <c r="V7" i="205"/>
  <c r="F6" i="205" s="1"/>
  <c r="V6" i="205"/>
  <c r="C6" i="205" s="1"/>
  <c r="V5" i="205"/>
  <c r="C5" i="205" s="1"/>
  <c r="C91" i="233"/>
  <c r="I42" i="233"/>
  <c r="F42" i="233"/>
  <c r="E42" i="233"/>
  <c r="D42" i="233"/>
  <c r="B42" i="233"/>
  <c r="I41" i="233"/>
  <c r="F41" i="233"/>
  <c r="E41" i="233"/>
  <c r="D41" i="233"/>
  <c r="B41" i="233"/>
  <c r="M41" i="233" s="1"/>
  <c r="I40" i="233"/>
  <c r="F40" i="233"/>
  <c r="E40" i="233"/>
  <c r="D40" i="233"/>
  <c r="B40" i="233"/>
  <c r="H40" i="233" s="1"/>
  <c r="I39" i="233"/>
  <c r="F39" i="233"/>
  <c r="E39" i="233"/>
  <c r="D39" i="233"/>
  <c r="B39" i="233"/>
  <c r="M39" i="233" s="1"/>
  <c r="I38" i="233"/>
  <c r="F38" i="233"/>
  <c r="E38" i="233"/>
  <c r="D38" i="233"/>
  <c r="B38" i="233"/>
  <c r="M38" i="233" s="1"/>
  <c r="I37" i="233"/>
  <c r="F37" i="233"/>
  <c r="E37" i="233"/>
  <c r="D37" i="233"/>
  <c r="B37" i="233"/>
  <c r="M37" i="233" s="1"/>
  <c r="I36" i="233"/>
  <c r="F36" i="233"/>
  <c r="E36" i="233"/>
  <c r="D36" i="233"/>
  <c r="B36" i="233"/>
  <c r="M36" i="233" s="1"/>
  <c r="I35" i="233"/>
  <c r="F35" i="233"/>
  <c r="E35" i="233"/>
  <c r="D35" i="233"/>
  <c r="B35" i="233"/>
  <c r="H35" i="233" s="1"/>
  <c r="D34" i="233"/>
  <c r="B34" i="233"/>
  <c r="M34" i="233" s="1"/>
  <c r="D33" i="233"/>
  <c r="B33" i="233"/>
  <c r="M33" i="233" s="1"/>
  <c r="M32" i="233"/>
  <c r="H32" i="233"/>
  <c r="I31" i="233"/>
  <c r="F31" i="233"/>
  <c r="E31" i="233"/>
  <c r="D31" i="233"/>
  <c r="B31" i="233"/>
  <c r="M31" i="233" s="1"/>
  <c r="I30" i="233"/>
  <c r="F30" i="233"/>
  <c r="E30" i="233"/>
  <c r="D30" i="233"/>
  <c r="B30" i="233"/>
  <c r="H30" i="233" s="1"/>
  <c r="I29" i="233"/>
  <c r="F29" i="233"/>
  <c r="E29" i="233"/>
  <c r="D29" i="233"/>
  <c r="B29" i="233"/>
  <c r="I28" i="233"/>
  <c r="F28" i="233"/>
  <c r="E28" i="233"/>
  <c r="D28" i="233"/>
  <c r="B28" i="233"/>
  <c r="M28" i="233" s="1"/>
  <c r="I27" i="233"/>
  <c r="F27" i="233"/>
  <c r="E27" i="233"/>
  <c r="D27" i="233"/>
  <c r="B27" i="233"/>
  <c r="H27" i="233" s="1"/>
  <c r="I26" i="233"/>
  <c r="F26" i="233"/>
  <c r="E26" i="233"/>
  <c r="D26" i="233"/>
  <c r="B26" i="233"/>
  <c r="M26" i="233" s="1"/>
  <c r="I25" i="233"/>
  <c r="F25" i="233"/>
  <c r="E25" i="233"/>
  <c r="D25" i="233"/>
  <c r="B25" i="233"/>
  <c r="M25" i="233" s="1"/>
  <c r="I24" i="233"/>
  <c r="F24" i="233"/>
  <c r="E24" i="233"/>
  <c r="D24" i="233"/>
  <c r="B24" i="233"/>
  <c r="M24" i="233" s="1"/>
  <c r="I23" i="233"/>
  <c r="F23" i="233"/>
  <c r="E23" i="233"/>
  <c r="D23" i="233"/>
  <c r="B23" i="233"/>
  <c r="M23" i="233" s="1"/>
  <c r="I22" i="233"/>
  <c r="F22" i="233"/>
  <c r="E22" i="233"/>
  <c r="D22" i="233"/>
  <c r="B22" i="233"/>
  <c r="H22" i="233" s="1"/>
  <c r="I21" i="233"/>
  <c r="F21" i="233"/>
  <c r="E21" i="233"/>
  <c r="D21" i="233"/>
  <c r="B21" i="233"/>
  <c r="K15" i="233"/>
  <c r="H15" i="233"/>
  <c r="V13" i="233"/>
  <c r="V12" i="233"/>
  <c r="V11" i="233"/>
  <c r="L11" i="233"/>
  <c r="V10" i="233"/>
  <c r="X9" i="233"/>
  <c r="K10" i="233" s="1"/>
  <c r="V9" i="233"/>
  <c r="K9" i="233"/>
  <c r="V7" i="233"/>
  <c r="F6" i="233" s="1"/>
  <c r="V6" i="233"/>
  <c r="C6" i="233" s="1"/>
  <c r="V5" i="233"/>
  <c r="C5" i="233" s="1"/>
  <c r="C91" i="238"/>
  <c r="I42" i="238"/>
  <c r="F42" i="238"/>
  <c r="E42" i="238"/>
  <c r="D42" i="238"/>
  <c r="B42" i="238"/>
  <c r="H42" i="238" s="1"/>
  <c r="I41" i="238"/>
  <c r="F41" i="238"/>
  <c r="E41" i="238"/>
  <c r="D41" i="238"/>
  <c r="B41" i="238"/>
  <c r="I40" i="238"/>
  <c r="F40" i="238"/>
  <c r="E40" i="238"/>
  <c r="D40" i="238"/>
  <c r="B40" i="238"/>
  <c r="M40" i="238" s="1"/>
  <c r="I39" i="238"/>
  <c r="F39" i="238"/>
  <c r="E39" i="238"/>
  <c r="D39" i="238"/>
  <c r="B39" i="238"/>
  <c r="H39" i="238" s="1"/>
  <c r="I38" i="238"/>
  <c r="F38" i="238"/>
  <c r="E38" i="238"/>
  <c r="D38" i="238"/>
  <c r="B38" i="238"/>
  <c r="M38" i="238" s="1"/>
  <c r="I37" i="238"/>
  <c r="F37" i="238"/>
  <c r="E37" i="238"/>
  <c r="D37" i="238"/>
  <c r="B37" i="238"/>
  <c r="M37" i="238" s="1"/>
  <c r="I36" i="238"/>
  <c r="F36" i="238"/>
  <c r="E36" i="238"/>
  <c r="D36" i="238"/>
  <c r="B36" i="238"/>
  <c r="M36" i="238" s="1"/>
  <c r="I35" i="238"/>
  <c r="F35" i="238"/>
  <c r="E35" i="238"/>
  <c r="D35" i="238"/>
  <c r="B35" i="238"/>
  <c r="M35" i="238" s="1"/>
  <c r="I34" i="238"/>
  <c r="F34" i="238"/>
  <c r="E34" i="238"/>
  <c r="D34" i="238"/>
  <c r="B34" i="238"/>
  <c r="H34" i="238" s="1"/>
  <c r="I33" i="238"/>
  <c r="F33" i="238"/>
  <c r="E33" i="238"/>
  <c r="D33" i="238"/>
  <c r="B33" i="238"/>
  <c r="M32" i="238"/>
  <c r="H32" i="238"/>
  <c r="I31" i="238"/>
  <c r="F31" i="238"/>
  <c r="E31" i="238"/>
  <c r="D31" i="238"/>
  <c r="B31" i="238"/>
  <c r="H31" i="238" s="1"/>
  <c r="I30" i="238"/>
  <c r="F30" i="238"/>
  <c r="E30" i="238"/>
  <c r="D30" i="238"/>
  <c r="B30" i="238"/>
  <c r="I29" i="238"/>
  <c r="F29" i="238"/>
  <c r="E29" i="238"/>
  <c r="D29" i="238"/>
  <c r="B29" i="238"/>
  <c r="M29" i="238" s="1"/>
  <c r="I28" i="238"/>
  <c r="F28" i="238"/>
  <c r="E28" i="238"/>
  <c r="D28" i="238"/>
  <c r="B28" i="238"/>
  <c r="H28" i="238" s="1"/>
  <c r="I27" i="238"/>
  <c r="F27" i="238"/>
  <c r="E27" i="238"/>
  <c r="D27" i="238"/>
  <c r="B27" i="238"/>
  <c r="M27" i="238" s="1"/>
  <c r="I26" i="238"/>
  <c r="F26" i="238"/>
  <c r="E26" i="238"/>
  <c r="D26" i="238"/>
  <c r="B26" i="238"/>
  <c r="M26" i="238" s="1"/>
  <c r="I25" i="238"/>
  <c r="F25" i="238"/>
  <c r="E25" i="238"/>
  <c r="D25" i="238"/>
  <c r="B25" i="238"/>
  <c r="M25" i="238" s="1"/>
  <c r="I24" i="238"/>
  <c r="H24" i="238"/>
  <c r="F24" i="238"/>
  <c r="E24" i="238"/>
  <c r="D24" i="238"/>
  <c r="B24" i="238"/>
  <c r="M24" i="238" s="1"/>
  <c r="I23" i="238"/>
  <c r="F23" i="238"/>
  <c r="E23" i="238"/>
  <c r="D23" i="238"/>
  <c r="B23" i="238"/>
  <c r="H23" i="238" s="1"/>
  <c r="I22" i="238"/>
  <c r="F22" i="238"/>
  <c r="E22" i="238"/>
  <c r="D22" i="238"/>
  <c r="B22" i="238"/>
  <c r="D21" i="238"/>
  <c r="B21" i="238"/>
  <c r="M21" i="238" s="1"/>
  <c r="K15" i="238"/>
  <c r="H15" i="238"/>
  <c r="V13" i="238"/>
  <c r="V11" i="238"/>
  <c r="L11" i="238"/>
  <c r="V10" i="238"/>
  <c r="X9" i="238"/>
  <c r="K10" i="238" s="1"/>
  <c r="V9" i="238"/>
  <c r="K9" i="238" s="1"/>
  <c r="V7" i="238"/>
  <c r="F6" i="238" s="1"/>
  <c r="V6" i="238"/>
  <c r="C6" i="238" s="1"/>
  <c r="V5" i="238"/>
  <c r="C5" i="238"/>
  <c r="C91" i="236"/>
  <c r="I42" i="236"/>
  <c r="F42" i="236"/>
  <c r="E42" i="236"/>
  <c r="D42" i="236"/>
  <c r="B42" i="236"/>
  <c r="M42" i="236" s="1"/>
  <c r="I41" i="236"/>
  <c r="F41" i="236"/>
  <c r="E41" i="236"/>
  <c r="D41" i="236"/>
  <c r="B41" i="236"/>
  <c r="M41" i="236" s="1"/>
  <c r="I40" i="236"/>
  <c r="F40" i="236"/>
  <c r="E40" i="236"/>
  <c r="D40" i="236"/>
  <c r="B40" i="236"/>
  <c r="H40" i="236" s="1"/>
  <c r="I39" i="236"/>
  <c r="F39" i="236"/>
  <c r="E39" i="236"/>
  <c r="D39" i="236"/>
  <c r="B39" i="236"/>
  <c r="I38" i="236"/>
  <c r="F38" i="236"/>
  <c r="E38" i="236"/>
  <c r="D38" i="236"/>
  <c r="B38" i="236"/>
  <c r="M38" i="236" s="1"/>
  <c r="I37" i="236"/>
  <c r="F37" i="236"/>
  <c r="E37" i="236"/>
  <c r="D37" i="236"/>
  <c r="B37" i="236"/>
  <c r="H37" i="236" s="1"/>
  <c r="I36" i="236"/>
  <c r="F36" i="236"/>
  <c r="E36" i="236"/>
  <c r="D36" i="236"/>
  <c r="B36" i="236"/>
  <c r="M36" i="236" s="1"/>
  <c r="I35" i="236"/>
  <c r="F35" i="236"/>
  <c r="E35" i="236"/>
  <c r="D35" i="236"/>
  <c r="B35" i="236"/>
  <c r="M35" i="236" s="1"/>
  <c r="I34" i="236"/>
  <c r="F34" i="236"/>
  <c r="E34" i="236"/>
  <c r="D34" i="236"/>
  <c r="B34" i="236"/>
  <c r="M34" i="236" s="1"/>
  <c r="I33" i="236"/>
  <c r="F33" i="236"/>
  <c r="E33" i="236"/>
  <c r="D33" i="236"/>
  <c r="B33" i="236"/>
  <c r="M33" i="236" s="1"/>
  <c r="M32" i="236"/>
  <c r="H32" i="236"/>
  <c r="I31" i="236"/>
  <c r="F31" i="236"/>
  <c r="E31" i="236"/>
  <c r="D31" i="236"/>
  <c r="B31" i="236"/>
  <c r="M31" i="236" s="1"/>
  <c r="I30" i="236"/>
  <c r="F30" i="236"/>
  <c r="E30" i="236"/>
  <c r="D30" i="236"/>
  <c r="B30" i="236"/>
  <c r="M30" i="236" s="1"/>
  <c r="I29" i="236"/>
  <c r="F29" i="236"/>
  <c r="E29" i="236"/>
  <c r="D29" i="236"/>
  <c r="B29" i="236"/>
  <c r="H29" i="236" s="1"/>
  <c r="I28" i="236"/>
  <c r="F28" i="236"/>
  <c r="E28" i="236"/>
  <c r="D28" i="236"/>
  <c r="B28" i="236"/>
  <c r="I27" i="236"/>
  <c r="F27" i="236"/>
  <c r="E27" i="236"/>
  <c r="D27" i="236"/>
  <c r="B27" i="236"/>
  <c r="M27" i="236" s="1"/>
  <c r="I26" i="236"/>
  <c r="F26" i="236"/>
  <c r="E26" i="236"/>
  <c r="D26" i="236"/>
  <c r="B26" i="236"/>
  <c r="H26" i="236" s="1"/>
  <c r="I25" i="236"/>
  <c r="F25" i="236"/>
  <c r="E25" i="236"/>
  <c r="D25" i="236"/>
  <c r="B25" i="236"/>
  <c r="M25" i="236" s="1"/>
  <c r="I24" i="236"/>
  <c r="F24" i="236"/>
  <c r="E24" i="236"/>
  <c r="D24" i="236"/>
  <c r="B24" i="236"/>
  <c r="M24" i="236" s="1"/>
  <c r="I23" i="236"/>
  <c r="F23" i="236"/>
  <c r="E23" i="236"/>
  <c r="D23" i="236"/>
  <c r="B23" i="236"/>
  <c r="M23" i="236" s="1"/>
  <c r="I22" i="236"/>
  <c r="F22" i="236"/>
  <c r="E22" i="236"/>
  <c r="D22" i="236"/>
  <c r="B22" i="236"/>
  <c r="M22" i="236" s="1"/>
  <c r="I21" i="236"/>
  <c r="D21" i="236"/>
  <c r="B21" i="236"/>
  <c r="K15" i="236"/>
  <c r="H15" i="236"/>
  <c r="V13" i="236"/>
  <c r="V12" i="236"/>
  <c r="V11" i="236"/>
  <c r="L11" i="236"/>
  <c r="V10" i="236"/>
  <c r="X9" i="236"/>
  <c r="K10" i="236" s="1"/>
  <c r="V9" i="236"/>
  <c r="K9" i="236" s="1"/>
  <c r="V7" i="236"/>
  <c r="F6" i="236" s="1"/>
  <c r="V6" i="236"/>
  <c r="C6" i="236" s="1"/>
  <c r="V5" i="236"/>
  <c r="C5" i="236" s="1"/>
  <c r="C91" i="244"/>
  <c r="I42" i="244"/>
  <c r="F42" i="244"/>
  <c r="E42" i="244"/>
  <c r="D42" i="244"/>
  <c r="B42" i="244"/>
  <c r="H42" i="244" s="1"/>
  <c r="I41" i="244"/>
  <c r="F41" i="244"/>
  <c r="E41" i="244"/>
  <c r="D41" i="244"/>
  <c r="B41" i="244"/>
  <c r="M41" i="244" s="1"/>
  <c r="I40" i="244"/>
  <c r="F40" i="244"/>
  <c r="E40" i="244"/>
  <c r="D40" i="244"/>
  <c r="B40" i="244"/>
  <c r="M40" i="244" s="1"/>
  <c r="I39" i="244"/>
  <c r="F39" i="244"/>
  <c r="E39" i="244"/>
  <c r="D39" i="244"/>
  <c r="B39" i="244"/>
  <c r="M39" i="244" s="1"/>
  <c r="I38" i="244"/>
  <c r="F38" i="244"/>
  <c r="E38" i="244"/>
  <c r="D38" i="244"/>
  <c r="B38" i="244"/>
  <c r="M38" i="244" s="1"/>
  <c r="I37" i="244"/>
  <c r="F37" i="244"/>
  <c r="E37" i="244"/>
  <c r="D37" i="244"/>
  <c r="B37" i="244"/>
  <c r="H37" i="244" s="1"/>
  <c r="I36" i="244"/>
  <c r="F36" i="244"/>
  <c r="E36" i="244"/>
  <c r="D36" i="244"/>
  <c r="B36" i="244"/>
  <c r="I35" i="244"/>
  <c r="F35" i="244"/>
  <c r="E35" i="244"/>
  <c r="D35" i="244"/>
  <c r="B35" i="244"/>
  <c r="M35" i="244" s="1"/>
  <c r="I34" i="244"/>
  <c r="F34" i="244"/>
  <c r="E34" i="244"/>
  <c r="D34" i="244"/>
  <c r="B34" i="244"/>
  <c r="H34" i="244" s="1"/>
  <c r="I33" i="244"/>
  <c r="F33" i="244"/>
  <c r="E33" i="244"/>
  <c r="D33" i="244"/>
  <c r="B33" i="244"/>
  <c r="M33" i="244" s="1"/>
  <c r="M32" i="244"/>
  <c r="H32" i="244"/>
  <c r="I31" i="244"/>
  <c r="F31" i="244"/>
  <c r="E31" i="244"/>
  <c r="D31" i="244"/>
  <c r="B31" i="244"/>
  <c r="H31" i="244" s="1"/>
  <c r="I30" i="244"/>
  <c r="F30" i="244"/>
  <c r="E30" i="244"/>
  <c r="D30" i="244"/>
  <c r="B30" i="244"/>
  <c r="M30" i="244" s="1"/>
  <c r="I29" i="244"/>
  <c r="F29" i="244"/>
  <c r="E29" i="244"/>
  <c r="D29" i="244"/>
  <c r="B29" i="244"/>
  <c r="M29" i="244" s="1"/>
  <c r="I28" i="244"/>
  <c r="F28" i="244"/>
  <c r="E28" i="244"/>
  <c r="D28" i="244"/>
  <c r="B28" i="244"/>
  <c r="M28" i="244" s="1"/>
  <c r="I27" i="244"/>
  <c r="F27" i="244"/>
  <c r="E27" i="244"/>
  <c r="D27" i="244"/>
  <c r="B27" i="244"/>
  <c r="M27" i="244" s="1"/>
  <c r="I26" i="244"/>
  <c r="F26" i="244"/>
  <c r="E26" i="244"/>
  <c r="D26" i="244"/>
  <c r="B26" i="244"/>
  <c r="H26" i="244" s="1"/>
  <c r="I25" i="244"/>
  <c r="F25" i="244"/>
  <c r="E25" i="244"/>
  <c r="D25" i="244"/>
  <c r="B25" i="244"/>
  <c r="I24" i="244"/>
  <c r="F24" i="244"/>
  <c r="E24" i="244"/>
  <c r="D24" i="244"/>
  <c r="B24" i="244"/>
  <c r="M24" i="244" s="1"/>
  <c r="I23" i="244"/>
  <c r="F23" i="244"/>
  <c r="E23" i="244"/>
  <c r="D23" i="244"/>
  <c r="B23" i="244"/>
  <c r="H23" i="244" s="1"/>
  <c r="I22" i="244"/>
  <c r="F22" i="244"/>
  <c r="E22" i="244"/>
  <c r="D22" i="244"/>
  <c r="B22" i="244"/>
  <c r="M22" i="244" s="1"/>
  <c r="I21" i="244"/>
  <c r="F21" i="244"/>
  <c r="D21" i="244"/>
  <c r="B21" i="244"/>
  <c r="M21" i="244" s="1"/>
  <c r="K15" i="244"/>
  <c r="H15" i="244"/>
  <c r="V13" i="244"/>
  <c r="V11" i="244"/>
  <c r="V10" i="244"/>
  <c r="X9" i="244"/>
  <c r="K10" i="244" s="1"/>
  <c r="V9" i="244"/>
  <c r="K9" i="244" s="1"/>
  <c r="V8" i="244"/>
  <c r="L11" i="244" s="1"/>
  <c r="V7" i="244"/>
  <c r="F6" i="244" s="1"/>
  <c r="V6" i="244"/>
  <c r="C6" i="244" s="1"/>
  <c r="V5" i="244"/>
  <c r="C91" i="223"/>
  <c r="I42" i="223"/>
  <c r="F42" i="223"/>
  <c r="E42" i="223"/>
  <c r="D42" i="223"/>
  <c r="B42" i="223"/>
  <c r="M42" i="223" s="1"/>
  <c r="I41" i="223"/>
  <c r="F41" i="223"/>
  <c r="E41" i="223"/>
  <c r="D41" i="223"/>
  <c r="B41" i="223"/>
  <c r="M41" i="223" s="1"/>
  <c r="I40" i="223"/>
  <c r="F40" i="223"/>
  <c r="E40" i="223"/>
  <c r="D40" i="223"/>
  <c r="B40" i="223"/>
  <c r="H40" i="223" s="1"/>
  <c r="I39" i="223"/>
  <c r="F39" i="223"/>
  <c r="E39" i="223"/>
  <c r="D39" i="223"/>
  <c r="B39" i="223"/>
  <c r="I38" i="223"/>
  <c r="F38" i="223"/>
  <c r="E38" i="223"/>
  <c r="D38" i="223"/>
  <c r="B38" i="223"/>
  <c r="M38" i="223" s="1"/>
  <c r="I37" i="223"/>
  <c r="F37" i="223"/>
  <c r="E37" i="223"/>
  <c r="D37" i="223"/>
  <c r="B37" i="223"/>
  <c r="H37" i="223" s="1"/>
  <c r="I36" i="223"/>
  <c r="F36" i="223"/>
  <c r="E36" i="223"/>
  <c r="D36" i="223"/>
  <c r="B36" i="223"/>
  <c r="M36" i="223" s="1"/>
  <c r="I35" i="223"/>
  <c r="F35" i="223"/>
  <c r="E35" i="223"/>
  <c r="D35" i="223"/>
  <c r="B35" i="223"/>
  <c r="M35" i="223" s="1"/>
  <c r="I34" i="223"/>
  <c r="F34" i="223"/>
  <c r="E34" i="223"/>
  <c r="D34" i="223"/>
  <c r="B34" i="223"/>
  <c r="M34" i="223" s="1"/>
  <c r="D33" i="223"/>
  <c r="B33" i="223"/>
  <c r="M33" i="223" s="1"/>
  <c r="M32" i="223"/>
  <c r="H32" i="223"/>
  <c r="I31" i="223"/>
  <c r="F31" i="223"/>
  <c r="E31" i="223"/>
  <c r="D31" i="223"/>
  <c r="B31" i="223"/>
  <c r="M31" i="223" s="1"/>
  <c r="I30" i="223"/>
  <c r="F30" i="223"/>
  <c r="E30" i="223"/>
  <c r="D30" i="223"/>
  <c r="B30" i="223"/>
  <c r="H30" i="223" s="1"/>
  <c r="I29" i="223"/>
  <c r="F29" i="223"/>
  <c r="E29" i="223"/>
  <c r="D29" i="223"/>
  <c r="B29" i="223"/>
  <c r="M29" i="223" s="1"/>
  <c r="I28" i="223"/>
  <c r="F28" i="223"/>
  <c r="E28" i="223"/>
  <c r="D28" i="223"/>
  <c r="B28" i="223"/>
  <c r="M28" i="223" s="1"/>
  <c r="I27" i="223"/>
  <c r="F27" i="223"/>
  <c r="E27" i="223"/>
  <c r="D27" i="223"/>
  <c r="B27" i="223"/>
  <c r="M27" i="223" s="1"/>
  <c r="I26" i="223"/>
  <c r="F26" i="223"/>
  <c r="E26" i="223"/>
  <c r="D26" i="223"/>
  <c r="B26" i="223"/>
  <c r="M26" i="223" s="1"/>
  <c r="I25" i="223"/>
  <c r="F25" i="223"/>
  <c r="E25" i="223"/>
  <c r="D25" i="223"/>
  <c r="B25" i="223"/>
  <c r="H25" i="223" s="1"/>
  <c r="I24" i="223"/>
  <c r="F24" i="223"/>
  <c r="E24" i="223"/>
  <c r="D24" i="223"/>
  <c r="B24" i="223"/>
  <c r="I23" i="223"/>
  <c r="F23" i="223"/>
  <c r="E23" i="223"/>
  <c r="D23" i="223"/>
  <c r="B23" i="223"/>
  <c r="H23" i="223" s="1"/>
  <c r="I22" i="223"/>
  <c r="F22" i="223"/>
  <c r="E22" i="223"/>
  <c r="D22" i="223"/>
  <c r="B22" i="223"/>
  <c r="H22" i="223" s="1"/>
  <c r="I21" i="223"/>
  <c r="F21" i="223"/>
  <c r="E21" i="223"/>
  <c r="D21" i="223"/>
  <c r="B21" i="223"/>
  <c r="M21" i="223" s="1"/>
  <c r="K15" i="223"/>
  <c r="H15" i="223"/>
  <c r="V13" i="223"/>
  <c r="V11" i="223"/>
  <c r="L11" i="223"/>
  <c r="V10" i="223"/>
  <c r="X9" i="223"/>
  <c r="K10" i="223" s="1"/>
  <c r="V9" i="223"/>
  <c r="K9" i="223" s="1"/>
  <c r="V7" i="223"/>
  <c r="F6" i="223" s="1"/>
  <c r="V6" i="223"/>
  <c r="C6" i="223" s="1"/>
  <c r="V5" i="223"/>
  <c r="C5" i="223" s="1"/>
  <c r="C91" i="232"/>
  <c r="I42" i="232"/>
  <c r="F42" i="232"/>
  <c r="E42" i="232"/>
  <c r="D42" i="232"/>
  <c r="B42" i="232"/>
  <c r="M42" i="232" s="1"/>
  <c r="I41" i="232"/>
  <c r="F41" i="232"/>
  <c r="E41" i="232"/>
  <c r="D41" i="232"/>
  <c r="B41" i="232"/>
  <c r="H41" i="232" s="1"/>
  <c r="I40" i="232"/>
  <c r="F40" i="232"/>
  <c r="E40" i="232"/>
  <c r="D40" i="232"/>
  <c r="B40" i="232"/>
  <c r="M40" i="232" s="1"/>
  <c r="I39" i="232"/>
  <c r="F39" i="232"/>
  <c r="E39" i="232"/>
  <c r="D39" i="232"/>
  <c r="B39" i="232"/>
  <c r="M39" i="232" s="1"/>
  <c r="I38" i="232"/>
  <c r="F38" i="232"/>
  <c r="E38" i="232"/>
  <c r="D38" i="232"/>
  <c r="B38" i="232"/>
  <c r="H38" i="232" s="1"/>
  <c r="I37" i="232"/>
  <c r="F37" i="232"/>
  <c r="E37" i="232"/>
  <c r="D37" i="232"/>
  <c r="B37" i="232"/>
  <c r="I36" i="232"/>
  <c r="F36" i="232"/>
  <c r="E36" i="232"/>
  <c r="D36" i="232"/>
  <c r="B36" i="232"/>
  <c r="M36" i="232" s="1"/>
  <c r="I35" i="232"/>
  <c r="F35" i="232"/>
  <c r="E35" i="232"/>
  <c r="D35" i="232"/>
  <c r="B35" i="232"/>
  <c r="H35" i="232" s="1"/>
  <c r="D34" i="232"/>
  <c r="B34" i="232"/>
  <c r="M34" i="232" s="1"/>
  <c r="D33" i="232"/>
  <c r="B33" i="232"/>
  <c r="M32" i="232"/>
  <c r="H32" i="232"/>
  <c r="I31" i="232"/>
  <c r="F31" i="232"/>
  <c r="E31" i="232"/>
  <c r="D31" i="232"/>
  <c r="B31" i="232"/>
  <c r="M31" i="232" s="1"/>
  <c r="M30" i="232"/>
  <c r="I30" i="232"/>
  <c r="F30" i="232"/>
  <c r="E30" i="232"/>
  <c r="D30" i="232"/>
  <c r="B30" i="232"/>
  <c r="H30" i="232" s="1"/>
  <c r="I29" i="232"/>
  <c r="F29" i="232"/>
  <c r="E29" i="232"/>
  <c r="D29" i="232"/>
  <c r="B29" i="232"/>
  <c r="M29" i="232" s="1"/>
  <c r="I28" i="232"/>
  <c r="F28" i="232"/>
  <c r="E28" i="232"/>
  <c r="D28" i="232"/>
  <c r="B28" i="232"/>
  <c r="H28" i="232" s="1"/>
  <c r="I27" i="232"/>
  <c r="H27" i="232"/>
  <c r="F27" i="232"/>
  <c r="E27" i="232"/>
  <c r="D27" i="232"/>
  <c r="B27" i="232"/>
  <c r="M27" i="232" s="1"/>
  <c r="I26" i="232"/>
  <c r="F26" i="232"/>
  <c r="E26" i="232"/>
  <c r="D26" i="232"/>
  <c r="B26" i="232"/>
  <c r="I25" i="232"/>
  <c r="F25" i="232"/>
  <c r="E25" i="232"/>
  <c r="D25" i="232"/>
  <c r="B25" i="232"/>
  <c r="H25" i="232" s="1"/>
  <c r="D24" i="232"/>
  <c r="B24" i="232"/>
  <c r="M24" i="232" s="1"/>
  <c r="D23" i="232"/>
  <c r="B23" i="232"/>
  <c r="H23" i="232" s="1"/>
  <c r="D22" i="232"/>
  <c r="B22" i="232"/>
  <c r="H22" i="232" s="1"/>
  <c r="D21" i="232"/>
  <c r="B21" i="232"/>
  <c r="H21" i="232" s="1"/>
  <c r="K15" i="232"/>
  <c r="H15" i="232"/>
  <c r="V13" i="232"/>
  <c r="V12" i="232"/>
  <c r="V11" i="232"/>
  <c r="L11" i="232"/>
  <c r="V10" i="232"/>
  <c r="X9" i="232"/>
  <c r="K10" i="232" s="1"/>
  <c r="V9" i="232"/>
  <c r="K9" i="232"/>
  <c r="V7" i="232"/>
  <c r="F6" i="232" s="1"/>
  <c r="V6" i="232"/>
  <c r="C6" i="232" s="1"/>
  <c r="V5" i="232"/>
  <c r="C5" i="232"/>
  <c r="C91" i="208"/>
  <c r="I42" i="208"/>
  <c r="F42" i="208"/>
  <c r="E42" i="208"/>
  <c r="D42" i="208"/>
  <c r="B42" i="208"/>
  <c r="I41" i="208"/>
  <c r="F41" i="208"/>
  <c r="E41" i="208"/>
  <c r="D41" i="208"/>
  <c r="B41" i="208"/>
  <c r="H41" i="208" s="1"/>
  <c r="I40" i="208"/>
  <c r="F40" i="208"/>
  <c r="D40" i="208"/>
  <c r="B40" i="208"/>
  <c r="H40" i="208" s="1"/>
  <c r="I39" i="208"/>
  <c r="F39" i="208"/>
  <c r="D39" i="208"/>
  <c r="B39" i="208"/>
  <c r="I38" i="208"/>
  <c r="F38" i="208"/>
  <c r="D38" i="208"/>
  <c r="B38" i="208"/>
  <c r="I37" i="208"/>
  <c r="F37" i="208"/>
  <c r="D37" i="208"/>
  <c r="B37" i="208"/>
  <c r="I36" i="208"/>
  <c r="F36" i="208"/>
  <c r="D36" i="208"/>
  <c r="B36" i="208"/>
  <c r="H36" i="208" s="1"/>
  <c r="F35" i="208"/>
  <c r="D35" i="208"/>
  <c r="B35" i="208"/>
  <c r="M35" i="208" s="1"/>
  <c r="I34" i="208"/>
  <c r="F34" i="208"/>
  <c r="D34" i="208"/>
  <c r="B34" i="208"/>
  <c r="I33" i="208"/>
  <c r="F33" i="208"/>
  <c r="D33" i="208"/>
  <c r="B33" i="208"/>
  <c r="H33" i="208" s="1"/>
  <c r="M32" i="208"/>
  <c r="H32" i="208"/>
  <c r="I31" i="208"/>
  <c r="F31" i="208"/>
  <c r="E31" i="208"/>
  <c r="D31" i="208"/>
  <c r="B31" i="208"/>
  <c r="H31" i="208" s="1"/>
  <c r="M30" i="208"/>
  <c r="I30" i="208"/>
  <c r="H30" i="208"/>
  <c r="E30" i="208"/>
  <c r="F29" i="208"/>
  <c r="D29" i="208"/>
  <c r="B29" i="208"/>
  <c r="M29" i="208" s="1"/>
  <c r="I28" i="208"/>
  <c r="H28" i="208"/>
  <c r="F28" i="208"/>
  <c r="D28" i="208"/>
  <c r="B28" i="208"/>
  <c r="M28" i="208" s="1"/>
  <c r="I27" i="208"/>
  <c r="F27" i="208"/>
  <c r="D27" i="208"/>
  <c r="B27" i="208"/>
  <c r="H27" i="208" s="1"/>
  <c r="I26" i="208"/>
  <c r="F26" i="208"/>
  <c r="D26" i="208"/>
  <c r="B26" i="208"/>
  <c r="H26" i="208" s="1"/>
  <c r="I25" i="208"/>
  <c r="F25" i="208"/>
  <c r="D25" i="208"/>
  <c r="B25" i="208"/>
  <c r="M25" i="208" s="1"/>
  <c r="I24" i="208"/>
  <c r="F24" i="208"/>
  <c r="D24" i="208"/>
  <c r="B24" i="208"/>
  <c r="H24" i="208" s="1"/>
  <c r="I23" i="208"/>
  <c r="F23" i="208"/>
  <c r="D23" i="208"/>
  <c r="B23" i="208"/>
  <c r="H23" i="208" s="1"/>
  <c r="I22" i="208"/>
  <c r="F22" i="208"/>
  <c r="D22" i="208"/>
  <c r="B22" i="208"/>
  <c r="H22" i="208" s="1"/>
  <c r="I21" i="208"/>
  <c r="F21" i="208"/>
  <c r="D21" i="208"/>
  <c r="B21" i="208"/>
  <c r="K15" i="208"/>
  <c r="H15" i="208"/>
  <c r="V13" i="208"/>
  <c r="V11" i="208"/>
  <c r="L11" i="208"/>
  <c r="V10" i="208"/>
  <c r="X9" i="208"/>
  <c r="K10" i="208" s="1"/>
  <c r="V9" i="208"/>
  <c r="K9" i="208"/>
  <c r="V7" i="208"/>
  <c r="F6" i="208" s="1"/>
  <c r="V6" i="208"/>
  <c r="C6" i="208" s="1"/>
  <c r="V5" i="208"/>
  <c r="C5" i="208" s="1"/>
  <c r="C91" i="237"/>
  <c r="I42" i="237"/>
  <c r="F42" i="237"/>
  <c r="E42" i="237"/>
  <c r="D42" i="237"/>
  <c r="B42" i="237"/>
  <c r="H42" i="237" s="1"/>
  <c r="I41" i="237"/>
  <c r="F41" i="237"/>
  <c r="E41" i="237"/>
  <c r="D41" i="237"/>
  <c r="B41" i="237"/>
  <c r="H41" i="237" s="1"/>
  <c r="I40" i="237"/>
  <c r="F40" i="237"/>
  <c r="E40" i="237"/>
  <c r="D40" i="237"/>
  <c r="B40" i="237"/>
  <c r="M40" i="237" s="1"/>
  <c r="I39" i="237"/>
  <c r="F39" i="237"/>
  <c r="E39" i="237"/>
  <c r="D39" i="237"/>
  <c r="B39" i="237"/>
  <c r="M39" i="237" s="1"/>
  <c r="I38" i="237"/>
  <c r="F38" i="237"/>
  <c r="E38" i="237"/>
  <c r="D38" i="237"/>
  <c r="B38" i="237"/>
  <c r="I37" i="237"/>
  <c r="F37" i="237"/>
  <c r="E37" i="237"/>
  <c r="D37" i="237"/>
  <c r="B37" i="237"/>
  <c r="H37" i="237" s="1"/>
  <c r="I36" i="237"/>
  <c r="F36" i="237"/>
  <c r="E36" i="237"/>
  <c r="D36" i="237"/>
  <c r="B36" i="237"/>
  <c r="I35" i="237"/>
  <c r="D35" i="237"/>
  <c r="B35" i="237"/>
  <c r="M35" i="237" s="1"/>
  <c r="I34" i="237"/>
  <c r="D34" i="237"/>
  <c r="B34" i="237"/>
  <c r="H34" i="237" s="1"/>
  <c r="H33" i="237"/>
  <c r="D33" i="237"/>
  <c r="B33" i="237"/>
  <c r="M33" i="237" s="1"/>
  <c r="M32" i="237"/>
  <c r="H32" i="237"/>
  <c r="I31" i="237"/>
  <c r="F31" i="237"/>
  <c r="E31" i="237"/>
  <c r="D31" i="237"/>
  <c r="B31" i="237"/>
  <c r="M31" i="237" s="1"/>
  <c r="I30" i="237"/>
  <c r="F30" i="237"/>
  <c r="E30" i="237"/>
  <c r="D30" i="237"/>
  <c r="B30" i="237"/>
  <c r="H30" i="237" s="1"/>
  <c r="I29" i="237"/>
  <c r="H29" i="237"/>
  <c r="F29" i="237"/>
  <c r="E29" i="237"/>
  <c r="D29" i="237"/>
  <c r="B29" i="237"/>
  <c r="M29" i="237" s="1"/>
  <c r="I28" i="237"/>
  <c r="F28" i="237"/>
  <c r="E28" i="237"/>
  <c r="D28" i="237"/>
  <c r="B28" i="237"/>
  <c r="M28" i="237" s="1"/>
  <c r="I27" i="237"/>
  <c r="F27" i="237"/>
  <c r="E27" i="237"/>
  <c r="D27" i="237"/>
  <c r="B27" i="237"/>
  <c r="M27" i="237" s="1"/>
  <c r="M26" i="237"/>
  <c r="I26" i="237"/>
  <c r="F26" i="237"/>
  <c r="E26" i="237"/>
  <c r="D26" i="237"/>
  <c r="B26" i="237"/>
  <c r="H26" i="237" s="1"/>
  <c r="I25" i="237"/>
  <c r="F25" i="237"/>
  <c r="E25" i="237"/>
  <c r="D25" i="237"/>
  <c r="B25" i="237"/>
  <c r="H25" i="237" s="1"/>
  <c r="D24" i="237"/>
  <c r="B24" i="237"/>
  <c r="M24" i="237" s="1"/>
  <c r="D23" i="237"/>
  <c r="B23" i="237"/>
  <c r="M23" i="237" s="1"/>
  <c r="D22" i="237"/>
  <c r="B22" i="237"/>
  <c r="M22" i="237" s="1"/>
  <c r="D21" i="237"/>
  <c r="B21" i="237"/>
  <c r="M21" i="237" s="1"/>
  <c r="K15" i="237"/>
  <c r="H15" i="237"/>
  <c r="V13" i="237"/>
  <c r="V12" i="237"/>
  <c r="V11" i="237"/>
  <c r="L11" i="237"/>
  <c r="V10" i="237"/>
  <c r="X9" i="237"/>
  <c r="K10" i="237" s="1"/>
  <c r="V9" i="237"/>
  <c r="K9" i="237" s="1"/>
  <c r="V7" i="237"/>
  <c r="F6" i="237" s="1"/>
  <c r="V6" i="237"/>
  <c r="C6" i="237" s="1"/>
  <c r="V5" i="237"/>
  <c r="C5" i="237" s="1"/>
  <c r="C91" i="203"/>
  <c r="I42" i="203"/>
  <c r="F42" i="203"/>
  <c r="E42" i="203"/>
  <c r="D42" i="203"/>
  <c r="B42" i="203"/>
  <c r="H42" i="203" s="1"/>
  <c r="I41" i="203"/>
  <c r="F41" i="203"/>
  <c r="E41" i="203"/>
  <c r="D41" i="203"/>
  <c r="B41" i="203"/>
  <c r="M41" i="203" s="1"/>
  <c r="I40" i="203"/>
  <c r="F40" i="203"/>
  <c r="E40" i="203"/>
  <c r="D40" i="203"/>
  <c r="B40" i="203"/>
  <c r="M40" i="203" s="1"/>
  <c r="I39" i="203"/>
  <c r="F39" i="203"/>
  <c r="E39" i="203"/>
  <c r="D39" i="203"/>
  <c r="B39" i="203"/>
  <c r="M39" i="203" s="1"/>
  <c r="I38" i="203"/>
  <c r="F38" i="203"/>
  <c r="E38" i="203"/>
  <c r="D38" i="203"/>
  <c r="B38" i="203"/>
  <c r="M38" i="203" s="1"/>
  <c r="I37" i="203"/>
  <c r="F37" i="203"/>
  <c r="E37" i="203"/>
  <c r="D37" i="203"/>
  <c r="B37" i="203"/>
  <c r="H37" i="203" s="1"/>
  <c r="I36" i="203"/>
  <c r="F36" i="203"/>
  <c r="E36" i="203"/>
  <c r="D36" i="203"/>
  <c r="B36" i="203"/>
  <c r="D35" i="203"/>
  <c r="B35" i="203"/>
  <c r="M35" i="203" s="1"/>
  <c r="D34" i="203"/>
  <c r="B34" i="203"/>
  <c r="M34" i="203" s="1"/>
  <c r="D33" i="203"/>
  <c r="B33" i="203"/>
  <c r="M33" i="203" s="1"/>
  <c r="M32" i="203"/>
  <c r="H32" i="203"/>
  <c r="I31" i="203"/>
  <c r="F31" i="203"/>
  <c r="E31" i="203"/>
  <c r="D31" i="203"/>
  <c r="B31" i="203"/>
  <c r="M31" i="203" s="1"/>
  <c r="I30" i="203"/>
  <c r="F30" i="203"/>
  <c r="E30" i="203"/>
  <c r="D30" i="203"/>
  <c r="B30" i="203"/>
  <c r="M30" i="203" s="1"/>
  <c r="I29" i="203"/>
  <c r="F29" i="203"/>
  <c r="E29" i="203"/>
  <c r="D29" i="203"/>
  <c r="B29" i="203"/>
  <c r="H29" i="203" s="1"/>
  <c r="I28" i="203"/>
  <c r="F28" i="203"/>
  <c r="E28" i="203"/>
  <c r="D28" i="203"/>
  <c r="B28" i="203"/>
  <c r="I27" i="203"/>
  <c r="F27" i="203"/>
  <c r="E27" i="203"/>
  <c r="D27" i="203"/>
  <c r="B27" i="203"/>
  <c r="H27" i="203" s="1"/>
  <c r="I26" i="203"/>
  <c r="F26" i="203"/>
  <c r="E26" i="203"/>
  <c r="D26" i="203"/>
  <c r="B26" i="203"/>
  <c r="H26" i="203" s="1"/>
  <c r="D25" i="203"/>
  <c r="B25" i="203"/>
  <c r="M25" i="203" s="1"/>
  <c r="D24" i="203"/>
  <c r="B24" i="203"/>
  <c r="M24" i="203" s="1"/>
  <c r="D23" i="203"/>
  <c r="B23" i="203"/>
  <c r="M23" i="203" s="1"/>
  <c r="D22" i="203"/>
  <c r="B22" i="203"/>
  <c r="M22" i="203" s="1"/>
  <c r="D21" i="203"/>
  <c r="B21" i="203"/>
  <c r="M21" i="203" s="1"/>
  <c r="K15" i="203"/>
  <c r="H15" i="203"/>
  <c r="V13" i="203"/>
  <c r="V11" i="203"/>
  <c r="L11" i="203"/>
  <c r="V10" i="203"/>
  <c r="X9" i="203"/>
  <c r="K10" i="203" s="1"/>
  <c r="V9" i="203"/>
  <c r="K9" i="203" s="1"/>
  <c r="V7" i="203"/>
  <c r="F6" i="203" s="1"/>
  <c r="V6" i="203"/>
  <c r="C6" i="203"/>
  <c r="V5" i="203"/>
  <c r="C5" i="203" s="1"/>
  <c r="C91" i="240"/>
  <c r="I42" i="240"/>
  <c r="F42" i="240"/>
  <c r="E42" i="240"/>
  <c r="D42" i="240"/>
  <c r="B42" i="240"/>
  <c r="M42" i="240" s="1"/>
  <c r="I41" i="240"/>
  <c r="F41" i="240"/>
  <c r="E41" i="240"/>
  <c r="D41" i="240"/>
  <c r="B41" i="240"/>
  <c r="M41" i="240" s="1"/>
  <c r="I40" i="240"/>
  <c r="F40" i="240"/>
  <c r="E40" i="240"/>
  <c r="D40" i="240"/>
  <c r="B40" i="240"/>
  <c r="M40" i="240" s="1"/>
  <c r="I39" i="240"/>
  <c r="F39" i="240"/>
  <c r="E39" i="240"/>
  <c r="D39" i="240"/>
  <c r="B39" i="240"/>
  <c r="H39" i="240" s="1"/>
  <c r="I38" i="240"/>
  <c r="F38" i="240"/>
  <c r="E38" i="240"/>
  <c r="D38" i="240"/>
  <c r="B38" i="240"/>
  <c r="H38" i="240" s="1"/>
  <c r="I37" i="240"/>
  <c r="F37" i="240"/>
  <c r="E37" i="240"/>
  <c r="D37" i="240"/>
  <c r="B37" i="240"/>
  <c r="I36" i="240"/>
  <c r="F36" i="240"/>
  <c r="E36" i="240"/>
  <c r="D36" i="240"/>
  <c r="B36" i="240"/>
  <c r="M36" i="240" s="1"/>
  <c r="M35" i="240"/>
  <c r="I35" i="240"/>
  <c r="F35" i="240"/>
  <c r="E35" i="240"/>
  <c r="D35" i="240"/>
  <c r="B35" i="240"/>
  <c r="H35" i="240" s="1"/>
  <c r="I34" i="240"/>
  <c r="F34" i="240"/>
  <c r="E34" i="240"/>
  <c r="D34" i="240"/>
  <c r="B34" i="240"/>
  <c r="M34" i="240" s="1"/>
  <c r="I33" i="240"/>
  <c r="F33" i="240"/>
  <c r="E33" i="240"/>
  <c r="D33" i="240"/>
  <c r="B33" i="240"/>
  <c r="M33" i="240" s="1"/>
  <c r="M32" i="240"/>
  <c r="H32" i="240"/>
  <c r="I31" i="240"/>
  <c r="F31" i="240"/>
  <c r="E31" i="240"/>
  <c r="D31" i="240"/>
  <c r="B31" i="240"/>
  <c r="M31" i="240" s="1"/>
  <c r="I30" i="240"/>
  <c r="F30" i="240"/>
  <c r="E30" i="240"/>
  <c r="D30" i="240"/>
  <c r="B30" i="240"/>
  <c r="M30" i="240" s="1"/>
  <c r="I29" i="240"/>
  <c r="F29" i="240"/>
  <c r="E29" i="240"/>
  <c r="D29" i="240"/>
  <c r="B29" i="240"/>
  <c r="M29" i="240" s="1"/>
  <c r="I28" i="240"/>
  <c r="F28" i="240"/>
  <c r="E28" i="240"/>
  <c r="D28" i="240"/>
  <c r="B28" i="240"/>
  <c r="H28" i="240" s="1"/>
  <c r="I27" i="240"/>
  <c r="F27" i="240"/>
  <c r="E27" i="240"/>
  <c r="D27" i="240"/>
  <c r="B27" i="240"/>
  <c r="H27" i="240" s="1"/>
  <c r="I26" i="240"/>
  <c r="F26" i="240"/>
  <c r="E26" i="240"/>
  <c r="D26" i="240"/>
  <c r="B26" i="240"/>
  <c r="M26" i="240" s="1"/>
  <c r="I25" i="240"/>
  <c r="F25" i="240"/>
  <c r="E25" i="240"/>
  <c r="D25" i="240"/>
  <c r="B25" i="240"/>
  <c r="H25" i="240" s="1"/>
  <c r="I24" i="240"/>
  <c r="F24" i="240"/>
  <c r="E24" i="240"/>
  <c r="D24" i="240"/>
  <c r="B24" i="240"/>
  <c r="H24" i="240" s="1"/>
  <c r="I23" i="240"/>
  <c r="F23" i="240"/>
  <c r="E23" i="240"/>
  <c r="D23" i="240"/>
  <c r="B23" i="240"/>
  <c r="H23" i="240" s="1"/>
  <c r="I22" i="240"/>
  <c r="F22" i="240"/>
  <c r="E22" i="240"/>
  <c r="D22" i="240"/>
  <c r="B22" i="240"/>
  <c r="M22" i="240" s="1"/>
  <c r="I21" i="240"/>
  <c r="F21" i="240"/>
  <c r="D21" i="240"/>
  <c r="B21" i="240"/>
  <c r="H21" i="240" s="1"/>
  <c r="K15" i="240"/>
  <c r="H15" i="240"/>
  <c r="V13" i="240"/>
  <c r="V11" i="240"/>
  <c r="V10" i="240"/>
  <c r="X9" i="240"/>
  <c r="K10" i="240" s="1"/>
  <c r="V9" i="240"/>
  <c r="K9" i="240" s="1"/>
  <c r="V8" i="240"/>
  <c r="L11" i="240" s="1"/>
  <c r="V7" i="240"/>
  <c r="F6" i="240" s="1"/>
  <c r="V6" i="240"/>
  <c r="C6" i="240" s="1"/>
  <c r="V5" i="240"/>
  <c r="C5" i="240" s="1"/>
  <c r="C91" i="209"/>
  <c r="I42" i="209"/>
  <c r="F42" i="209"/>
  <c r="E42" i="209"/>
  <c r="D42" i="209"/>
  <c r="B42" i="209"/>
  <c r="M42" i="209" s="1"/>
  <c r="I41" i="209"/>
  <c r="H41" i="209"/>
  <c r="F41" i="209"/>
  <c r="E41" i="209"/>
  <c r="D41" i="209"/>
  <c r="B41" i="209"/>
  <c r="M41" i="209" s="1"/>
  <c r="I40" i="209"/>
  <c r="F40" i="209"/>
  <c r="D40" i="209"/>
  <c r="B40" i="209"/>
  <c r="H40" i="209" s="1"/>
  <c r="I39" i="209"/>
  <c r="F39" i="209"/>
  <c r="D39" i="209"/>
  <c r="B39" i="209"/>
  <c r="M39" i="209" s="1"/>
  <c r="I38" i="209"/>
  <c r="F38" i="209"/>
  <c r="D38" i="209"/>
  <c r="B38" i="209"/>
  <c r="M38" i="209" s="1"/>
  <c r="I37" i="209"/>
  <c r="F37" i="209"/>
  <c r="D37" i="209"/>
  <c r="B37" i="209"/>
  <c r="H37" i="209" s="1"/>
  <c r="I36" i="209"/>
  <c r="F36" i="209"/>
  <c r="D36" i="209"/>
  <c r="B36" i="209"/>
  <c r="H36" i="209" s="1"/>
  <c r="F35" i="209"/>
  <c r="D35" i="209"/>
  <c r="B35" i="209"/>
  <c r="M35" i="209" s="1"/>
  <c r="I34" i="209"/>
  <c r="F34" i="209"/>
  <c r="D34" i="209"/>
  <c r="B34" i="209"/>
  <c r="H34" i="209" s="1"/>
  <c r="I33" i="209"/>
  <c r="F33" i="209"/>
  <c r="D33" i="209"/>
  <c r="B33" i="209"/>
  <c r="H33" i="209" s="1"/>
  <c r="M32" i="209"/>
  <c r="H32" i="209"/>
  <c r="I31" i="209"/>
  <c r="F31" i="209"/>
  <c r="E31" i="209"/>
  <c r="D31" i="209"/>
  <c r="B31" i="209"/>
  <c r="H31" i="209" s="1"/>
  <c r="M30" i="209"/>
  <c r="I30" i="209"/>
  <c r="H30" i="209"/>
  <c r="F29" i="209"/>
  <c r="D29" i="209"/>
  <c r="B29" i="209"/>
  <c r="M29" i="209" s="1"/>
  <c r="I28" i="209"/>
  <c r="F28" i="209"/>
  <c r="D28" i="209"/>
  <c r="B28" i="209"/>
  <c r="M28" i="209" s="1"/>
  <c r="I27" i="209"/>
  <c r="F27" i="209"/>
  <c r="D27" i="209"/>
  <c r="B27" i="209"/>
  <c r="H27" i="209" s="1"/>
  <c r="I26" i="209"/>
  <c r="F26" i="209"/>
  <c r="D26" i="209"/>
  <c r="B26" i="209"/>
  <c r="M26" i="209" s="1"/>
  <c r="I25" i="209"/>
  <c r="F25" i="209"/>
  <c r="D25" i="209"/>
  <c r="B25" i="209"/>
  <c r="H25" i="209" s="1"/>
  <c r="I24" i="209"/>
  <c r="F24" i="209"/>
  <c r="D24" i="209"/>
  <c r="B24" i="209"/>
  <c r="M24" i="209" s="1"/>
  <c r="I23" i="209"/>
  <c r="F23" i="209"/>
  <c r="D23" i="209"/>
  <c r="B23" i="209"/>
  <c r="H23" i="209" s="1"/>
  <c r="I22" i="209"/>
  <c r="F22" i="209"/>
  <c r="D22" i="209"/>
  <c r="B22" i="209"/>
  <c r="M22" i="209" s="1"/>
  <c r="I21" i="209"/>
  <c r="F21" i="209"/>
  <c r="D21" i="209"/>
  <c r="B21" i="209"/>
  <c r="H21" i="209" s="1"/>
  <c r="K15" i="209"/>
  <c r="H15" i="209"/>
  <c r="V13" i="209"/>
  <c r="V11" i="209"/>
  <c r="L11" i="209"/>
  <c r="V10" i="209"/>
  <c r="X9" i="209"/>
  <c r="K10" i="209" s="1"/>
  <c r="V9" i="209"/>
  <c r="K9" i="209" s="1"/>
  <c r="V7" i="209"/>
  <c r="F6" i="209" s="1"/>
  <c r="V6" i="209"/>
  <c r="C6" i="209" s="1"/>
  <c r="V5" i="209"/>
  <c r="C5" i="209" s="1"/>
  <c r="C91" i="221"/>
  <c r="I42" i="221"/>
  <c r="F42" i="221"/>
  <c r="E42" i="221"/>
  <c r="D42" i="221"/>
  <c r="B42" i="221"/>
  <c r="H42" i="221" s="1"/>
  <c r="I41" i="221"/>
  <c r="F41" i="221"/>
  <c r="E41" i="221"/>
  <c r="D41" i="221"/>
  <c r="B41" i="221"/>
  <c r="M41" i="221" s="1"/>
  <c r="I40" i="221"/>
  <c r="F40" i="221"/>
  <c r="E40" i="221"/>
  <c r="D40" i="221"/>
  <c r="B40" i="221"/>
  <c r="H40" i="221" s="1"/>
  <c r="I39" i="221"/>
  <c r="F39" i="221"/>
  <c r="E39" i="221"/>
  <c r="D39" i="221"/>
  <c r="B39" i="221"/>
  <c r="H39" i="221" s="1"/>
  <c r="I38" i="221"/>
  <c r="F38" i="221"/>
  <c r="E38" i="221"/>
  <c r="D38" i="221"/>
  <c r="B38" i="221"/>
  <c r="H38" i="221" s="1"/>
  <c r="I37" i="221"/>
  <c r="F37" i="221"/>
  <c r="E37" i="221"/>
  <c r="D37" i="221"/>
  <c r="B37" i="221"/>
  <c r="M37" i="221" s="1"/>
  <c r="I36" i="221"/>
  <c r="F36" i="221"/>
  <c r="E36" i="221"/>
  <c r="D36" i="221"/>
  <c r="B36" i="221"/>
  <c r="H36" i="221" s="1"/>
  <c r="I35" i="221"/>
  <c r="F35" i="221"/>
  <c r="E35" i="221"/>
  <c r="D35" i="221"/>
  <c r="B35" i="221"/>
  <c r="H35" i="221" s="1"/>
  <c r="I34" i="221"/>
  <c r="F34" i="221"/>
  <c r="E34" i="221"/>
  <c r="D34" i="221"/>
  <c r="B34" i="221"/>
  <c r="M34" i="221" s="1"/>
  <c r="D33" i="221"/>
  <c r="B33" i="221"/>
  <c r="M33" i="221" s="1"/>
  <c r="M32" i="221"/>
  <c r="H32" i="221"/>
  <c r="I31" i="221"/>
  <c r="F31" i="221"/>
  <c r="E31" i="221"/>
  <c r="D31" i="221"/>
  <c r="B31" i="221"/>
  <c r="M31" i="221" s="1"/>
  <c r="I30" i="221"/>
  <c r="F30" i="221"/>
  <c r="E30" i="221"/>
  <c r="D30" i="221"/>
  <c r="B30" i="221"/>
  <c r="M30" i="221" s="1"/>
  <c r="I29" i="221"/>
  <c r="F29" i="221"/>
  <c r="E29" i="221"/>
  <c r="D29" i="221"/>
  <c r="B29" i="221"/>
  <c r="H29" i="221" s="1"/>
  <c r="I28" i="221"/>
  <c r="F28" i="221"/>
  <c r="E28" i="221"/>
  <c r="D28" i="221"/>
  <c r="B28" i="221"/>
  <c r="H28" i="221" s="1"/>
  <c r="I27" i="221"/>
  <c r="F27" i="221"/>
  <c r="E27" i="221"/>
  <c r="D27" i="221"/>
  <c r="B27" i="221"/>
  <c r="M27" i="221" s="1"/>
  <c r="I26" i="221"/>
  <c r="F26" i="221"/>
  <c r="E26" i="221"/>
  <c r="D26" i="221"/>
  <c r="B26" i="221"/>
  <c r="M26" i="221" s="1"/>
  <c r="I25" i="221"/>
  <c r="F25" i="221"/>
  <c r="E25" i="221"/>
  <c r="D25" i="221"/>
  <c r="B25" i="221"/>
  <c r="M25" i="221" s="1"/>
  <c r="I24" i="221"/>
  <c r="F24" i="221"/>
  <c r="E24" i="221"/>
  <c r="D24" i="221"/>
  <c r="B24" i="221"/>
  <c r="H24" i="221" s="1"/>
  <c r="I23" i="221"/>
  <c r="F23" i="221"/>
  <c r="E23" i="221"/>
  <c r="D23" i="221"/>
  <c r="B23" i="221"/>
  <c r="M23" i="221" s="1"/>
  <c r="I22" i="221"/>
  <c r="F22" i="221"/>
  <c r="E22" i="221"/>
  <c r="D22" i="221"/>
  <c r="B22" i="221"/>
  <c r="M22" i="221" s="1"/>
  <c r="I21" i="221"/>
  <c r="F21" i="221"/>
  <c r="E21" i="221"/>
  <c r="D21" i="221"/>
  <c r="B21" i="221"/>
  <c r="H21" i="221" s="1"/>
  <c r="K15" i="221"/>
  <c r="H15" i="221"/>
  <c r="V13" i="221"/>
  <c r="V11" i="221"/>
  <c r="L11" i="221"/>
  <c r="V10" i="221"/>
  <c r="X9" i="221"/>
  <c r="K10" i="221" s="1"/>
  <c r="V9" i="221"/>
  <c r="K9" i="221"/>
  <c r="V7" i="221"/>
  <c r="F6" i="221" s="1"/>
  <c r="V6" i="221"/>
  <c r="C6" i="221"/>
  <c r="V5" i="221"/>
  <c r="C5" i="221" s="1"/>
  <c r="C91" i="230"/>
  <c r="I42" i="230"/>
  <c r="F42" i="230"/>
  <c r="E42" i="230"/>
  <c r="D42" i="230"/>
  <c r="B42" i="230"/>
  <c r="H42" i="230" s="1"/>
  <c r="I41" i="230"/>
  <c r="F41" i="230"/>
  <c r="E41" i="230"/>
  <c r="D41" i="230"/>
  <c r="B41" i="230"/>
  <c r="M41" i="230" s="1"/>
  <c r="M40" i="230"/>
  <c r="I40" i="230"/>
  <c r="H40" i="230"/>
  <c r="F40" i="230"/>
  <c r="E40" i="230"/>
  <c r="D40" i="230"/>
  <c r="B40" i="230"/>
  <c r="I39" i="230"/>
  <c r="F39" i="230"/>
  <c r="E39" i="230"/>
  <c r="D39" i="230"/>
  <c r="B39" i="230"/>
  <c r="M39" i="230" s="1"/>
  <c r="I38" i="230"/>
  <c r="F38" i="230"/>
  <c r="E38" i="230"/>
  <c r="D38" i="230"/>
  <c r="B38" i="230"/>
  <c r="M38" i="230" s="1"/>
  <c r="I37" i="230"/>
  <c r="F37" i="230"/>
  <c r="E37" i="230"/>
  <c r="D37" i="230"/>
  <c r="B37" i="230"/>
  <c r="H37" i="230" s="1"/>
  <c r="I36" i="230"/>
  <c r="F36" i="230"/>
  <c r="E36" i="230"/>
  <c r="D36" i="230"/>
  <c r="B36" i="230"/>
  <c r="M36" i="230" s="1"/>
  <c r="D35" i="230"/>
  <c r="B35" i="230"/>
  <c r="M35" i="230" s="1"/>
  <c r="I34" i="230"/>
  <c r="D34" i="230"/>
  <c r="B34" i="230"/>
  <c r="M34" i="230" s="1"/>
  <c r="D33" i="230"/>
  <c r="B33" i="230"/>
  <c r="M33" i="230" s="1"/>
  <c r="M32" i="230"/>
  <c r="H32" i="230"/>
  <c r="I31" i="230"/>
  <c r="F31" i="230"/>
  <c r="E31" i="230"/>
  <c r="D31" i="230"/>
  <c r="B31" i="230"/>
  <c r="H31" i="230" s="1"/>
  <c r="I30" i="230"/>
  <c r="F30" i="230"/>
  <c r="E30" i="230"/>
  <c r="D30" i="230"/>
  <c r="B30" i="230"/>
  <c r="M30" i="230" s="1"/>
  <c r="I29" i="230"/>
  <c r="F29" i="230"/>
  <c r="E29" i="230"/>
  <c r="D29" i="230"/>
  <c r="B29" i="230"/>
  <c r="M29" i="230" s="1"/>
  <c r="I28" i="230"/>
  <c r="F28" i="230"/>
  <c r="E28" i="230"/>
  <c r="D28" i="230"/>
  <c r="B28" i="230"/>
  <c r="M28" i="230" s="1"/>
  <c r="I27" i="230"/>
  <c r="F27" i="230"/>
  <c r="E27" i="230"/>
  <c r="D27" i="230"/>
  <c r="B27" i="230"/>
  <c r="H27" i="230" s="1"/>
  <c r="I26" i="230"/>
  <c r="F26" i="230"/>
  <c r="E26" i="230"/>
  <c r="D26" i="230"/>
  <c r="B26" i="230"/>
  <c r="H26" i="230" s="1"/>
  <c r="D25" i="230"/>
  <c r="B25" i="230"/>
  <c r="M25" i="230" s="1"/>
  <c r="D24" i="230"/>
  <c r="B24" i="230"/>
  <c r="H24" i="230" s="1"/>
  <c r="I23" i="230"/>
  <c r="D23" i="230"/>
  <c r="B23" i="230"/>
  <c r="H23" i="230" s="1"/>
  <c r="D22" i="230"/>
  <c r="B22" i="230"/>
  <c r="M22" i="230" s="1"/>
  <c r="D21" i="230"/>
  <c r="B21" i="230"/>
  <c r="M21" i="230" s="1"/>
  <c r="K15" i="230"/>
  <c r="H15" i="230"/>
  <c r="V13" i="230"/>
  <c r="V12" i="230"/>
  <c r="V11" i="230"/>
  <c r="L11" i="230"/>
  <c r="V10" i="230"/>
  <c r="X9" i="230"/>
  <c r="K10" i="230" s="1"/>
  <c r="V9" i="230"/>
  <c r="K9" i="230" s="1"/>
  <c r="V7" i="230"/>
  <c r="F6" i="230" s="1"/>
  <c r="V6" i="230"/>
  <c r="C6" i="230" s="1"/>
  <c r="V5" i="230"/>
  <c r="C5" i="230" s="1"/>
  <c r="C91" i="200"/>
  <c r="I42" i="200"/>
  <c r="F42" i="200"/>
  <c r="E42" i="200"/>
  <c r="D42" i="200"/>
  <c r="B42" i="200"/>
  <c r="M42" i="200" s="1"/>
  <c r="I41" i="200"/>
  <c r="F41" i="200"/>
  <c r="E41" i="200"/>
  <c r="D41" i="200"/>
  <c r="B41" i="200"/>
  <c r="H41" i="200" s="1"/>
  <c r="I40" i="200"/>
  <c r="F40" i="200"/>
  <c r="E40" i="200"/>
  <c r="D40" i="200"/>
  <c r="B40" i="200"/>
  <c r="M40" i="200" s="1"/>
  <c r="I39" i="200"/>
  <c r="F39" i="200"/>
  <c r="E39" i="200"/>
  <c r="D39" i="200"/>
  <c r="B39" i="200"/>
  <c r="M39" i="200" s="1"/>
  <c r="I38" i="200"/>
  <c r="F38" i="200"/>
  <c r="E38" i="200"/>
  <c r="D38" i="200"/>
  <c r="B38" i="200"/>
  <c r="H38" i="200" s="1"/>
  <c r="I37" i="200"/>
  <c r="F37" i="200"/>
  <c r="E37" i="200"/>
  <c r="D37" i="200"/>
  <c r="B37" i="200"/>
  <c r="M37" i="200" s="1"/>
  <c r="I36" i="200"/>
  <c r="F36" i="200"/>
  <c r="E36" i="200"/>
  <c r="D36" i="200"/>
  <c r="B36" i="200"/>
  <c r="M36" i="200" s="1"/>
  <c r="I35" i="200"/>
  <c r="F35" i="200"/>
  <c r="E35" i="200"/>
  <c r="D35" i="200"/>
  <c r="B35" i="200"/>
  <c r="M35" i="200" s="1"/>
  <c r="I34" i="200"/>
  <c r="F34" i="200"/>
  <c r="E34" i="200"/>
  <c r="D34" i="200"/>
  <c r="B34" i="200"/>
  <c r="H34" i="200" s="1"/>
  <c r="I33" i="200"/>
  <c r="E33" i="200"/>
  <c r="D33" i="200"/>
  <c r="B33" i="200"/>
  <c r="H33" i="200" s="1"/>
  <c r="M32" i="200"/>
  <c r="H32" i="200"/>
  <c r="I31" i="200"/>
  <c r="F31" i="200"/>
  <c r="E31" i="200"/>
  <c r="D31" i="200"/>
  <c r="B31" i="200"/>
  <c r="H31" i="200" s="1"/>
  <c r="I30" i="200"/>
  <c r="F30" i="200"/>
  <c r="E30" i="200"/>
  <c r="D30" i="200"/>
  <c r="B30" i="200"/>
  <c r="M30" i="200" s="1"/>
  <c r="I29" i="200"/>
  <c r="F29" i="200"/>
  <c r="E29" i="200"/>
  <c r="D29" i="200"/>
  <c r="B29" i="200"/>
  <c r="H29" i="200" s="1"/>
  <c r="I28" i="200"/>
  <c r="F28" i="200"/>
  <c r="E28" i="200"/>
  <c r="D28" i="200"/>
  <c r="B28" i="200"/>
  <c r="M28" i="200" s="1"/>
  <c r="I27" i="200"/>
  <c r="H27" i="200"/>
  <c r="F27" i="200"/>
  <c r="E27" i="200"/>
  <c r="D27" i="200"/>
  <c r="B27" i="200"/>
  <c r="M27" i="200" s="1"/>
  <c r="I26" i="200"/>
  <c r="F26" i="200"/>
  <c r="E26" i="200"/>
  <c r="D26" i="200"/>
  <c r="B26" i="200"/>
  <c r="M26" i="200" s="1"/>
  <c r="I25" i="200"/>
  <c r="H25" i="200"/>
  <c r="F25" i="200"/>
  <c r="E25" i="200"/>
  <c r="D25" i="200"/>
  <c r="B25" i="200"/>
  <c r="M25" i="200" s="1"/>
  <c r="I24" i="200"/>
  <c r="F24" i="200"/>
  <c r="E24" i="200"/>
  <c r="D24" i="200"/>
  <c r="B24" i="200"/>
  <c r="H24" i="200" s="1"/>
  <c r="I23" i="200"/>
  <c r="E23" i="200"/>
  <c r="D23" i="200"/>
  <c r="B23" i="200"/>
  <c r="H23" i="200" s="1"/>
  <c r="E22" i="200"/>
  <c r="D22" i="200"/>
  <c r="B22" i="200"/>
  <c r="I21" i="200"/>
  <c r="E21" i="200"/>
  <c r="D21" i="200"/>
  <c r="B21" i="200"/>
  <c r="M21" i="200" s="1"/>
  <c r="K15" i="200"/>
  <c r="H15" i="200"/>
  <c r="V13" i="200"/>
  <c r="V11" i="200"/>
  <c r="L11" i="200"/>
  <c r="V10" i="200"/>
  <c r="X9" i="200"/>
  <c r="K10" i="200" s="1"/>
  <c r="V9" i="200"/>
  <c r="K9" i="200" s="1"/>
  <c r="V7" i="200"/>
  <c r="F6" i="200" s="1"/>
  <c r="V6" i="200"/>
  <c r="C6" i="200" s="1"/>
  <c r="V5" i="200"/>
  <c r="C5" i="200" s="1"/>
  <c r="C91" i="220"/>
  <c r="I42" i="220"/>
  <c r="F42" i="220"/>
  <c r="E42" i="220"/>
  <c r="D42" i="220"/>
  <c r="B42" i="220"/>
  <c r="H42" i="220" s="1"/>
  <c r="I41" i="220"/>
  <c r="F41" i="220"/>
  <c r="E41" i="220"/>
  <c r="D41" i="220"/>
  <c r="B41" i="220"/>
  <c r="H41" i="220" s="1"/>
  <c r="I40" i="220"/>
  <c r="F40" i="220"/>
  <c r="E40" i="220"/>
  <c r="D40" i="220"/>
  <c r="B40" i="220"/>
  <c r="M40" i="220" s="1"/>
  <c r="I39" i="220"/>
  <c r="F39" i="220"/>
  <c r="E39" i="220"/>
  <c r="D39" i="220"/>
  <c r="B39" i="220"/>
  <c r="M39" i="220" s="1"/>
  <c r="I38" i="220"/>
  <c r="F38" i="220"/>
  <c r="E38" i="220"/>
  <c r="D38" i="220"/>
  <c r="B38" i="220"/>
  <c r="M38" i="220" s="1"/>
  <c r="I37" i="220"/>
  <c r="F37" i="220"/>
  <c r="E37" i="220"/>
  <c r="D37" i="220"/>
  <c r="B37" i="220"/>
  <c r="H37" i="220" s="1"/>
  <c r="I36" i="220"/>
  <c r="F36" i="220"/>
  <c r="E36" i="220"/>
  <c r="D36" i="220"/>
  <c r="B36" i="220"/>
  <c r="M36" i="220" s="1"/>
  <c r="I35" i="220"/>
  <c r="F35" i="220"/>
  <c r="E35" i="220"/>
  <c r="D35" i="220"/>
  <c r="B35" i="220"/>
  <c r="M35" i="220" s="1"/>
  <c r="I34" i="220"/>
  <c r="F34" i="220"/>
  <c r="E34" i="220"/>
  <c r="D34" i="220"/>
  <c r="B34" i="220"/>
  <c r="H34" i="220" s="1"/>
  <c r="D33" i="220"/>
  <c r="B33" i="220"/>
  <c r="M33" i="220" s="1"/>
  <c r="M32" i="220"/>
  <c r="H32" i="220"/>
  <c r="I31" i="220"/>
  <c r="F31" i="220"/>
  <c r="E31" i="220"/>
  <c r="D31" i="220"/>
  <c r="B31" i="220"/>
  <c r="M31" i="220" s="1"/>
  <c r="I30" i="220"/>
  <c r="F30" i="220"/>
  <c r="E30" i="220"/>
  <c r="D30" i="220"/>
  <c r="B30" i="220"/>
  <c r="M30" i="220" s="1"/>
  <c r="I29" i="220"/>
  <c r="F29" i="220"/>
  <c r="E29" i="220"/>
  <c r="D29" i="220"/>
  <c r="B29" i="220"/>
  <c r="M29" i="220" s="1"/>
  <c r="I28" i="220"/>
  <c r="F28" i="220"/>
  <c r="E28" i="220"/>
  <c r="D28" i="220"/>
  <c r="B28" i="220"/>
  <c r="H28" i="220" s="1"/>
  <c r="I27" i="220"/>
  <c r="F27" i="220"/>
  <c r="E27" i="220"/>
  <c r="D27" i="220"/>
  <c r="B27" i="220"/>
  <c r="H27" i="220" s="1"/>
  <c r="I26" i="220"/>
  <c r="F26" i="220"/>
  <c r="E26" i="220"/>
  <c r="D26" i="220"/>
  <c r="B26" i="220"/>
  <c r="H26" i="220" s="1"/>
  <c r="I25" i="220"/>
  <c r="F25" i="220"/>
  <c r="E25" i="220"/>
  <c r="D25" i="220"/>
  <c r="B25" i="220"/>
  <c r="M25" i="220" s="1"/>
  <c r="I24" i="220"/>
  <c r="F24" i="220"/>
  <c r="E24" i="220"/>
  <c r="D24" i="220"/>
  <c r="B24" i="220"/>
  <c r="H24" i="220" s="1"/>
  <c r="I23" i="220"/>
  <c r="F23" i="220"/>
  <c r="E23" i="220"/>
  <c r="D23" i="220"/>
  <c r="B23" i="220"/>
  <c r="H23" i="220" s="1"/>
  <c r="I22" i="220"/>
  <c r="F22" i="220"/>
  <c r="E22" i="220"/>
  <c r="D22" i="220"/>
  <c r="B22" i="220"/>
  <c r="M22" i="220" s="1"/>
  <c r="I21" i="220"/>
  <c r="F21" i="220"/>
  <c r="E21" i="220"/>
  <c r="D21" i="220"/>
  <c r="B21" i="220"/>
  <c r="M21" i="220" s="1"/>
  <c r="K15" i="220"/>
  <c r="H15" i="220"/>
  <c r="V13" i="220"/>
  <c r="V11" i="220"/>
  <c r="L11" i="220"/>
  <c r="V10" i="220"/>
  <c r="X9" i="220"/>
  <c r="K10" i="220" s="1"/>
  <c r="V9" i="220"/>
  <c r="K9" i="220" s="1"/>
  <c r="V7" i="220"/>
  <c r="F6" i="220" s="1"/>
  <c r="V6" i="220"/>
  <c r="C6" i="220" s="1"/>
  <c r="V5" i="220"/>
  <c r="C5" i="220" s="1"/>
  <c r="C91" i="222"/>
  <c r="I42" i="222"/>
  <c r="F42" i="222"/>
  <c r="E42" i="222"/>
  <c r="D42" i="222"/>
  <c r="B42" i="222"/>
  <c r="M42" i="222" s="1"/>
  <c r="I41" i="222"/>
  <c r="F41" i="222"/>
  <c r="E41" i="222"/>
  <c r="D41" i="222"/>
  <c r="B41" i="222"/>
  <c r="H41" i="222" s="1"/>
  <c r="I40" i="222"/>
  <c r="F40" i="222"/>
  <c r="E40" i="222"/>
  <c r="D40" i="222"/>
  <c r="B40" i="222"/>
  <c r="H40" i="222" s="1"/>
  <c r="I39" i="222"/>
  <c r="F39" i="222"/>
  <c r="E39" i="222"/>
  <c r="D39" i="222"/>
  <c r="B39" i="222"/>
  <c r="M39" i="222" s="1"/>
  <c r="I38" i="222"/>
  <c r="F38" i="222"/>
  <c r="E38" i="222"/>
  <c r="D38" i="222"/>
  <c r="B38" i="222"/>
  <c r="H38" i="222" s="1"/>
  <c r="I37" i="222"/>
  <c r="F37" i="222"/>
  <c r="E37" i="222"/>
  <c r="D37" i="222"/>
  <c r="B37" i="222"/>
  <c r="M37" i="222" s="1"/>
  <c r="I36" i="222"/>
  <c r="F36" i="222"/>
  <c r="E36" i="222"/>
  <c r="D36" i="222"/>
  <c r="B36" i="222"/>
  <c r="M36" i="222" s="1"/>
  <c r="I35" i="222"/>
  <c r="F35" i="222"/>
  <c r="E35" i="222"/>
  <c r="D35" i="222"/>
  <c r="B35" i="222"/>
  <c r="H35" i="222" s="1"/>
  <c r="I34" i="222"/>
  <c r="F34" i="222"/>
  <c r="E34" i="222"/>
  <c r="D34" i="222"/>
  <c r="B34" i="222"/>
  <c r="M34" i="222" s="1"/>
  <c r="D33" i="222"/>
  <c r="B33" i="222"/>
  <c r="M33" i="222" s="1"/>
  <c r="M32" i="222"/>
  <c r="H32" i="222"/>
  <c r="M31" i="222"/>
  <c r="I31" i="222"/>
  <c r="F31" i="222"/>
  <c r="E31" i="222"/>
  <c r="D31" i="222"/>
  <c r="B31" i="222"/>
  <c r="H31" i="222" s="1"/>
  <c r="I30" i="222"/>
  <c r="F30" i="222"/>
  <c r="E30" i="222"/>
  <c r="D30" i="222"/>
  <c r="B30" i="222"/>
  <c r="M30" i="222" s="1"/>
  <c r="I29" i="222"/>
  <c r="F29" i="222"/>
  <c r="E29" i="222"/>
  <c r="D29" i="222"/>
  <c r="B29" i="222"/>
  <c r="H29" i="222" s="1"/>
  <c r="I28" i="222"/>
  <c r="F28" i="222"/>
  <c r="E28" i="222"/>
  <c r="D28" i="222"/>
  <c r="B28" i="222"/>
  <c r="H28" i="222" s="1"/>
  <c r="I27" i="222"/>
  <c r="F27" i="222"/>
  <c r="E27" i="222"/>
  <c r="D27" i="222"/>
  <c r="B27" i="222"/>
  <c r="M27" i="222" s="1"/>
  <c r="I26" i="222"/>
  <c r="F26" i="222"/>
  <c r="E26" i="222"/>
  <c r="D26" i="222"/>
  <c r="B26" i="222"/>
  <c r="H26" i="222" s="1"/>
  <c r="I25" i="222"/>
  <c r="F25" i="222"/>
  <c r="E25" i="222"/>
  <c r="D25" i="222"/>
  <c r="B25" i="222"/>
  <c r="H25" i="222" s="1"/>
  <c r="I24" i="222"/>
  <c r="F24" i="222"/>
  <c r="E24" i="222"/>
  <c r="D24" i="222"/>
  <c r="B24" i="222"/>
  <c r="M24" i="222" s="1"/>
  <c r="I23" i="222"/>
  <c r="F23" i="222"/>
  <c r="E23" i="222"/>
  <c r="D23" i="222"/>
  <c r="B23" i="222"/>
  <c r="M23" i="222" s="1"/>
  <c r="I22" i="222"/>
  <c r="F22" i="222"/>
  <c r="E22" i="222"/>
  <c r="D22" i="222"/>
  <c r="B22" i="222"/>
  <c r="M22" i="222" s="1"/>
  <c r="M21" i="222"/>
  <c r="I21" i="222"/>
  <c r="F21" i="222"/>
  <c r="E21" i="222"/>
  <c r="D21" i="222"/>
  <c r="B21" i="222"/>
  <c r="H21" i="222" s="1"/>
  <c r="K15" i="222"/>
  <c r="H15" i="222"/>
  <c r="V13" i="222"/>
  <c r="V11" i="222"/>
  <c r="L11" i="222"/>
  <c r="V10" i="222"/>
  <c r="X9" i="222"/>
  <c r="K10" i="222" s="1"/>
  <c r="V9" i="222"/>
  <c r="K9" i="222" s="1"/>
  <c r="V7" i="222"/>
  <c r="F6" i="222" s="1"/>
  <c r="V6" i="222"/>
  <c r="C6" i="222" s="1"/>
  <c r="V5" i="222"/>
  <c r="C5" i="222" s="1"/>
  <c r="C91" i="193"/>
  <c r="I42" i="193"/>
  <c r="F42" i="193"/>
  <c r="E42" i="193"/>
  <c r="D42" i="193"/>
  <c r="B42" i="193"/>
  <c r="H42" i="193" s="1"/>
  <c r="I41" i="193"/>
  <c r="F41" i="193"/>
  <c r="E41" i="193"/>
  <c r="D41" i="193"/>
  <c r="B41" i="193"/>
  <c r="H41" i="193" s="1"/>
  <c r="I40" i="193"/>
  <c r="F40" i="193"/>
  <c r="E40" i="193"/>
  <c r="D40" i="193"/>
  <c r="B40" i="193"/>
  <c r="M40" i="193" s="1"/>
  <c r="I39" i="193"/>
  <c r="F39" i="193"/>
  <c r="E39" i="193"/>
  <c r="D39" i="193"/>
  <c r="B39" i="193"/>
  <c r="H39" i="193" s="1"/>
  <c r="I38" i="193"/>
  <c r="F38" i="193"/>
  <c r="E38" i="193"/>
  <c r="D38" i="193"/>
  <c r="B38" i="193"/>
  <c r="H38" i="193" s="1"/>
  <c r="I37" i="193"/>
  <c r="F37" i="193"/>
  <c r="E37" i="193"/>
  <c r="D37" i="193"/>
  <c r="B37" i="193"/>
  <c r="M37" i="193" s="1"/>
  <c r="I36" i="193"/>
  <c r="H36" i="193"/>
  <c r="F36" i="193"/>
  <c r="E36" i="193"/>
  <c r="D36" i="193"/>
  <c r="B36" i="193"/>
  <c r="M36" i="193" s="1"/>
  <c r="I35" i="193"/>
  <c r="F35" i="193"/>
  <c r="E35" i="193"/>
  <c r="D35" i="193"/>
  <c r="B35" i="193"/>
  <c r="M35" i="193" s="1"/>
  <c r="I34" i="193"/>
  <c r="F34" i="193"/>
  <c r="E34" i="193"/>
  <c r="D34" i="193"/>
  <c r="B34" i="193"/>
  <c r="H34" i="193" s="1"/>
  <c r="I33" i="193"/>
  <c r="E33" i="193"/>
  <c r="D33" i="193"/>
  <c r="B33" i="193"/>
  <c r="H33" i="193" s="1"/>
  <c r="M32" i="193"/>
  <c r="H32" i="193"/>
  <c r="I31" i="193"/>
  <c r="F31" i="193"/>
  <c r="E31" i="193"/>
  <c r="D31" i="193"/>
  <c r="B31" i="193"/>
  <c r="H31" i="193" s="1"/>
  <c r="I30" i="193"/>
  <c r="F30" i="193"/>
  <c r="E30" i="193"/>
  <c r="D30" i="193"/>
  <c r="B30" i="193"/>
  <c r="M30" i="193" s="1"/>
  <c r="I29" i="193"/>
  <c r="F29" i="193"/>
  <c r="E29" i="193"/>
  <c r="D29" i="193"/>
  <c r="B29" i="193"/>
  <c r="M29" i="193" s="1"/>
  <c r="I28" i="193"/>
  <c r="F28" i="193"/>
  <c r="E28" i="193"/>
  <c r="D28" i="193"/>
  <c r="B28" i="193"/>
  <c r="H28" i="193" s="1"/>
  <c r="I27" i="193"/>
  <c r="F27" i="193"/>
  <c r="E27" i="193"/>
  <c r="D27" i="193"/>
  <c r="B27" i="193"/>
  <c r="M27" i="193" s="1"/>
  <c r="M26" i="193"/>
  <c r="I26" i="193"/>
  <c r="H26" i="193"/>
  <c r="F26" i="193"/>
  <c r="E26" i="193"/>
  <c r="D26" i="193"/>
  <c r="B26" i="193"/>
  <c r="I25" i="193"/>
  <c r="F25" i="193"/>
  <c r="E25" i="193"/>
  <c r="D25" i="193"/>
  <c r="B25" i="193"/>
  <c r="M25" i="193" s="1"/>
  <c r="M24" i="193"/>
  <c r="I24" i="193"/>
  <c r="F24" i="193"/>
  <c r="E24" i="193"/>
  <c r="D24" i="193"/>
  <c r="B24" i="193"/>
  <c r="H24" i="193" s="1"/>
  <c r="I23" i="193"/>
  <c r="F23" i="193"/>
  <c r="E23" i="193"/>
  <c r="D23" i="193"/>
  <c r="B23" i="193"/>
  <c r="H23" i="193" s="1"/>
  <c r="E22" i="193"/>
  <c r="D22" i="193"/>
  <c r="B22" i="193"/>
  <c r="I21" i="193"/>
  <c r="E21" i="193"/>
  <c r="D21" i="193"/>
  <c r="B21" i="193"/>
  <c r="M21" i="193" s="1"/>
  <c r="K15" i="193"/>
  <c r="H15" i="193"/>
  <c r="V13" i="193"/>
  <c r="V11" i="193"/>
  <c r="L11" i="193"/>
  <c r="V10" i="193"/>
  <c r="X9" i="193"/>
  <c r="K10" i="193" s="1"/>
  <c r="V9" i="193"/>
  <c r="K9" i="193"/>
  <c r="V7" i="193"/>
  <c r="F6" i="193" s="1"/>
  <c r="V6" i="193"/>
  <c r="C6" i="193"/>
  <c r="V5" i="193"/>
  <c r="C5" i="193" s="1"/>
  <c r="C91" i="235"/>
  <c r="I42" i="235"/>
  <c r="F42" i="235"/>
  <c r="E42" i="235"/>
  <c r="D42" i="235"/>
  <c r="B42" i="235"/>
  <c r="H42" i="235" s="1"/>
  <c r="I41" i="235"/>
  <c r="F41" i="235"/>
  <c r="E41" i="235"/>
  <c r="D41" i="235"/>
  <c r="B41" i="235"/>
  <c r="H41" i="235" s="1"/>
  <c r="I40" i="235"/>
  <c r="F40" i="235"/>
  <c r="E40" i="235"/>
  <c r="D40" i="235"/>
  <c r="B40" i="235"/>
  <c r="M40" i="235" s="1"/>
  <c r="I39" i="235"/>
  <c r="F39" i="235"/>
  <c r="E39" i="235"/>
  <c r="D39" i="235"/>
  <c r="B39" i="235"/>
  <c r="M39" i="235" s="1"/>
  <c r="I38" i="235"/>
  <c r="F38" i="235"/>
  <c r="E38" i="235"/>
  <c r="D38" i="235"/>
  <c r="B38" i="235"/>
  <c r="H38" i="235" s="1"/>
  <c r="I37" i="235"/>
  <c r="F37" i="235"/>
  <c r="E37" i="235"/>
  <c r="D37" i="235"/>
  <c r="B37" i="235"/>
  <c r="M37" i="235" s="1"/>
  <c r="I36" i="235"/>
  <c r="F36" i="235"/>
  <c r="E36" i="235"/>
  <c r="D36" i="235"/>
  <c r="B36" i="235"/>
  <c r="M36" i="235" s="1"/>
  <c r="I35" i="235"/>
  <c r="F35" i="235"/>
  <c r="E35" i="235"/>
  <c r="D35" i="235"/>
  <c r="B35" i="235"/>
  <c r="M35" i="235" s="1"/>
  <c r="I34" i="235"/>
  <c r="F34" i="235"/>
  <c r="E34" i="235"/>
  <c r="D34" i="235"/>
  <c r="B34" i="235"/>
  <c r="M34" i="235" s="1"/>
  <c r="I33" i="235"/>
  <c r="F33" i="235"/>
  <c r="E33" i="235"/>
  <c r="D33" i="235"/>
  <c r="B33" i="235"/>
  <c r="H33" i="235" s="1"/>
  <c r="M32" i="235"/>
  <c r="H32" i="235"/>
  <c r="I31" i="235"/>
  <c r="F31" i="235"/>
  <c r="E31" i="235"/>
  <c r="D31" i="235"/>
  <c r="B31" i="235"/>
  <c r="M31" i="235" s="1"/>
  <c r="I30" i="235"/>
  <c r="F30" i="235"/>
  <c r="E30" i="235"/>
  <c r="D30" i="235"/>
  <c r="B30" i="235"/>
  <c r="H30" i="235" s="1"/>
  <c r="I29" i="235"/>
  <c r="F29" i="235"/>
  <c r="E29" i="235"/>
  <c r="D29" i="235"/>
  <c r="B29" i="235"/>
  <c r="M29" i="235" s="1"/>
  <c r="I28" i="235"/>
  <c r="F28" i="235"/>
  <c r="E28" i="235"/>
  <c r="D28" i="235"/>
  <c r="B28" i="235"/>
  <c r="H28" i="235" s="1"/>
  <c r="I27" i="235"/>
  <c r="F27" i="235"/>
  <c r="E27" i="235"/>
  <c r="D27" i="235"/>
  <c r="B27" i="235"/>
  <c r="H27" i="235" s="1"/>
  <c r="I26" i="235"/>
  <c r="F26" i="235"/>
  <c r="E26" i="235"/>
  <c r="D26" i="235"/>
  <c r="B26" i="235"/>
  <c r="M26" i="235" s="1"/>
  <c r="I25" i="235"/>
  <c r="F25" i="235"/>
  <c r="E25" i="235"/>
  <c r="D25" i="235"/>
  <c r="B25" i="235"/>
  <c r="M25" i="235" s="1"/>
  <c r="I24" i="235"/>
  <c r="F24" i="235"/>
  <c r="E24" i="235"/>
  <c r="D24" i="235"/>
  <c r="B24" i="235"/>
  <c r="M24" i="235" s="1"/>
  <c r="I23" i="235"/>
  <c r="F23" i="235"/>
  <c r="E23" i="235"/>
  <c r="D23" i="235"/>
  <c r="B23" i="235"/>
  <c r="M23" i="235" s="1"/>
  <c r="I22" i="235"/>
  <c r="F22" i="235"/>
  <c r="E22" i="235"/>
  <c r="D22" i="235"/>
  <c r="B22" i="235"/>
  <c r="H22" i="235" s="1"/>
  <c r="I21" i="235"/>
  <c r="F21" i="235"/>
  <c r="D21" i="235"/>
  <c r="B21" i="235"/>
  <c r="M21" i="235" s="1"/>
  <c r="K15" i="235"/>
  <c r="H15" i="235"/>
  <c r="V13" i="235"/>
  <c r="V12" i="235"/>
  <c r="V11" i="235"/>
  <c r="L11" i="235"/>
  <c r="V10" i="235"/>
  <c r="X9" i="235"/>
  <c r="K10" i="235" s="1"/>
  <c r="V9" i="235"/>
  <c r="K9" i="235" s="1"/>
  <c r="V7" i="235"/>
  <c r="F6" i="235" s="1"/>
  <c r="V6" i="235"/>
  <c r="C6" i="235"/>
  <c r="V5" i="235"/>
  <c r="C5" i="235" s="1"/>
  <c r="C91" i="218"/>
  <c r="I42" i="218"/>
  <c r="F42" i="218"/>
  <c r="E42" i="218"/>
  <c r="D42" i="218"/>
  <c r="B42" i="218"/>
  <c r="M42" i="218" s="1"/>
  <c r="I41" i="218"/>
  <c r="F41" i="218"/>
  <c r="E41" i="218"/>
  <c r="D41" i="218"/>
  <c r="B41" i="218"/>
  <c r="M41" i="218" s="1"/>
  <c r="I40" i="218"/>
  <c r="F40" i="218"/>
  <c r="E40" i="218"/>
  <c r="D40" i="218"/>
  <c r="B40" i="218"/>
  <c r="H40" i="218" s="1"/>
  <c r="I39" i="218"/>
  <c r="F39" i="218"/>
  <c r="E39" i="218"/>
  <c r="D39" i="218"/>
  <c r="B39" i="218"/>
  <c r="M39" i="218" s="1"/>
  <c r="I38" i="218"/>
  <c r="F38" i="218"/>
  <c r="E38" i="218"/>
  <c r="D38" i="218"/>
  <c r="B38" i="218"/>
  <c r="M38" i="218" s="1"/>
  <c r="I37" i="218"/>
  <c r="F37" i="218"/>
  <c r="E37" i="218"/>
  <c r="D37" i="218"/>
  <c r="B37" i="218"/>
  <c r="M37" i="218" s="1"/>
  <c r="I36" i="218"/>
  <c r="F36" i="218"/>
  <c r="E36" i="218"/>
  <c r="D36" i="218"/>
  <c r="B36" i="218"/>
  <c r="M36" i="218" s="1"/>
  <c r="I35" i="218"/>
  <c r="F35" i="218"/>
  <c r="E35" i="218"/>
  <c r="D35" i="218"/>
  <c r="B35" i="218"/>
  <c r="H35" i="218" s="1"/>
  <c r="I34" i="218"/>
  <c r="F34" i="218"/>
  <c r="E34" i="218"/>
  <c r="D34" i="218"/>
  <c r="B34" i="218"/>
  <c r="M34" i="218" s="1"/>
  <c r="I33" i="218"/>
  <c r="F33" i="218"/>
  <c r="E33" i="218"/>
  <c r="D33" i="218"/>
  <c r="B33" i="218"/>
  <c r="M33" i="218" s="1"/>
  <c r="M32" i="218"/>
  <c r="H32" i="218"/>
  <c r="I31" i="218"/>
  <c r="F31" i="218"/>
  <c r="E31" i="218"/>
  <c r="D31" i="218"/>
  <c r="B31" i="218"/>
  <c r="M31" i="218" s="1"/>
  <c r="I30" i="218"/>
  <c r="F30" i="218"/>
  <c r="E30" i="218"/>
  <c r="D30" i="218"/>
  <c r="B30" i="218"/>
  <c r="M30" i="218" s="1"/>
  <c r="M29" i="218"/>
  <c r="I29" i="218"/>
  <c r="F29" i="218"/>
  <c r="E29" i="218"/>
  <c r="D29" i="218"/>
  <c r="B29" i="218"/>
  <c r="H29" i="218" s="1"/>
  <c r="I28" i="218"/>
  <c r="F28" i="218"/>
  <c r="E28" i="218"/>
  <c r="D28" i="218"/>
  <c r="B28" i="218"/>
  <c r="M28" i="218" s="1"/>
  <c r="I27" i="218"/>
  <c r="F27" i="218"/>
  <c r="E27" i="218"/>
  <c r="D27" i="218"/>
  <c r="B27" i="218"/>
  <c r="M27" i="218" s="1"/>
  <c r="I26" i="218"/>
  <c r="F26" i="218"/>
  <c r="E26" i="218"/>
  <c r="D26" i="218"/>
  <c r="B26" i="218"/>
  <c r="M26" i="218" s="1"/>
  <c r="I25" i="218"/>
  <c r="F25" i="218"/>
  <c r="E25" i="218"/>
  <c r="D25" i="218"/>
  <c r="B25" i="218"/>
  <c r="M25" i="218" s="1"/>
  <c r="I24" i="218"/>
  <c r="F24" i="218"/>
  <c r="E24" i="218"/>
  <c r="D24" i="218"/>
  <c r="B24" i="218"/>
  <c r="H24" i="218" s="1"/>
  <c r="I23" i="218"/>
  <c r="F23" i="218"/>
  <c r="E23" i="218"/>
  <c r="D23" i="218"/>
  <c r="B23" i="218"/>
  <c r="M23" i="218" s="1"/>
  <c r="I22" i="218"/>
  <c r="F22" i="218"/>
  <c r="E22" i="218"/>
  <c r="D22" i="218"/>
  <c r="B22" i="218"/>
  <c r="H22" i="218" s="1"/>
  <c r="I21" i="218"/>
  <c r="F21" i="218"/>
  <c r="D21" i="218"/>
  <c r="B21" i="218"/>
  <c r="H21" i="218" s="1"/>
  <c r="K15" i="218"/>
  <c r="H15" i="218"/>
  <c r="V13" i="218"/>
  <c r="V11" i="218"/>
  <c r="L11" i="218"/>
  <c r="V10" i="218"/>
  <c r="X9" i="218"/>
  <c r="K10" i="218" s="1"/>
  <c r="V9" i="218"/>
  <c r="K9" i="218" s="1"/>
  <c r="V7" i="218"/>
  <c r="F6" i="218" s="1"/>
  <c r="V6" i="218"/>
  <c r="C6" i="218" s="1"/>
  <c r="V5" i="218"/>
  <c r="C5" i="218" s="1"/>
  <c r="C91" i="234"/>
  <c r="I42" i="234"/>
  <c r="F42" i="234"/>
  <c r="E42" i="234"/>
  <c r="D42" i="234"/>
  <c r="B42" i="234"/>
  <c r="M42" i="234" s="1"/>
  <c r="I41" i="234"/>
  <c r="F41" i="234"/>
  <c r="E41" i="234"/>
  <c r="D41" i="234"/>
  <c r="B41" i="234"/>
  <c r="M41" i="234" s="1"/>
  <c r="I40" i="234"/>
  <c r="F40" i="234"/>
  <c r="E40" i="234"/>
  <c r="D40" i="234"/>
  <c r="B40" i="234"/>
  <c r="M40" i="234" s="1"/>
  <c r="I39" i="234"/>
  <c r="F39" i="234"/>
  <c r="E39" i="234"/>
  <c r="D39" i="234"/>
  <c r="B39" i="234"/>
  <c r="H39" i="234" s="1"/>
  <c r="M38" i="234"/>
  <c r="I38" i="234"/>
  <c r="F38" i="234"/>
  <c r="E38" i="234"/>
  <c r="D38" i="234"/>
  <c r="B38" i="234"/>
  <c r="H38" i="234" s="1"/>
  <c r="I37" i="234"/>
  <c r="F37" i="234"/>
  <c r="E37" i="234"/>
  <c r="D37" i="234"/>
  <c r="B37" i="234"/>
  <c r="M37" i="234" s="1"/>
  <c r="I36" i="234"/>
  <c r="F36" i="234"/>
  <c r="E36" i="234"/>
  <c r="D36" i="234"/>
  <c r="B36" i="234"/>
  <c r="H36" i="234" s="1"/>
  <c r="M35" i="234"/>
  <c r="I35" i="234"/>
  <c r="F35" i="234"/>
  <c r="E35" i="234"/>
  <c r="D35" i="234"/>
  <c r="B35" i="234"/>
  <c r="H35" i="234" s="1"/>
  <c r="I34" i="234"/>
  <c r="F34" i="234"/>
  <c r="E34" i="234"/>
  <c r="D34" i="234"/>
  <c r="B34" i="234"/>
  <c r="M34" i="234" s="1"/>
  <c r="I33" i="234"/>
  <c r="F33" i="234"/>
  <c r="E33" i="234"/>
  <c r="D33" i="234"/>
  <c r="B33" i="234"/>
  <c r="M33" i="234" s="1"/>
  <c r="M32" i="234"/>
  <c r="H32" i="234"/>
  <c r="I31" i="234"/>
  <c r="F31" i="234"/>
  <c r="E31" i="234"/>
  <c r="D31" i="234"/>
  <c r="B31" i="234"/>
  <c r="M31" i="234" s="1"/>
  <c r="I30" i="234"/>
  <c r="F30" i="234"/>
  <c r="E30" i="234"/>
  <c r="D30" i="234"/>
  <c r="B30" i="234"/>
  <c r="M30" i="234" s="1"/>
  <c r="I29" i="234"/>
  <c r="F29" i="234"/>
  <c r="E29" i="234"/>
  <c r="D29" i="234"/>
  <c r="B29" i="234"/>
  <c r="M29" i="234" s="1"/>
  <c r="I28" i="234"/>
  <c r="F28" i="234"/>
  <c r="E28" i="234"/>
  <c r="D28" i="234"/>
  <c r="B28" i="234"/>
  <c r="M28" i="234" s="1"/>
  <c r="I27" i="234"/>
  <c r="F27" i="234"/>
  <c r="E27" i="234"/>
  <c r="D27" i="234"/>
  <c r="B27" i="234"/>
  <c r="H27" i="234" s="1"/>
  <c r="I26" i="234"/>
  <c r="F26" i="234"/>
  <c r="E26" i="234"/>
  <c r="D26" i="234"/>
  <c r="B26" i="234"/>
  <c r="M26" i="234" s="1"/>
  <c r="I25" i="234"/>
  <c r="F25" i="234"/>
  <c r="E25" i="234"/>
  <c r="D25" i="234"/>
  <c r="B25" i="234"/>
  <c r="M25" i="234" s="1"/>
  <c r="I24" i="234"/>
  <c r="F24" i="234"/>
  <c r="E24" i="234"/>
  <c r="D24" i="234"/>
  <c r="B24" i="234"/>
  <c r="H24" i="234" s="1"/>
  <c r="I23" i="234"/>
  <c r="F23" i="234"/>
  <c r="E23" i="234"/>
  <c r="D23" i="234"/>
  <c r="B23" i="234"/>
  <c r="M23" i="234" s="1"/>
  <c r="I22" i="234"/>
  <c r="F22" i="234"/>
  <c r="E22" i="234"/>
  <c r="D22" i="234"/>
  <c r="B22" i="234"/>
  <c r="M22" i="234" s="1"/>
  <c r="I21" i="234"/>
  <c r="F21" i="234"/>
  <c r="D21" i="234"/>
  <c r="B21" i="234"/>
  <c r="H21" i="234" s="1"/>
  <c r="K15" i="234"/>
  <c r="H15" i="234"/>
  <c r="V13" i="234"/>
  <c r="V12" i="234"/>
  <c r="V11" i="234"/>
  <c r="V10" i="234"/>
  <c r="X9" i="234"/>
  <c r="K10" i="234" s="1"/>
  <c r="V9" i="234"/>
  <c r="K9" i="234" s="1"/>
  <c r="V8" i="234"/>
  <c r="L11" i="234" s="1"/>
  <c r="V7" i="234"/>
  <c r="F6" i="234" s="1"/>
  <c r="V6" i="234"/>
  <c r="C6" i="234" s="1"/>
  <c r="V5" i="234"/>
  <c r="C91" i="204"/>
  <c r="I42" i="204"/>
  <c r="F42" i="204"/>
  <c r="E42" i="204"/>
  <c r="D42" i="204"/>
  <c r="B42" i="204"/>
  <c r="M42" i="204" s="1"/>
  <c r="I41" i="204"/>
  <c r="F41" i="204"/>
  <c r="E41" i="204"/>
  <c r="D41" i="204"/>
  <c r="B41" i="204"/>
  <c r="H41" i="204" s="1"/>
  <c r="I40" i="204"/>
  <c r="F40" i="204"/>
  <c r="E40" i="204"/>
  <c r="D40" i="204"/>
  <c r="B40" i="204"/>
  <c r="H40" i="204" s="1"/>
  <c r="I39" i="204"/>
  <c r="F39" i="204"/>
  <c r="E39" i="204"/>
  <c r="D39" i="204"/>
  <c r="B39" i="204"/>
  <c r="M39" i="204" s="1"/>
  <c r="I38" i="204"/>
  <c r="F38" i="204"/>
  <c r="E38" i="204"/>
  <c r="D38" i="204"/>
  <c r="B38" i="204"/>
  <c r="M38" i="204" s="1"/>
  <c r="I37" i="204"/>
  <c r="F37" i="204"/>
  <c r="E37" i="204"/>
  <c r="D37" i="204"/>
  <c r="B37" i="204"/>
  <c r="H37" i="204" s="1"/>
  <c r="I36" i="204"/>
  <c r="F36" i="204"/>
  <c r="E36" i="204"/>
  <c r="D36" i="204"/>
  <c r="B36" i="204"/>
  <c r="M36" i="204" s="1"/>
  <c r="I35" i="204"/>
  <c r="F35" i="204"/>
  <c r="E35" i="204"/>
  <c r="D35" i="204"/>
  <c r="B35" i="204"/>
  <c r="M35" i="204" s="1"/>
  <c r="I34" i="204"/>
  <c r="F34" i="204"/>
  <c r="E34" i="204"/>
  <c r="D34" i="204"/>
  <c r="B34" i="204"/>
  <c r="M34" i="204" s="1"/>
  <c r="D33" i="204"/>
  <c r="B33" i="204"/>
  <c r="M33" i="204" s="1"/>
  <c r="M32" i="204"/>
  <c r="H32" i="204"/>
  <c r="I31" i="204"/>
  <c r="F31" i="204"/>
  <c r="E31" i="204"/>
  <c r="D31" i="204"/>
  <c r="B31" i="204"/>
  <c r="M31" i="204" s="1"/>
  <c r="I30" i="204"/>
  <c r="F30" i="204"/>
  <c r="E30" i="204"/>
  <c r="D30" i="204"/>
  <c r="B30" i="204"/>
  <c r="M30" i="204" s="1"/>
  <c r="I29" i="204"/>
  <c r="F29" i="204"/>
  <c r="E29" i="204"/>
  <c r="D29" i="204"/>
  <c r="B29" i="204"/>
  <c r="H29" i="204" s="1"/>
  <c r="I28" i="204"/>
  <c r="F28" i="204"/>
  <c r="E28" i="204"/>
  <c r="D28" i="204"/>
  <c r="B28" i="204"/>
  <c r="M28" i="204" s="1"/>
  <c r="I27" i="204"/>
  <c r="F27" i="204"/>
  <c r="E27" i="204"/>
  <c r="D27" i="204"/>
  <c r="B27" i="204"/>
  <c r="M27" i="204" s="1"/>
  <c r="I26" i="204"/>
  <c r="F26" i="204"/>
  <c r="E26" i="204"/>
  <c r="D26" i="204"/>
  <c r="B26" i="204"/>
  <c r="M26" i="204" s="1"/>
  <c r="I25" i="204"/>
  <c r="F25" i="204"/>
  <c r="E25" i="204"/>
  <c r="D25" i="204"/>
  <c r="B25" i="204"/>
  <c r="M25" i="204" s="1"/>
  <c r="I24" i="204"/>
  <c r="F24" i="204"/>
  <c r="E24" i="204"/>
  <c r="D24" i="204"/>
  <c r="B24" i="204"/>
  <c r="H24" i="204" s="1"/>
  <c r="I23" i="204"/>
  <c r="F23" i="204"/>
  <c r="E23" i="204"/>
  <c r="D23" i="204"/>
  <c r="B23" i="204"/>
  <c r="M23" i="204" s="1"/>
  <c r="I22" i="204"/>
  <c r="F22" i="204"/>
  <c r="E22" i="204"/>
  <c r="D22" i="204"/>
  <c r="B22" i="204"/>
  <c r="M22" i="204" s="1"/>
  <c r="D21" i="204"/>
  <c r="B21" i="204"/>
  <c r="H21" i="204" s="1"/>
  <c r="K15" i="204"/>
  <c r="H15" i="204"/>
  <c r="V13" i="204"/>
  <c r="V11" i="204"/>
  <c r="L11" i="204"/>
  <c r="V10" i="204"/>
  <c r="X9" i="204"/>
  <c r="K10" i="204" s="1"/>
  <c r="V9" i="204"/>
  <c r="K9" i="204" s="1"/>
  <c r="V7" i="204"/>
  <c r="F6" i="204" s="1"/>
  <c r="V6" i="204"/>
  <c r="C6" i="204" s="1"/>
  <c r="V5" i="204"/>
  <c r="C5" i="204" s="1"/>
  <c r="C91" i="210"/>
  <c r="M42" i="210"/>
  <c r="I42" i="210"/>
  <c r="F42" i="210"/>
  <c r="E42" i="210"/>
  <c r="D42" i="210"/>
  <c r="B42" i="210"/>
  <c r="H42" i="210" s="1"/>
  <c r="I41" i="210"/>
  <c r="F41" i="210"/>
  <c r="E41" i="210"/>
  <c r="D41" i="210"/>
  <c r="B41" i="210"/>
  <c r="M41" i="210" s="1"/>
  <c r="I40" i="210"/>
  <c r="F40" i="210"/>
  <c r="E40" i="210"/>
  <c r="D40" i="210"/>
  <c r="B40" i="210"/>
  <c r="M40" i="210" s="1"/>
  <c r="I39" i="210"/>
  <c r="F39" i="210"/>
  <c r="E39" i="210"/>
  <c r="D39" i="210"/>
  <c r="B39" i="210"/>
  <c r="H39" i="210" s="1"/>
  <c r="I38" i="210"/>
  <c r="F38" i="210"/>
  <c r="E38" i="210"/>
  <c r="D38" i="210"/>
  <c r="B38" i="210"/>
  <c r="H38" i="210" s="1"/>
  <c r="I37" i="210"/>
  <c r="F37" i="210"/>
  <c r="E37" i="210"/>
  <c r="D37" i="210"/>
  <c r="B37" i="210"/>
  <c r="M37" i="210" s="1"/>
  <c r="I36" i="210"/>
  <c r="F36" i="210"/>
  <c r="E36" i="210"/>
  <c r="D36" i="210"/>
  <c r="B36" i="210"/>
  <c r="M36" i="210" s="1"/>
  <c r="I35" i="210"/>
  <c r="F35" i="210"/>
  <c r="E35" i="210"/>
  <c r="D35" i="210"/>
  <c r="B35" i="210"/>
  <c r="M35" i="210" s="1"/>
  <c r="I34" i="210"/>
  <c r="H34" i="210"/>
  <c r="F34" i="210"/>
  <c r="E34" i="210"/>
  <c r="D34" i="210"/>
  <c r="B34" i="210"/>
  <c r="M34" i="210" s="1"/>
  <c r="I33" i="210"/>
  <c r="F33" i="210"/>
  <c r="D33" i="210"/>
  <c r="B33" i="210"/>
  <c r="H33" i="210" s="1"/>
  <c r="M32" i="210"/>
  <c r="H32" i="210"/>
  <c r="I31" i="210"/>
  <c r="F31" i="210"/>
  <c r="E31" i="210"/>
  <c r="D31" i="210"/>
  <c r="B31" i="210"/>
  <c r="M31" i="210" s="1"/>
  <c r="I30" i="210"/>
  <c r="F30" i="210"/>
  <c r="E30" i="210"/>
  <c r="D30" i="210"/>
  <c r="B30" i="210"/>
  <c r="M30" i="210" s="1"/>
  <c r="I29" i="210"/>
  <c r="F29" i="210"/>
  <c r="E29" i="210"/>
  <c r="D29" i="210"/>
  <c r="B29" i="210"/>
  <c r="M29" i="210" s="1"/>
  <c r="I28" i="210"/>
  <c r="F28" i="210"/>
  <c r="E28" i="210"/>
  <c r="D28" i="210"/>
  <c r="B28" i="210"/>
  <c r="H28" i="210" s="1"/>
  <c r="I27" i="210"/>
  <c r="F27" i="210"/>
  <c r="E27" i="210"/>
  <c r="D27" i="210"/>
  <c r="B27" i="210"/>
  <c r="M27" i="210" s="1"/>
  <c r="I26" i="210"/>
  <c r="F26" i="210"/>
  <c r="E26" i="210"/>
  <c r="D26" i="210"/>
  <c r="B26" i="210"/>
  <c r="M26" i="210" s="1"/>
  <c r="I25" i="210"/>
  <c r="F25" i="210"/>
  <c r="E25" i="210"/>
  <c r="D25" i="210"/>
  <c r="B25" i="210"/>
  <c r="M25" i="210" s="1"/>
  <c r="I24" i="210"/>
  <c r="H24" i="210"/>
  <c r="F24" i="210"/>
  <c r="E24" i="210"/>
  <c r="D24" i="210"/>
  <c r="B24" i="210"/>
  <c r="M24" i="210" s="1"/>
  <c r="I23" i="210"/>
  <c r="F23" i="210"/>
  <c r="E23" i="210"/>
  <c r="D23" i="210"/>
  <c r="B23" i="210"/>
  <c r="M23" i="210" s="1"/>
  <c r="I22" i="210"/>
  <c r="F22" i="210"/>
  <c r="D22" i="210"/>
  <c r="B22" i="210"/>
  <c r="M22" i="210" s="1"/>
  <c r="I21" i="210"/>
  <c r="F21" i="210"/>
  <c r="D21" i="210"/>
  <c r="B21" i="210"/>
  <c r="H21" i="210" s="1"/>
  <c r="K15" i="210"/>
  <c r="H15" i="210"/>
  <c r="V13" i="210"/>
  <c r="V11" i="210"/>
  <c r="L11" i="210"/>
  <c r="V10" i="210"/>
  <c r="X9" i="210"/>
  <c r="K10" i="210" s="1"/>
  <c r="V9" i="210"/>
  <c r="K9" i="210" s="1"/>
  <c r="V7" i="210"/>
  <c r="F6" i="210" s="1"/>
  <c r="V6" i="210"/>
  <c r="C6" i="210" s="1"/>
  <c r="V5" i="210"/>
  <c r="C91" i="192"/>
  <c r="I42" i="192"/>
  <c r="F42" i="192"/>
  <c r="E42" i="192"/>
  <c r="D42" i="192"/>
  <c r="B42" i="192"/>
  <c r="M42" i="192" s="1"/>
  <c r="I41" i="192"/>
  <c r="F41" i="192"/>
  <c r="E41" i="192"/>
  <c r="D41" i="192"/>
  <c r="B41" i="192"/>
  <c r="M41" i="192" s="1"/>
  <c r="I40" i="192"/>
  <c r="F40" i="192"/>
  <c r="E40" i="192"/>
  <c r="D40" i="192"/>
  <c r="B40" i="192"/>
  <c r="M40" i="192" s="1"/>
  <c r="I39" i="192"/>
  <c r="F39" i="192"/>
  <c r="E39" i="192"/>
  <c r="D39" i="192"/>
  <c r="B39" i="192"/>
  <c r="M39" i="192" s="1"/>
  <c r="I38" i="192"/>
  <c r="F38" i="192"/>
  <c r="E38" i="192"/>
  <c r="D38" i="192"/>
  <c r="B38" i="192"/>
  <c r="M38" i="192" s="1"/>
  <c r="I37" i="192"/>
  <c r="F37" i="192"/>
  <c r="E37" i="192"/>
  <c r="D37" i="192"/>
  <c r="B37" i="192"/>
  <c r="M37" i="192" s="1"/>
  <c r="I36" i="192"/>
  <c r="F36" i="192"/>
  <c r="E36" i="192"/>
  <c r="D36" i="192"/>
  <c r="B36" i="192"/>
  <c r="H36" i="192" s="1"/>
  <c r="I35" i="192"/>
  <c r="F35" i="192"/>
  <c r="E35" i="192"/>
  <c r="D35" i="192"/>
  <c r="B35" i="192"/>
  <c r="M35" i="192" s="1"/>
  <c r="I34" i="192"/>
  <c r="F34" i="192"/>
  <c r="D34" i="192"/>
  <c r="B34" i="192"/>
  <c r="M34" i="192" s="1"/>
  <c r="I33" i="192"/>
  <c r="F33" i="192"/>
  <c r="D33" i="192"/>
  <c r="B33" i="192"/>
  <c r="H33" i="192" s="1"/>
  <c r="M32" i="192"/>
  <c r="H32" i="192"/>
  <c r="I31" i="192"/>
  <c r="F31" i="192"/>
  <c r="E31" i="192"/>
  <c r="D31" i="192"/>
  <c r="B31" i="192"/>
  <c r="M31" i="192" s="1"/>
  <c r="I30" i="192"/>
  <c r="F30" i="192"/>
  <c r="E30" i="192"/>
  <c r="D30" i="192"/>
  <c r="B30" i="192"/>
  <c r="H30" i="192" s="1"/>
  <c r="I29" i="192"/>
  <c r="H29" i="192"/>
  <c r="F29" i="192"/>
  <c r="D29" i="192"/>
  <c r="B29" i="192"/>
  <c r="M29" i="192" s="1"/>
  <c r="I28" i="192"/>
  <c r="F28" i="192"/>
  <c r="D28" i="192"/>
  <c r="B28" i="192"/>
  <c r="H28" i="192" s="1"/>
  <c r="I27" i="192"/>
  <c r="F27" i="192"/>
  <c r="D27" i="192"/>
  <c r="B27" i="192"/>
  <c r="M27" i="192" s="1"/>
  <c r="I26" i="192"/>
  <c r="F26" i="192"/>
  <c r="D26" i="192"/>
  <c r="B26" i="192"/>
  <c r="H26" i="192" s="1"/>
  <c r="I25" i="192"/>
  <c r="F25" i="192"/>
  <c r="D25" i="192"/>
  <c r="B25" i="192"/>
  <c r="M25" i="192" s="1"/>
  <c r="I24" i="192"/>
  <c r="F24" i="192"/>
  <c r="D24" i="192"/>
  <c r="B24" i="192"/>
  <c r="H24" i="192" s="1"/>
  <c r="I23" i="192"/>
  <c r="F23" i="192"/>
  <c r="D23" i="192"/>
  <c r="B23" i="192"/>
  <c r="M23" i="192" s="1"/>
  <c r="I22" i="192"/>
  <c r="F22" i="192"/>
  <c r="D22" i="192"/>
  <c r="B22" i="192"/>
  <c r="H22" i="192" s="1"/>
  <c r="I21" i="192"/>
  <c r="F21" i="192"/>
  <c r="D21" i="192"/>
  <c r="B21" i="192"/>
  <c r="M21" i="192" s="1"/>
  <c r="K15" i="192"/>
  <c r="H15" i="192"/>
  <c r="V13" i="192"/>
  <c r="V11" i="192"/>
  <c r="L11" i="192"/>
  <c r="V10" i="192"/>
  <c r="X9" i="192"/>
  <c r="K10" i="192" s="1"/>
  <c r="V9" i="192"/>
  <c r="K9" i="192" s="1"/>
  <c r="V7" i="192"/>
  <c r="F6" i="192" s="1"/>
  <c r="V6" i="192"/>
  <c r="C6" i="192" s="1"/>
  <c r="V5" i="192"/>
  <c r="C91" i="194"/>
  <c r="I42" i="194"/>
  <c r="F42" i="194"/>
  <c r="E42" i="194"/>
  <c r="D42" i="194"/>
  <c r="B42" i="194"/>
  <c r="H42" i="194" s="1"/>
  <c r="I41" i="194"/>
  <c r="F41" i="194"/>
  <c r="E41" i="194"/>
  <c r="D41" i="194"/>
  <c r="B41" i="194"/>
  <c r="M41" i="194" s="1"/>
  <c r="I40" i="194"/>
  <c r="H40" i="194"/>
  <c r="F40" i="194"/>
  <c r="E40" i="194"/>
  <c r="D40" i="194"/>
  <c r="B40" i="194"/>
  <c r="M40" i="194" s="1"/>
  <c r="I39" i="194"/>
  <c r="F39" i="194"/>
  <c r="E39" i="194"/>
  <c r="D39" i="194"/>
  <c r="B39" i="194"/>
  <c r="M39" i="194" s="1"/>
  <c r="I38" i="194"/>
  <c r="F38" i="194"/>
  <c r="E38" i="194"/>
  <c r="D38" i="194"/>
  <c r="B38" i="194"/>
  <c r="M38" i="194" s="1"/>
  <c r="I37" i="194"/>
  <c r="F37" i="194"/>
  <c r="E37" i="194"/>
  <c r="D37" i="194"/>
  <c r="B37" i="194"/>
  <c r="M37" i="194" s="1"/>
  <c r="I36" i="194"/>
  <c r="F36" i="194"/>
  <c r="E36" i="194"/>
  <c r="D36" i="194"/>
  <c r="B36" i="194"/>
  <c r="M36" i="194" s="1"/>
  <c r="M35" i="194"/>
  <c r="I35" i="194"/>
  <c r="F35" i="194"/>
  <c r="E35" i="194"/>
  <c r="D35" i="194"/>
  <c r="B35" i="194"/>
  <c r="H35" i="194" s="1"/>
  <c r="I34" i="194"/>
  <c r="F34" i="194"/>
  <c r="E34" i="194"/>
  <c r="D34" i="194"/>
  <c r="B34" i="194"/>
  <c r="H34" i="194" s="1"/>
  <c r="I33" i="194"/>
  <c r="F33" i="194"/>
  <c r="E33" i="194"/>
  <c r="D33" i="194"/>
  <c r="B33" i="194"/>
  <c r="M33" i="194" s="1"/>
  <c r="M32" i="194"/>
  <c r="H32" i="194"/>
  <c r="I31" i="194"/>
  <c r="F31" i="194"/>
  <c r="E31" i="194"/>
  <c r="D31" i="194"/>
  <c r="B31" i="194"/>
  <c r="H31" i="194" s="1"/>
  <c r="I30" i="194"/>
  <c r="F30" i="194"/>
  <c r="E30" i="194"/>
  <c r="D30" i="194"/>
  <c r="B30" i="194"/>
  <c r="M30" i="194" s="1"/>
  <c r="I29" i="194"/>
  <c r="F29" i="194"/>
  <c r="E29" i="194"/>
  <c r="D29" i="194"/>
  <c r="B29" i="194"/>
  <c r="M29" i="194" s="1"/>
  <c r="I28" i="194"/>
  <c r="F28" i="194"/>
  <c r="E28" i="194"/>
  <c r="D28" i="194"/>
  <c r="B28" i="194"/>
  <c r="M28" i="194" s="1"/>
  <c r="I27" i="194"/>
  <c r="F27" i="194"/>
  <c r="E27" i="194"/>
  <c r="D27" i="194"/>
  <c r="B27" i="194"/>
  <c r="H27" i="194" s="1"/>
  <c r="I26" i="194"/>
  <c r="F26" i="194"/>
  <c r="E26" i="194"/>
  <c r="D26" i="194"/>
  <c r="B26" i="194"/>
  <c r="M26" i="194" s="1"/>
  <c r="I25" i="194"/>
  <c r="F25" i="194"/>
  <c r="E25" i="194"/>
  <c r="D25" i="194"/>
  <c r="B25" i="194"/>
  <c r="M25" i="194" s="1"/>
  <c r="I24" i="194"/>
  <c r="F24" i="194"/>
  <c r="E24" i="194"/>
  <c r="D24" i="194"/>
  <c r="B24" i="194"/>
  <c r="M24" i="194" s="1"/>
  <c r="I23" i="194"/>
  <c r="F23" i="194"/>
  <c r="E23" i="194"/>
  <c r="D23" i="194"/>
  <c r="B23" i="194"/>
  <c r="H23" i="194" s="1"/>
  <c r="E22" i="194"/>
  <c r="D22" i="194"/>
  <c r="B22" i="194"/>
  <c r="I21" i="194"/>
  <c r="E21" i="194"/>
  <c r="D21" i="194"/>
  <c r="B21" i="194"/>
  <c r="M21" i="194" s="1"/>
  <c r="K15" i="194"/>
  <c r="H15" i="194"/>
  <c r="V13" i="194"/>
  <c r="V11" i="194"/>
  <c r="L11" i="194"/>
  <c r="V10" i="194"/>
  <c r="X9" i="194"/>
  <c r="K10" i="194" s="1"/>
  <c r="V9" i="194"/>
  <c r="K9" i="194" s="1"/>
  <c r="V7" i="194"/>
  <c r="F6" i="194" s="1"/>
  <c r="V6" i="194"/>
  <c r="C6" i="194" s="1"/>
  <c r="V5" i="194"/>
  <c r="C5" i="194" s="1"/>
  <c r="C91" i="116"/>
  <c r="M42" i="116"/>
  <c r="I42" i="116"/>
  <c r="H42" i="116"/>
  <c r="F42" i="116"/>
  <c r="E42" i="116"/>
  <c r="D42" i="116"/>
  <c r="B42" i="116"/>
  <c r="M41" i="116"/>
  <c r="I41" i="116"/>
  <c r="H41" i="116"/>
  <c r="F41" i="116"/>
  <c r="E41" i="116"/>
  <c r="D41" i="116"/>
  <c r="B41" i="116"/>
  <c r="M40" i="116"/>
  <c r="I40" i="116"/>
  <c r="H40" i="116"/>
  <c r="F40" i="116"/>
  <c r="E40" i="116"/>
  <c r="D40" i="116"/>
  <c r="B40" i="116"/>
  <c r="M39" i="116"/>
  <c r="I39" i="116"/>
  <c r="H39" i="116"/>
  <c r="F39" i="116"/>
  <c r="E39" i="116"/>
  <c r="D39" i="116"/>
  <c r="B39" i="116"/>
  <c r="M38" i="116"/>
  <c r="I38" i="116"/>
  <c r="H38" i="116"/>
  <c r="F38" i="116"/>
  <c r="E38" i="116"/>
  <c r="D38" i="116"/>
  <c r="B38" i="116"/>
  <c r="M37" i="116"/>
  <c r="I37" i="116"/>
  <c r="H37" i="116"/>
  <c r="F37" i="116"/>
  <c r="E37" i="116"/>
  <c r="D37" i="116"/>
  <c r="B37" i="116"/>
  <c r="M36" i="116"/>
  <c r="I36" i="116"/>
  <c r="H36" i="116"/>
  <c r="F36" i="116"/>
  <c r="E36" i="116"/>
  <c r="D36" i="116"/>
  <c r="B36" i="116"/>
  <c r="M35" i="116"/>
  <c r="I35" i="116"/>
  <c r="H35" i="116"/>
  <c r="F35" i="116"/>
  <c r="E35" i="116"/>
  <c r="D35" i="116"/>
  <c r="B35" i="116"/>
  <c r="M34" i="116"/>
  <c r="I34" i="116"/>
  <c r="H34" i="116"/>
  <c r="F34" i="116"/>
  <c r="E34" i="116"/>
  <c r="D34" i="116"/>
  <c r="B34" i="116"/>
  <c r="M33" i="116"/>
  <c r="I33" i="116"/>
  <c r="H33" i="116"/>
  <c r="F33" i="116"/>
  <c r="E33" i="116"/>
  <c r="D33" i="116"/>
  <c r="B33" i="116"/>
  <c r="M31" i="116"/>
  <c r="I31" i="116"/>
  <c r="H31" i="116"/>
  <c r="F31" i="116"/>
  <c r="E31" i="116"/>
  <c r="D31" i="116"/>
  <c r="B31" i="116"/>
  <c r="M30" i="116"/>
  <c r="I30" i="116"/>
  <c r="H30" i="116"/>
  <c r="F30" i="116"/>
  <c r="E30" i="116"/>
  <c r="D30" i="116"/>
  <c r="B30" i="116"/>
  <c r="M29" i="116"/>
  <c r="I29" i="116"/>
  <c r="H29" i="116"/>
  <c r="F29" i="116"/>
  <c r="E29" i="116"/>
  <c r="D29" i="116"/>
  <c r="B29" i="116"/>
  <c r="M28" i="116"/>
  <c r="I28" i="116"/>
  <c r="H28" i="116"/>
  <c r="F28" i="116"/>
  <c r="E28" i="116"/>
  <c r="D28" i="116"/>
  <c r="B28" i="116"/>
  <c r="M27" i="116"/>
  <c r="I27" i="116"/>
  <c r="H27" i="116"/>
  <c r="F27" i="116"/>
  <c r="E27" i="116"/>
  <c r="D27" i="116"/>
  <c r="B27" i="116"/>
  <c r="M26" i="116"/>
  <c r="I26" i="116"/>
  <c r="H26" i="116"/>
  <c r="F26" i="116"/>
  <c r="E26" i="116"/>
  <c r="D26" i="116"/>
  <c r="B26" i="116"/>
  <c r="M25" i="116"/>
  <c r="I25" i="116"/>
  <c r="H25" i="116"/>
  <c r="F25" i="116"/>
  <c r="E25" i="116"/>
  <c r="D25" i="116"/>
  <c r="B25" i="116"/>
  <c r="M24" i="116"/>
  <c r="I24" i="116"/>
  <c r="H24" i="116"/>
  <c r="F24" i="116"/>
  <c r="E24" i="116"/>
  <c r="D24" i="116"/>
  <c r="B24" i="116"/>
  <c r="M23" i="116"/>
  <c r="I23" i="116"/>
  <c r="H23" i="116"/>
  <c r="F23" i="116"/>
  <c r="E23" i="116"/>
  <c r="D23" i="116"/>
  <c r="B23" i="116"/>
  <c r="M22" i="116"/>
  <c r="I22" i="116"/>
  <c r="H22" i="116"/>
  <c r="F22" i="116"/>
  <c r="E22" i="116"/>
  <c r="D22" i="116"/>
  <c r="B22" i="116"/>
  <c r="E21" i="116"/>
  <c r="D21" i="116"/>
  <c r="B21" i="116"/>
  <c r="K15" i="116"/>
  <c r="H15" i="116"/>
  <c r="U13" i="116"/>
  <c r="U12" i="116"/>
  <c r="U11" i="116"/>
  <c r="L11" i="116"/>
  <c r="U10" i="116"/>
  <c r="W9" i="116"/>
  <c r="K10" i="116" s="1"/>
  <c r="U9" i="116"/>
  <c r="K9" i="116" s="1"/>
  <c r="U7" i="116"/>
  <c r="F6" i="116" s="1"/>
  <c r="U6" i="116"/>
  <c r="C6" i="116" s="1"/>
  <c r="U5" i="116"/>
  <c r="C5" i="116" s="1"/>
  <c r="C91" i="85"/>
  <c r="M42" i="85"/>
  <c r="I42" i="85"/>
  <c r="H42" i="85"/>
  <c r="F42" i="85"/>
  <c r="E42" i="85"/>
  <c r="D42" i="85"/>
  <c r="B42" i="85"/>
  <c r="M41" i="85"/>
  <c r="I41" i="85"/>
  <c r="H41" i="85"/>
  <c r="F41" i="85"/>
  <c r="E41" i="85"/>
  <c r="D41" i="85"/>
  <c r="B41" i="85"/>
  <c r="M40" i="85"/>
  <c r="I40" i="85"/>
  <c r="H40" i="85"/>
  <c r="F40" i="85"/>
  <c r="E40" i="85"/>
  <c r="D40" i="85"/>
  <c r="B40" i="85"/>
  <c r="M39" i="85"/>
  <c r="I39" i="85"/>
  <c r="H39" i="85"/>
  <c r="F39" i="85"/>
  <c r="E39" i="85"/>
  <c r="D39" i="85"/>
  <c r="B39" i="85"/>
  <c r="M38" i="85"/>
  <c r="I38" i="85"/>
  <c r="H38" i="85"/>
  <c r="F38" i="85"/>
  <c r="E38" i="85"/>
  <c r="D38" i="85"/>
  <c r="B38" i="85"/>
  <c r="M37" i="85"/>
  <c r="I37" i="85"/>
  <c r="H37" i="85"/>
  <c r="F37" i="85"/>
  <c r="E37" i="85"/>
  <c r="D37" i="85"/>
  <c r="B37" i="85"/>
  <c r="M36" i="85"/>
  <c r="I36" i="85"/>
  <c r="H36" i="85"/>
  <c r="F36" i="85"/>
  <c r="E36" i="85"/>
  <c r="D36" i="85"/>
  <c r="B36" i="85"/>
  <c r="M35" i="85"/>
  <c r="I35" i="85"/>
  <c r="H35" i="85"/>
  <c r="F35" i="85"/>
  <c r="E35" i="85"/>
  <c r="D35" i="85"/>
  <c r="B35" i="85"/>
  <c r="M34" i="85"/>
  <c r="I34" i="85"/>
  <c r="H34" i="85"/>
  <c r="F34" i="85"/>
  <c r="E34" i="85"/>
  <c r="D34" i="85"/>
  <c r="B34" i="85"/>
  <c r="M33" i="85"/>
  <c r="D33" i="85"/>
  <c r="B33" i="85"/>
  <c r="M31" i="85"/>
  <c r="I31" i="85"/>
  <c r="H31" i="85"/>
  <c r="F31" i="85"/>
  <c r="E31" i="85"/>
  <c r="D31" i="85"/>
  <c r="B31" i="85"/>
  <c r="M30" i="85"/>
  <c r="I30" i="85"/>
  <c r="H30" i="85"/>
  <c r="F30" i="85"/>
  <c r="E30" i="85"/>
  <c r="D30" i="85"/>
  <c r="B30" i="85"/>
  <c r="M29" i="85"/>
  <c r="I29" i="85"/>
  <c r="H29" i="85"/>
  <c r="F29" i="85"/>
  <c r="E29" i="85"/>
  <c r="D29" i="85"/>
  <c r="B29" i="85"/>
  <c r="M28" i="85"/>
  <c r="I28" i="85"/>
  <c r="H28" i="85"/>
  <c r="F28" i="85"/>
  <c r="E28" i="85"/>
  <c r="D28" i="85"/>
  <c r="B28" i="85"/>
  <c r="M27" i="85"/>
  <c r="I27" i="85"/>
  <c r="H27" i="85"/>
  <c r="F27" i="85"/>
  <c r="E27" i="85"/>
  <c r="D27" i="85"/>
  <c r="B27" i="85"/>
  <c r="M26" i="85"/>
  <c r="I26" i="85"/>
  <c r="H26" i="85"/>
  <c r="F26" i="85"/>
  <c r="E26" i="85"/>
  <c r="D26" i="85"/>
  <c r="B26" i="85"/>
  <c r="M25" i="85"/>
  <c r="I25" i="85"/>
  <c r="H25" i="85"/>
  <c r="F25" i="85"/>
  <c r="E25" i="85"/>
  <c r="D25" i="85"/>
  <c r="B25" i="85"/>
  <c r="M24" i="85"/>
  <c r="I24" i="85"/>
  <c r="H24" i="85"/>
  <c r="F24" i="85"/>
  <c r="E24" i="85"/>
  <c r="D24" i="85"/>
  <c r="B24" i="85"/>
  <c r="M23" i="85"/>
  <c r="I23" i="85"/>
  <c r="H23" i="85"/>
  <c r="F23" i="85"/>
  <c r="E23" i="85"/>
  <c r="D23" i="85"/>
  <c r="B23" i="85"/>
  <c r="M22" i="85"/>
  <c r="I22" i="85"/>
  <c r="H22" i="85"/>
  <c r="F22" i="85"/>
  <c r="E22" i="85"/>
  <c r="D22" i="85"/>
  <c r="B22" i="85"/>
  <c r="M21" i="85"/>
  <c r="I21" i="85"/>
  <c r="H21" i="85"/>
  <c r="F21" i="85"/>
  <c r="E21" i="85"/>
  <c r="D21" i="85"/>
  <c r="B21" i="85"/>
  <c r="K15" i="85"/>
  <c r="H15" i="85"/>
  <c r="U13" i="85"/>
  <c r="U11" i="85"/>
  <c r="L11" i="85"/>
  <c r="U10" i="85"/>
  <c r="W9" i="85"/>
  <c r="K10" i="85" s="1"/>
  <c r="U9" i="85"/>
  <c r="K9" i="85" s="1"/>
  <c r="U7" i="85"/>
  <c r="F6" i="85" s="1"/>
  <c r="U6" i="85"/>
  <c r="C6" i="85" s="1"/>
  <c r="U5" i="85"/>
  <c r="C5" i="85" s="1"/>
  <c r="C91" i="124"/>
  <c r="M42" i="124"/>
  <c r="I42" i="124"/>
  <c r="H42" i="124"/>
  <c r="F42" i="124"/>
  <c r="E42" i="124"/>
  <c r="D42" i="124"/>
  <c r="B42" i="124"/>
  <c r="M41" i="124"/>
  <c r="I41" i="124"/>
  <c r="H41" i="124"/>
  <c r="F41" i="124"/>
  <c r="E41" i="124"/>
  <c r="D41" i="124"/>
  <c r="B41" i="124"/>
  <c r="M40" i="124"/>
  <c r="I40" i="124"/>
  <c r="H40" i="124"/>
  <c r="F40" i="124"/>
  <c r="E40" i="124"/>
  <c r="D40" i="124"/>
  <c r="B40" i="124"/>
  <c r="M39" i="124"/>
  <c r="I39" i="124"/>
  <c r="H39" i="124"/>
  <c r="F39" i="124"/>
  <c r="E39" i="124"/>
  <c r="D39" i="124"/>
  <c r="B39" i="124"/>
  <c r="M38" i="124"/>
  <c r="I38" i="124"/>
  <c r="H38" i="124"/>
  <c r="F38" i="124"/>
  <c r="E38" i="124"/>
  <c r="D38" i="124"/>
  <c r="B38" i="124"/>
  <c r="M37" i="124"/>
  <c r="I37" i="124"/>
  <c r="H37" i="124"/>
  <c r="F37" i="124"/>
  <c r="E37" i="124"/>
  <c r="D37" i="124"/>
  <c r="B37" i="124"/>
  <c r="M36" i="124"/>
  <c r="I36" i="124"/>
  <c r="H36" i="124"/>
  <c r="F36" i="124"/>
  <c r="E36" i="124"/>
  <c r="D36" i="124"/>
  <c r="B36" i="124"/>
  <c r="M35" i="124"/>
  <c r="I35" i="124"/>
  <c r="H35" i="124"/>
  <c r="F35" i="124"/>
  <c r="E35" i="124"/>
  <c r="D35" i="124"/>
  <c r="B35" i="124"/>
  <c r="M34" i="124"/>
  <c r="I34" i="124"/>
  <c r="H34" i="124"/>
  <c r="F34" i="124"/>
  <c r="E34" i="124"/>
  <c r="D34" i="124"/>
  <c r="B34" i="124"/>
  <c r="M33" i="124"/>
  <c r="I33" i="124"/>
  <c r="H33" i="124"/>
  <c r="F33" i="124"/>
  <c r="E33" i="124"/>
  <c r="D33" i="124"/>
  <c r="B33" i="124"/>
  <c r="M31" i="124"/>
  <c r="I31" i="124"/>
  <c r="H31" i="124"/>
  <c r="F31" i="124"/>
  <c r="E31" i="124"/>
  <c r="D31" i="124"/>
  <c r="B31" i="124"/>
  <c r="M30" i="124"/>
  <c r="I30" i="124"/>
  <c r="H30" i="124"/>
  <c r="F30" i="124"/>
  <c r="E30" i="124"/>
  <c r="D30" i="124"/>
  <c r="B30" i="124"/>
  <c r="M29" i="124"/>
  <c r="I29" i="124"/>
  <c r="H29" i="124"/>
  <c r="F29" i="124"/>
  <c r="E29" i="124"/>
  <c r="D29" i="124"/>
  <c r="B29" i="124"/>
  <c r="M28" i="124"/>
  <c r="I28" i="124"/>
  <c r="H28" i="124"/>
  <c r="F28" i="124"/>
  <c r="E28" i="124"/>
  <c r="D28" i="124"/>
  <c r="B28" i="124"/>
  <c r="M27" i="124"/>
  <c r="I27" i="124"/>
  <c r="H27" i="124"/>
  <c r="F27" i="124"/>
  <c r="E27" i="124"/>
  <c r="D27" i="124"/>
  <c r="B27" i="124"/>
  <c r="M26" i="124"/>
  <c r="I26" i="124"/>
  <c r="H26" i="124"/>
  <c r="F26" i="124"/>
  <c r="E26" i="124"/>
  <c r="D26" i="124"/>
  <c r="B26" i="124"/>
  <c r="M25" i="124"/>
  <c r="I25" i="124"/>
  <c r="H25" i="124"/>
  <c r="F25" i="124"/>
  <c r="E25" i="124"/>
  <c r="D25" i="124"/>
  <c r="B25" i="124"/>
  <c r="M24" i="124"/>
  <c r="I24" i="124"/>
  <c r="H24" i="124"/>
  <c r="F24" i="124"/>
  <c r="E24" i="124"/>
  <c r="D24" i="124"/>
  <c r="B24" i="124"/>
  <c r="M23" i="124"/>
  <c r="I23" i="124"/>
  <c r="H23" i="124"/>
  <c r="F23" i="124"/>
  <c r="E23" i="124"/>
  <c r="D23" i="124"/>
  <c r="B23" i="124"/>
  <c r="M22" i="124"/>
  <c r="I22" i="124"/>
  <c r="H22" i="124"/>
  <c r="F22" i="124"/>
  <c r="E22" i="124"/>
  <c r="D22" i="124"/>
  <c r="B22" i="124"/>
  <c r="E21" i="124"/>
  <c r="D21" i="124"/>
  <c r="B21" i="124"/>
  <c r="K15" i="124"/>
  <c r="H15" i="124"/>
  <c r="U13" i="124"/>
  <c r="U11" i="124"/>
  <c r="L11" i="124"/>
  <c r="U10" i="124"/>
  <c r="W9" i="124"/>
  <c r="K10" i="124" s="1"/>
  <c r="U9" i="124"/>
  <c r="K9" i="124" s="1"/>
  <c r="U7" i="124"/>
  <c r="F6" i="124" s="1"/>
  <c r="U6" i="124"/>
  <c r="C6" i="124" s="1"/>
  <c r="U5" i="124"/>
  <c r="C5" i="124" s="1"/>
  <c r="C91" i="115"/>
  <c r="M42" i="115"/>
  <c r="I42" i="115"/>
  <c r="H42" i="115"/>
  <c r="F42" i="115"/>
  <c r="E42" i="115"/>
  <c r="D42" i="115"/>
  <c r="B42" i="115"/>
  <c r="M41" i="115"/>
  <c r="I41" i="115"/>
  <c r="H41" i="115"/>
  <c r="F41" i="115"/>
  <c r="E41" i="115"/>
  <c r="D41" i="115"/>
  <c r="B41" i="115"/>
  <c r="M40" i="115"/>
  <c r="I40" i="115"/>
  <c r="H40" i="115"/>
  <c r="F40" i="115"/>
  <c r="E40" i="115"/>
  <c r="D40" i="115"/>
  <c r="B40" i="115"/>
  <c r="M39" i="115"/>
  <c r="I39" i="115"/>
  <c r="H39" i="115"/>
  <c r="F39" i="115"/>
  <c r="E39" i="115"/>
  <c r="D39" i="115"/>
  <c r="B39" i="115"/>
  <c r="M38" i="115"/>
  <c r="I38" i="115"/>
  <c r="H38" i="115"/>
  <c r="F38" i="115"/>
  <c r="E38" i="115"/>
  <c r="D38" i="115"/>
  <c r="B38" i="115"/>
  <c r="M37" i="115"/>
  <c r="I37" i="115"/>
  <c r="H37" i="115"/>
  <c r="F37" i="115"/>
  <c r="E37" i="115"/>
  <c r="D37" i="115"/>
  <c r="B37" i="115"/>
  <c r="M36" i="115"/>
  <c r="I36" i="115"/>
  <c r="H36" i="115"/>
  <c r="F36" i="115"/>
  <c r="E36" i="115"/>
  <c r="D36" i="115"/>
  <c r="B36" i="115"/>
  <c r="M35" i="115"/>
  <c r="I35" i="115"/>
  <c r="H35" i="115"/>
  <c r="F35" i="115"/>
  <c r="E35" i="115"/>
  <c r="D35" i="115"/>
  <c r="B35" i="115"/>
  <c r="M34" i="115"/>
  <c r="I34" i="115"/>
  <c r="H34" i="115"/>
  <c r="F34" i="115"/>
  <c r="E34" i="115"/>
  <c r="D34" i="115"/>
  <c r="B34" i="115"/>
  <c r="M33" i="115"/>
  <c r="I33" i="115"/>
  <c r="H33" i="115"/>
  <c r="F33" i="115"/>
  <c r="E33" i="115"/>
  <c r="D33" i="115"/>
  <c r="B33" i="115"/>
  <c r="M31" i="115"/>
  <c r="I31" i="115"/>
  <c r="H31" i="115"/>
  <c r="F31" i="115"/>
  <c r="E31" i="115"/>
  <c r="D31" i="115"/>
  <c r="B31" i="115"/>
  <c r="M30" i="115"/>
  <c r="I30" i="115"/>
  <c r="H30" i="115"/>
  <c r="F30" i="115"/>
  <c r="E30" i="115"/>
  <c r="D30" i="115"/>
  <c r="B30" i="115"/>
  <c r="M29" i="115"/>
  <c r="I29" i="115"/>
  <c r="H29" i="115"/>
  <c r="F29" i="115"/>
  <c r="E29" i="115"/>
  <c r="D29" i="115"/>
  <c r="B29" i="115"/>
  <c r="M28" i="115"/>
  <c r="I28" i="115"/>
  <c r="H28" i="115"/>
  <c r="F28" i="115"/>
  <c r="E28" i="115"/>
  <c r="D28" i="115"/>
  <c r="B28" i="115"/>
  <c r="M27" i="115"/>
  <c r="I27" i="115"/>
  <c r="H27" i="115"/>
  <c r="F27" i="115"/>
  <c r="E27" i="115"/>
  <c r="D27" i="115"/>
  <c r="B27" i="115"/>
  <c r="M26" i="115"/>
  <c r="I26" i="115"/>
  <c r="H26" i="115"/>
  <c r="F26" i="115"/>
  <c r="E26" i="115"/>
  <c r="D26" i="115"/>
  <c r="B26" i="115"/>
  <c r="M25" i="115"/>
  <c r="I25" i="115"/>
  <c r="H25" i="115"/>
  <c r="F25" i="115"/>
  <c r="E25" i="115"/>
  <c r="D25" i="115"/>
  <c r="B25" i="115"/>
  <c r="M24" i="115"/>
  <c r="I24" i="115"/>
  <c r="H24" i="115"/>
  <c r="F24" i="115"/>
  <c r="E24" i="115"/>
  <c r="D24" i="115"/>
  <c r="B24" i="115"/>
  <c r="M23" i="115"/>
  <c r="I23" i="115"/>
  <c r="H23" i="115"/>
  <c r="F23" i="115"/>
  <c r="E23" i="115"/>
  <c r="D23" i="115"/>
  <c r="B23" i="115"/>
  <c r="M22" i="115"/>
  <c r="I22" i="115"/>
  <c r="H22" i="115"/>
  <c r="F22" i="115"/>
  <c r="E22" i="115"/>
  <c r="D22" i="115"/>
  <c r="B22" i="115"/>
  <c r="E21" i="115"/>
  <c r="D21" i="115"/>
  <c r="B21" i="115"/>
  <c r="K15" i="115"/>
  <c r="H15" i="115"/>
  <c r="U13" i="115"/>
  <c r="U11" i="115"/>
  <c r="L11" i="115"/>
  <c r="U10" i="115"/>
  <c r="W9" i="115"/>
  <c r="K10" i="115" s="1"/>
  <c r="U9" i="115"/>
  <c r="K9" i="115" s="1"/>
  <c r="U7" i="115"/>
  <c r="F6" i="115" s="1"/>
  <c r="U6" i="115"/>
  <c r="C6" i="115" s="1"/>
  <c r="U5" i="115"/>
  <c r="C5" i="115" s="1"/>
  <c r="E54" i="133"/>
  <c r="E53" i="133"/>
  <c r="E52" i="133"/>
  <c r="E51" i="133"/>
  <c r="E50" i="133"/>
  <c r="E48" i="133"/>
  <c r="E46" i="133"/>
  <c r="E36" i="133"/>
  <c r="E35" i="133"/>
  <c r="E34" i="133"/>
  <c r="E33" i="133"/>
  <c r="E31" i="133"/>
  <c r="E30" i="133"/>
  <c r="E29" i="133"/>
  <c r="E28" i="133"/>
  <c r="E27" i="133"/>
  <c r="E26" i="133"/>
  <c r="E25" i="133"/>
  <c r="E24" i="133"/>
  <c r="E23" i="133"/>
  <c r="E22" i="133"/>
  <c r="E20" i="133"/>
  <c r="E19" i="133"/>
  <c r="E18" i="133"/>
  <c r="E16" i="133"/>
  <c r="E15" i="133"/>
  <c r="E14" i="133"/>
  <c r="E13" i="133"/>
  <c r="E12" i="133"/>
  <c r="E11" i="133"/>
  <c r="E8" i="133"/>
  <c r="E66" i="131"/>
  <c r="E64" i="131"/>
  <c r="E62" i="131"/>
  <c r="E61" i="131"/>
  <c r="E50" i="131"/>
  <c r="E49" i="131"/>
  <c r="E48" i="131"/>
  <c r="E47" i="131"/>
  <c r="E46" i="131"/>
  <c r="E45" i="131"/>
  <c r="E43" i="131"/>
  <c r="E42" i="131"/>
  <c r="E41" i="131"/>
  <c r="E40" i="131"/>
  <c r="E39" i="131"/>
  <c r="E38" i="131"/>
  <c r="E37" i="131"/>
  <c r="E36" i="131"/>
  <c r="E35" i="131"/>
  <c r="E34" i="131"/>
  <c r="E33" i="131"/>
  <c r="E32" i="131"/>
  <c r="E31" i="131"/>
  <c r="E30" i="131"/>
  <c r="E29" i="131"/>
  <c r="E24" i="131"/>
  <c r="E23" i="131"/>
  <c r="E22" i="131"/>
  <c r="E21" i="131"/>
  <c r="E19" i="131"/>
  <c r="E18" i="131"/>
  <c r="E17" i="131"/>
  <c r="E16" i="131"/>
  <c r="E15" i="131"/>
  <c r="E8" i="131"/>
  <c r="C91" i="190"/>
  <c r="I42" i="190"/>
  <c r="F42" i="190"/>
  <c r="E42" i="190"/>
  <c r="D42" i="190"/>
  <c r="B42" i="190"/>
  <c r="H42" i="190" s="1"/>
  <c r="I41" i="190"/>
  <c r="F41" i="190"/>
  <c r="E41" i="190"/>
  <c r="D41" i="190"/>
  <c r="B41" i="190"/>
  <c r="M41" i="190" s="1"/>
  <c r="I40" i="190"/>
  <c r="F40" i="190"/>
  <c r="E40" i="190"/>
  <c r="D40" i="190"/>
  <c r="B40" i="190"/>
  <c r="M40" i="190" s="1"/>
  <c r="I39" i="190"/>
  <c r="F39" i="190"/>
  <c r="E39" i="190"/>
  <c r="D39" i="190"/>
  <c r="B39" i="190"/>
  <c r="M39" i="190" s="1"/>
  <c r="I38" i="190"/>
  <c r="F38" i="190"/>
  <c r="E38" i="190"/>
  <c r="D38" i="190"/>
  <c r="B38" i="190"/>
  <c r="H38" i="190" s="1"/>
  <c r="I37" i="190"/>
  <c r="F37" i="190"/>
  <c r="E37" i="190"/>
  <c r="D37" i="190"/>
  <c r="B37" i="190"/>
  <c r="M37" i="190" s="1"/>
  <c r="I36" i="190"/>
  <c r="F36" i="190"/>
  <c r="E36" i="190"/>
  <c r="D36" i="190"/>
  <c r="B36" i="190"/>
  <c r="M36" i="190" s="1"/>
  <c r="I35" i="190"/>
  <c r="F35" i="190"/>
  <c r="E35" i="190"/>
  <c r="D35" i="190"/>
  <c r="B35" i="190"/>
  <c r="M35" i="190" s="1"/>
  <c r="I34" i="190"/>
  <c r="F34" i="190"/>
  <c r="E34" i="190"/>
  <c r="D34" i="190"/>
  <c r="B34" i="190"/>
  <c r="H34" i="190" s="1"/>
  <c r="I33" i="190"/>
  <c r="F33" i="190"/>
  <c r="E33" i="190"/>
  <c r="D33" i="190"/>
  <c r="B33" i="190"/>
  <c r="M33" i="190" s="1"/>
  <c r="M32" i="190"/>
  <c r="H32" i="190"/>
  <c r="I31" i="190"/>
  <c r="F31" i="190"/>
  <c r="E31" i="190"/>
  <c r="D31" i="190"/>
  <c r="B31" i="190"/>
  <c r="H31" i="190" s="1"/>
  <c r="I30" i="190"/>
  <c r="F30" i="190"/>
  <c r="E30" i="190"/>
  <c r="D30" i="190"/>
  <c r="B30" i="190"/>
  <c r="M30" i="190" s="1"/>
  <c r="I29" i="190"/>
  <c r="F29" i="190"/>
  <c r="E29" i="190"/>
  <c r="D29" i="190"/>
  <c r="B29" i="190"/>
  <c r="M29" i="190" s="1"/>
  <c r="I28" i="190"/>
  <c r="F28" i="190"/>
  <c r="E28" i="190"/>
  <c r="D28" i="190"/>
  <c r="B28" i="190"/>
  <c r="M28" i="190" s="1"/>
  <c r="I27" i="190"/>
  <c r="F27" i="190"/>
  <c r="E27" i="190"/>
  <c r="D27" i="190"/>
  <c r="B27" i="190"/>
  <c r="H27" i="190" s="1"/>
  <c r="I26" i="190"/>
  <c r="F26" i="190"/>
  <c r="E26" i="190"/>
  <c r="D26" i="190"/>
  <c r="B26" i="190"/>
  <c r="H26" i="190" s="1"/>
  <c r="I25" i="190"/>
  <c r="F25" i="190"/>
  <c r="E25" i="190"/>
  <c r="D25" i="190"/>
  <c r="B25" i="190"/>
  <c r="M25" i="190" s="1"/>
  <c r="I24" i="190"/>
  <c r="F24" i="190"/>
  <c r="E24" i="190"/>
  <c r="D24" i="190"/>
  <c r="B24" i="190"/>
  <c r="H24" i="190" s="1"/>
  <c r="I23" i="190"/>
  <c r="F23" i="190"/>
  <c r="E23" i="190"/>
  <c r="D23" i="190"/>
  <c r="B23" i="190"/>
  <c r="H23" i="190" s="1"/>
  <c r="I22" i="190"/>
  <c r="F22" i="190"/>
  <c r="E22" i="190"/>
  <c r="D22" i="190"/>
  <c r="B22" i="190"/>
  <c r="M22" i="190" s="1"/>
  <c r="I21" i="190"/>
  <c r="F21" i="190"/>
  <c r="E21" i="190"/>
  <c r="D21" i="190"/>
  <c r="B21" i="190"/>
  <c r="M21" i="190" s="1"/>
  <c r="K15" i="190"/>
  <c r="H15" i="190"/>
  <c r="V13" i="190"/>
  <c r="V12" i="190"/>
  <c r="V11" i="190"/>
  <c r="V10" i="190"/>
  <c r="X9" i="190"/>
  <c r="K10" i="190" s="1"/>
  <c r="V9" i="190"/>
  <c r="K9" i="190" s="1"/>
  <c r="V8" i="190"/>
  <c r="L11" i="190" s="1"/>
  <c r="V7" i="190"/>
  <c r="F6" i="190" s="1"/>
  <c r="V6" i="190"/>
  <c r="C6" i="190" s="1"/>
  <c r="V5" i="190"/>
  <c r="C5" i="190" s="1"/>
  <c r="C91" i="42"/>
  <c r="M42" i="42"/>
  <c r="I42" i="42"/>
  <c r="H42" i="42"/>
  <c r="F42" i="42"/>
  <c r="E42" i="42"/>
  <c r="D42" i="42"/>
  <c r="B42" i="42"/>
  <c r="M41" i="42"/>
  <c r="I41" i="42"/>
  <c r="H41" i="42"/>
  <c r="F41" i="42"/>
  <c r="E41" i="42"/>
  <c r="D41" i="42"/>
  <c r="B41" i="42"/>
  <c r="M40" i="42"/>
  <c r="I40" i="42"/>
  <c r="H40" i="42"/>
  <c r="F40" i="42"/>
  <c r="E40" i="42"/>
  <c r="D40" i="42"/>
  <c r="B40" i="42"/>
  <c r="M39" i="42"/>
  <c r="I39" i="42"/>
  <c r="H39" i="42"/>
  <c r="F39" i="42"/>
  <c r="E39" i="42"/>
  <c r="D39" i="42"/>
  <c r="B39" i="42"/>
  <c r="M38" i="42"/>
  <c r="I38" i="42"/>
  <c r="H38" i="42"/>
  <c r="F38" i="42"/>
  <c r="E38" i="42"/>
  <c r="D38" i="42"/>
  <c r="B38" i="42"/>
  <c r="M37" i="42"/>
  <c r="I37" i="42"/>
  <c r="H37" i="42"/>
  <c r="F37" i="42"/>
  <c r="E37" i="42"/>
  <c r="D37" i="42"/>
  <c r="B37" i="42"/>
  <c r="M36" i="42"/>
  <c r="I36" i="42"/>
  <c r="H36" i="42"/>
  <c r="F36" i="42"/>
  <c r="E36" i="42"/>
  <c r="D36" i="42"/>
  <c r="B36" i="42"/>
  <c r="M35" i="42"/>
  <c r="I35" i="42"/>
  <c r="H35" i="42"/>
  <c r="F35" i="42"/>
  <c r="E35" i="42"/>
  <c r="D35" i="42"/>
  <c r="B35" i="42"/>
  <c r="M34" i="42"/>
  <c r="I34" i="42"/>
  <c r="H34" i="42"/>
  <c r="F34" i="42"/>
  <c r="E34" i="42"/>
  <c r="D34" i="42"/>
  <c r="B34" i="42"/>
  <c r="M33" i="42"/>
  <c r="I33" i="42"/>
  <c r="H33" i="42"/>
  <c r="F33" i="42"/>
  <c r="E33" i="42"/>
  <c r="D33" i="42"/>
  <c r="B33" i="42"/>
  <c r="M31" i="42"/>
  <c r="I31" i="42"/>
  <c r="H31" i="42"/>
  <c r="F31" i="42"/>
  <c r="E31" i="42"/>
  <c r="D31" i="42"/>
  <c r="B31" i="42"/>
  <c r="M30" i="42"/>
  <c r="I30" i="42"/>
  <c r="H30" i="42"/>
  <c r="F30" i="42"/>
  <c r="E30" i="42"/>
  <c r="D30" i="42"/>
  <c r="B30" i="42"/>
  <c r="M29" i="42"/>
  <c r="I29" i="42"/>
  <c r="H29" i="42"/>
  <c r="F29" i="42"/>
  <c r="E29" i="42"/>
  <c r="D29" i="42"/>
  <c r="B29" i="42"/>
  <c r="M28" i="42"/>
  <c r="I28" i="42"/>
  <c r="H28" i="42"/>
  <c r="F28" i="42"/>
  <c r="E28" i="42"/>
  <c r="D28" i="42"/>
  <c r="B28" i="42"/>
  <c r="M27" i="42"/>
  <c r="I27" i="42"/>
  <c r="H27" i="42"/>
  <c r="F27" i="42"/>
  <c r="E27" i="42"/>
  <c r="D27" i="42"/>
  <c r="B27" i="42"/>
  <c r="M26" i="42"/>
  <c r="I26" i="42"/>
  <c r="H26" i="42"/>
  <c r="F26" i="42"/>
  <c r="E26" i="42"/>
  <c r="D26" i="42"/>
  <c r="B26" i="42"/>
  <c r="M25" i="42"/>
  <c r="I25" i="42"/>
  <c r="H25" i="42"/>
  <c r="F25" i="42"/>
  <c r="E25" i="42"/>
  <c r="D25" i="42"/>
  <c r="B25" i="42"/>
  <c r="M24" i="42"/>
  <c r="I24" i="42"/>
  <c r="H24" i="42"/>
  <c r="F24" i="42"/>
  <c r="E24" i="42"/>
  <c r="D24" i="42"/>
  <c r="B24" i="42"/>
  <c r="M23" i="42"/>
  <c r="I23" i="42"/>
  <c r="H23" i="42"/>
  <c r="F23" i="42"/>
  <c r="E23" i="42"/>
  <c r="D23" i="42"/>
  <c r="B23" i="42"/>
  <c r="M22" i="42"/>
  <c r="I22" i="42"/>
  <c r="H22" i="42"/>
  <c r="F22" i="42"/>
  <c r="E22" i="42"/>
  <c r="D22" i="42"/>
  <c r="B22" i="42"/>
  <c r="E21" i="42"/>
  <c r="D21" i="42"/>
  <c r="B21" i="42"/>
  <c r="K15" i="42"/>
  <c r="H15" i="42"/>
  <c r="U13" i="42"/>
  <c r="U11" i="42"/>
  <c r="L11" i="42"/>
  <c r="U10" i="42"/>
  <c r="W9" i="42"/>
  <c r="K10" i="42" s="1"/>
  <c r="U9" i="42"/>
  <c r="K9" i="42" s="1"/>
  <c r="U7" i="42"/>
  <c r="F6" i="42" s="1"/>
  <c r="U6" i="42"/>
  <c r="C6" i="42" s="1"/>
  <c r="C91" i="25"/>
  <c r="M42" i="25"/>
  <c r="I42" i="25"/>
  <c r="H42" i="25"/>
  <c r="F42" i="25"/>
  <c r="E42" i="25"/>
  <c r="D42" i="25"/>
  <c r="B42" i="25"/>
  <c r="M41" i="25"/>
  <c r="I41" i="25"/>
  <c r="H41" i="25"/>
  <c r="F41" i="25"/>
  <c r="E41" i="25"/>
  <c r="D41" i="25"/>
  <c r="B41" i="25"/>
  <c r="M40" i="25"/>
  <c r="I40" i="25"/>
  <c r="H40" i="25"/>
  <c r="F40" i="25"/>
  <c r="E40" i="25"/>
  <c r="D40" i="25"/>
  <c r="B40" i="25"/>
  <c r="M39" i="25"/>
  <c r="I39" i="25"/>
  <c r="H39" i="25"/>
  <c r="F39" i="25"/>
  <c r="E39" i="25"/>
  <c r="D39" i="25"/>
  <c r="B39" i="25"/>
  <c r="M38" i="25"/>
  <c r="I38" i="25"/>
  <c r="H38" i="25"/>
  <c r="F38" i="25"/>
  <c r="E38" i="25"/>
  <c r="D38" i="25"/>
  <c r="B38" i="25"/>
  <c r="M37" i="25"/>
  <c r="I37" i="25"/>
  <c r="H37" i="25"/>
  <c r="F37" i="25"/>
  <c r="E37" i="25"/>
  <c r="D37" i="25"/>
  <c r="B37" i="25"/>
  <c r="M36" i="25"/>
  <c r="I36" i="25"/>
  <c r="H36" i="25"/>
  <c r="F36" i="25"/>
  <c r="E36" i="25"/>
  <c r="D36" i="25"/>
  <c r="B36" i="25"/>
  <c r="M35" i="25"/>
  <c r="I35" i="25"/>
  <c r="H35" i="25"/>
  <c r="F35" i="25"/>
  <c r="E35" i="25"/>
  <c r="D35" i="25"/>
  <c r="B35" i="25"/>
  <c r="M34" i="25"/>
  <c r="I34" i="25"/>
  <c r="H34" i="25"/>
  <c r="F34" i="25"/>
  <c r="E34" i="25"/>
  <c r="D34" i="25"/>
  <c r="B34" i="25"/>
  <c r="F33" i="25"/>
  <c r="D33" i="25"/>
  <c r="B33" i="25"/>
  <c r="M31" i="25"/>
  <c r="I31" i="25"/>
  <c r="H31" i="25"/>
  <c r="F31" i="25"/>
  <c r="E31" i="25"/>
  <c r="D31" i="25"/>
  <c r="B31" i="25"/>
  <c r="M30" i="25"/>
  <c r="I30" i="25"/>
  <c r="H30" i="25"/>
  <c r="F30" i="25"/>
  <c r="E30" i="25"/>
  <c r="D30" i="25"/>
  <c r="B30" i="25"/>
  <c r="M29" i="25"/>
  <c r="I29" i="25"/>
  <c r="H29" i="25"/>
  <c r="F29" i="25"/>
  <c r="E29" i="25"/>
  <c r="D29" i="25"/>
  <c r="B29" i="25"/>
  <c r="M28" i="25"/>
  <c r="I28" i="25"/>
  <c r="H28" i="25"/>
  <c r="F28" i="25"/>
  <c r="E28" i="25"/>
  <c r="D28" i="25"/>
  <c r="B28" i="25"/>
  <c r="M27" i="25"/>
  <c r="I27" i="25"/>
  <c r="H27" i="25"/>
  <c r="F27" i="25"/>
  <c r="E27" i="25"/>
  <c r="D27" i="25"/>
  <c r="B27" i="25"/>
  <c r="M26" i="25"/>
  <c r="I26" i="25"/>
  <c r="H26" i="25"/>
  <c r="F26" i="25"/>
  <c r="E26" i="25"/>
  <c r="D26" i="25"/>
  <c r="B26" i="25"/>
  <c r="M25" i="25"/>
  <c r="I25" i="25"/>
  <c r="H25" i="25"/>
  <c r="F25" i="25"/>
  <c r="E25" i="25"/>
  <c r="D25" i="25"/>
  <c r="B25" i="25"/>
  <c r="M24" i="25"/>
  <c r="I24" i="25"/>
  <c r="H24" i="25"/>
  <c r="F24" i="25"/>
  <c r="E24" i="25"/>
  <c r="D24" i="25"/>
  <c r="B24" i="25"/>
  <c r="F23" i="25"/>
  <c r="D23" i="25"/>
  <c r="B23" i="25"/>
  <c r="F22" i="25"/>
  <c r="D22" i="25"/>
  <c r="B22" i="25"/>
  <c r="F21" i="25"/>
  <c r="D21" i="25"/>
  <c r="B21" i="25"/>
  <c r="K15" i="25"/>
  <c r="H15" i="25"/>
  <c r="U13" i="25"/>
  <c r="U12" i="25"/>
  <c r="U11" i="25"/>
  <c r="L11" i="25"/>
  <c r="U10" i="25"/>
  <c r="W9" i="25"/>
  <c r="K10" i="25" s="1"/>
  <c r="U9" i="25"/>
  <c r="K9" i="25" s="1"/>
  <c r="U7" i="25"/>
  <c r="F6" i="25" s="1"/>
  <c r="U6" i="25"/>
  <c r="C6" i="25" s="1"/>
  <c r="U5" i="25"/>
  <c r="C5" i="25" s="1"/>
  <c r="C91" i="28"/>
  <c r="M42" i="28"/>
  <c r="I42" i="28"/>
  <c r="H42" i="28"/>
  <c r="F42" i="28"/>
  <c r="E42" i="28"/>
  <c r="D42" i="28"/>
  <c r="B42" i="28"/>
  <c r="M41" i="28"/>
  <c r="I41" i="28"/>
  <c r="H41" i="28"/>
  <c r="F41" i="28"/>
  <c r="E41" i="28"/>
  <c r="D41" i="28"/>
  <c r="B41" i="28"/>
  <c r="M40" i="28"/>
  <c r="I40" i="28"/>
  <c r="H40" i="28"/>
  <c r="F40" i="28"/>
  <c r="E40" i="28"/>
  <c r="D40" i="28"/>
  <c r="B40" i="28"/>
  <c r="M39" i="28"/>
  <c r="I39" i="28"/>
  <c r="H39" i="28"/>
  <c r="F39" i="28"/>
  <c r="E39" i="28"/>
  <c r="D39" i="28"/>
  <c r="B39" i="28"/>
  <c r="M38" i="28"/>
  <c r="I38" i="28"/>
  <c r="H38" i="28"/>
  <c r="F38" i="28"/>
  <c r="E38" i="28"/>
  <c r="D38" i="28"/>
  <c r="B38" i="28"/>
  <c r="M37" i="28"/>
  <c r="I37" i="28"/>
  <c r="H37" i="28"/>
  <c r="F37" i="28"/>
  <c r="E37" i="28"/>
  <c r="D37" i="28"/>
  <c r="B37" i="28"/>
  <c r="M36" i="28"/>
  <c r="I36" i="28"/>
  <c r="H36" i="28"/>
  <c r="F36" i="28"/>
  <c r="E36" i="28"/>
  <c r="D36" i="28"/>
  <c r="B36" i="28"/>
  <c r="M35" i="28"/>
  <c r="I35" i="28"/>
  <c r="H35" i="28"/>
  <c r="F35" i="28"/>
  <c r="E35" i="28"/>
  <c r="D35" i="28"/>
  <c r="B35" i="28"/>
  <c r="M34" i="28"/>
  <c r="I34" i="28"/>
  <c r="H34" i="28"/>
  <c r="F34" i="28"/>
  <c r="E34" i="28"/>
  <c r="D34" i="28"/>
  <c r="B34" i="28"/>
  <c r="H33" i="28"/>
  <c r="D33" i="28"/>
  <c r="B33" i="28"/>
  <c r="M31" i="28"/>
  <c r="I31" i="28"/>
  <c r="H31" i="28"/>
  <c r="F31" i="28"/>
  <c r="E31" i="28"/>
  <c r="D31" i="28"/>
  <c r="B31" i="28"/>
  <c r="M30" i="28"/>
  <c r="I30" i="28"/>
  <c r="H30" i="28"/>
  <c r="F30" i="28"/>
  <c r="E30" i="28"/>
  <c r="D30" i="28"/>
  <c r="B30" i="28"/>
  <c r="M29" i="28"/>
  <c r="I29" i="28"/>
  <c r="H29" i="28"/>
  <c r="F29" i="28"/>
  <c r="E29" i="28"/>
  <c r="D29" i="28"/>
  <c r="B29" i="28"/>
  <c r="M28" i="28"/>
  <c r="I28" i="28"/>
  <c r="H28" i="28"/>
  <c r="F28" i="28"/>
  <c r="E28" i="28"/>
  <c r="D28" i="28"/>
  <c r="B28" i="28"/>
  <c r="M27" i="28"/>
  <c r="I27" i="28"/>
  <c r="H27" i="28"/>
  <c r="F27" i="28"/>
  <c r="E27" i="28"/>
  <c r="D27" i="28"/>
  <c r="B27" i="28"/>
  <c r="M26" i="28"/>
  <c r="I26" i="28"/>
  <c r="H26" i="28"/>
  <c r="F26" i="28"/>
  <c r="E26" i="28"/>
  <c r="D26" i="28"/>
  <c r="B26" i="28"/>
  <c r="M25" i="28"/>
  <c r="I25" i="28"/>
  <c r="H25" i="28"/>
  <c r="F25" i="28"/>
  <c r="E25" i="28"/>
  <c r="D25" i="28"/>
  <c r="B25" i="28"/>
  <c r="M24" i="28"/>
  <c r="I24" i="28"/>
  <c r="H24" i="28"/>
  <c r="F24" i="28"/>
  <c r="E24" i="28"/>
  <c r="D24" i="28"/>
  <c r="B24" i="28"/>
  <c r="M23" i="28"/>
  <c r="I23" i="28"/>
  <c r="H23" i="28"/>
  <c r="F23" i="28"/>
  <c r="E23" i="28"/>
  <c r="D23" i="28"/>
  <c r="B23" i="28"/>
  <c r="M22" i="28"/>
  <c r="I22" i="28"/>
  <c r="H22" i="28"/>
  <c r="F22" i="28"/>
  <c r="E22" i="28"/>
  <c r="D22" i="28"/>
  <c r="B22" i="28"/>
  <c r="M21" i="28"/>
  <c r="I21" i="28"/>
  <c r="H21" i="28"/>
  <c r="F21" i="28"/>
  <c r="E21" i="28"/>
  <c r="D21" i="28"/>
  <c r="B21" i="28"/>
  <c r="K15" i="28"/>
  <c r="H15" i="28"/>
  <c r="U13" i="28"/>
  <c r="U12" i="28"/>
  <c r="U11" i="28"/>
  <c r="U10" i="28"/>
  <c r="W9" i="28"/>
  <c r="K10" i="28" s="1"/>
  <c r="U9" i="28"/>
  <c r="K9" i="28" s="1"/>
  <c r="U8" i="28"/>
  <c r="L11" i="28" s="1"/>
  <c r="U7" i="28"/>
  <c r="F6" i="28" s="1"/>
  <c r="U6" i="28"/>
  <c r="C6" i="28" s="1"/>
  <c r="U5" i="28"/>
  <c r="C5" i="28" s="1"/>
  <c r="C91" i="38"/>
  <c r="M42" i="38"/>
  <c r="I42" i="38"/>
  <c r="H42" i="38"/>
  <c r="F42" i="38"/>
  <c r="E42" i="38"/>
  <c r="D42" i="38"/>
  <c r="B42" i="38"/>
  <c r="M41" i="38"/>
  <c r="I41" i="38"/>
  <c r="H41" i="38"/>
  <c r="F41" i="38"/>
  <c r="E41" i="38"/>
  <c r="D41" i="38"/>
  <c r="B41" i="38"/>
  <c r="M40" i="38"/>
  <c r="I40" i="38"/>
  <c r="H40" i="38"/>
  <c r="F40" i="38"/>
  <c r="E40" i="38"/>
  <c r="D40" i="38"/>
  <c r="B40" i="38"/>
  <c r="M39" i="38"/>
  <c r="I39" i="38"/>
  <c r="H39" i="38"/>
  <c r="F39" i="38"/>
  <c r="E39" i="38"/>
  <c r="D39" i="38"/>
  <c r="B39" i="38"/>
  <c r="M38" i="38"/>
  <c r="I38" i="38"/>
  <c r="H38" i="38"/>
  <c r="F38" i="38"/>
  <c r="E38" i="38"/>
  <c r="D38" i="38"/>
  <c r="B38" i="38"/>
  <c r="M37" i="38"/>
  <c r="I37" i="38"/>
  <c r="H37" i="38"/>
  <c r="F37" i="38"/>
  <c r="E37" i="38"/>
  <c r="D37" i="38"/>
  <c r="B37" i="38"/>
  <c r="M36" i="38"/>
  <c r="I36" i="38"/>
  <c r="H36" i="38"/>
  <c r="F36" i="38"/>
  <c r="E36" i="38"/>
  <c r="D36" i="38"/>
  <c r="B36" i="38"/>
  <c r="M35" i="38"/>
  <c r="I35" i="38"/>
  <c r="H35" i="38"/>
  <c r="F35" i="38"/>
  <c r="E35" i="38"/>
  <c r="D35" i="38"/>
  <c r="B35" i="38"/>
  <c r="M34" i="38"/>
  <c r="I34" i="38"/>
  <c r="H34" i="38"/>
  <c r="F34" i="38"/>
  <c r="E34" i="38"/>
  <c r="D34" i="38"/>
  <c r="B34" i="38"/>
  <c r="M33" i="38"/>
  <c r="I33" i="38"/>
  <c r="H33" i="38"/>
  <c r="F33" i="38"/>
  <c r="E33" i="38"/>
  <c r="D33" i="38"/>
  <c r="B33" i="38"/>
  <c r="M31" i="38"/>
  <c r="I31" i="38"/>
  <c r="H31" i="38"/>
  <c r="F31" i="38"/>
  <c r="E31" i="38"/>
  <c r="D31" i="38"/>
  <c r="B31" i="38"/>
  <c r="M30" i="38"/>
  <c r="I30" i="38"/>
  <c r="H30" i="38"/>
  <c r="F30" i="38"/>
  <c r="E30" i="38"/>
  <c r="D30" i="38"/>
  <c r="B30" i="38"/>
  <c r="M29" i="38"/>
  <c r="I29" i="38"/>
  <c r="H29" i="38"/>
  <c r="F29" i="38"/>
  <c r="E29" i="38"/>
  <c r="D29" i="38"/>
  <c r="B29" i="38"/>
  <c r="M28" i="38"/>
  <c r="I28" i="38"/>
  <c r="H28" i="38"/>
  <c r="F28" i="38"/>
  <c r="E28" i="38"/>
  <c r="D28" i="38"/>
  <c r="B28" i="38"/>
  <c r="M27" i="38"/>
  <c r="I27" i="38"/>
  <c r="H27" i="38"/>
  <c r="F27" i="38"/>
  <c r="E27" i="38"/>
  <c r="D27" i="38"/>
  <c r="B27" i="38"/>
  <c r="M26" i="38"/>
  <c r="I26" i="38"/>
  <c r="H26" i="38"/>
  <c r="F26" i="38"/>
  <c r="E26" i="38"/>
  <c r="D26" i="38"/>
  <c r="B26" i="38"/>
  <c r="M25" i="38"/>
  <c r="I25" i="38"/>
  <c r="H25" i="38"/>
  <c r="F25" i="38"/>
  <c r="E25" i="38"/>
  <c r="D25" i="38"/>
  <c r="B25" i="38"/>
  <c r="M24" i="38"/>
  <c r="I24" i="38"/>
  <c r="H24" i="38"/>
  <c r="F24" i="38"/>
  <c r="E24" i="38"/>
  <c r="D24" i="38"/>
  <c r="B24" i="38"/>
  <c r="M23" i="38"/>
  <c r="I23" i="38"/>
  <c r="H23" i="38"/>
  <c r="F23" i="38"/>
  <c r="E23" i="38"/>
  <c r="D23" i="38"/>
  <c r="B23" i="38"/>
  <c r="F22" i="38"/>
  <c r="D22" i="38"/>
  <c r="B22" i="38"/>
  <c r="F21" i="38"/>
  <c r="D21" i="38"/>
  <c r="B21" i="38"/>
  <c r="K15" i="38"/>
  <c r="H15" i="38"/>
  <c r="U13" i="38"/>
  <c r="U12" i="38"/>
  <c r="U11" i="38"/>
  <c r="U10" i="38"/>
  <c r="W9" i="38"/>
  <c r="K10" i="38" s="1"/>
  <c r="U9" i="38"/>
  <c r="K9" i="38" s="1"/>
  <c r="U8" i="38"/>
  <c r="L11" i="38" s="1"/>
  <c r="U7" i="38"/>
  <c r="F6" i="38" s="1"/>
  <c r="U6" i="38"/>
  <c r="C6" i="38" s="1"/>
  <c r="U5" i="38"/>
  <c r="C5" i="38" s="1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E55" i="131" s="1"/>
  <c r="T79" i="2"/>
  <c r="T78" i="2"/>
  <c r="T77" i="2"/>
  <c r="T76" i="2"/>
  <c r="T75" i="2"/>
  <c r="T74" i="2"/>
  <c r="T73" i="2"/>
  <c r="T72" i="2"/>
  <c r="T71" i="2"/>
  <c r="E27" i="131" s="1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E17" i="133" s="1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E41" i="133" s="1"/>
  <c r="T36" i="2"/>
  <c r="T35" i="2"/>
  <c r="E55" i="133" s="1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E58" i="131" s="1"/>
  <c r="T17" i="2"/>
  <c r="T16" i="2"/>
  <c r="E65" i="131" s="1"/>
  <c r="T15" i="2"/>
  <c r="T14" i="2"/>
  <c r="T13" i="2"/>
  <c r="E44" i="133" s="1"/>
  <c r="T12" i="2"/>
  <c r="T11" i="2"/>
  <c r="T10" i="2"/>
  <c r="T9" i="2"/>
  <c r="T8" i="2"/>
  <c r="T7" i="2"/>
  <c r="T6" i="2"/>
  <c r="T5" i="2"/>
  <c r="T4" i="2"/>
  <c r="T3" i="2"/>
  <c r="E21" i="133" s="1"/>
  <c r="T2" i="2"/>
  <c r="E9" i="133" l="1"/>
  <c r="E6" i="131"/>
  <c r="E5" i="131"/>
  <c r="H25" i="190"/>
  <c r="H22" i="234"/>
  <c r="M29" i="222"/>
  <c r="M29" i="221"/>
  <c r="M23" i="240"/>
  <c r="M42" i="203"/>
  <c r="M23" i="208"/>
  <c r="M40" i="233"/>
  <c r="M27" i="199"/>
  <c r="E32" i="133"/>
  <c r="H29" i="210"/>
  <c r="H39" i="200"/>
  <c r="H36" i="232"/>
  <c r="H39" i="232"/>
  <c r="M28" i="238"/>
  <c r="M28" i="242"/>
  <c r="H39" i="206"/>
  <c r="H26" i="132"/>
  <c r="H29" i="132"/>
  <c r="H40" i="169"/>
  <c r="M21" i="143"/>
  <c r="H24" i="135"/>
  <c r="M21" i="234"/>
  <c r="H25" i="218"/>
  <c r="H23" i="228"/>
  <c r="M29" i="228"/>
  <c r="M41" i="228"/>
  <c r="H30" i="189"/>
  <c r="M23" i="132"/>
  <c r="M30" i="191"/>
  <c r="H37" i="191"/>
  <c r="M35" i="145"/>
  <c r="M24" i="234"/>
  <c r="M27" i="234"/>
  <c r="H30" i="230"/>
  <c r="H41" i="230"/>
  <c r="M21" i="240"/>
  <c r="M23" i="205"/>
  <c r="H30" i="219"/>
  <c r="H39" i="213"/>
  <c r="M42" i="231"/>
  <c r="M37" i="197"/>
  <c r="M24" i="159"/>
  <c r="H21" i="182"/>
  <c r="H42" i="168"/>
  <c r="H34" i="165"/>
  <c r="H34" i="89"/>
  <c r="E13" i="131"/>
  <c r="E51" i="131"/>
  <c r="M30" i="231"/>
  <c r="M28" i="226"/>
  <c r="M24" i="181"/>
  <c r="M31" i="173"/>
  <c r="H27" i="134"/>
  <c r="M37" i="230"/>
  <c r="H29" i="240"/>
  <c r="M34" i="237"/>
  <c r="H36" i="238"/>
  <c r="M42" i="229"/>
  <c r="H22" i="239"/>
  <c r="H39" i="197"/>
  <c r="M39" i="182"/>
  <c r="M42" i="165"/>
  <c r="H22" i="89"/>
  <c r="H40" i="244"/>
  <c r="M31" i="224"/>
  <c r="M35" i="224"/>
  <c r="M29" i="219"/>
  <c r="M41" i="201"/>
  <c r="M21" i="215"/>
  <c r="M29" i="215"/>
  <c r="H28" i="243"/>
  <c r="H29" i="173"/>
  <c r="M39" i="144"/>
  <c r="M21" i="149"/>
  <c r="M21" i="134"/>
  <c r="E26" i="131"/>
  <c r="E42" i="133"/>
  <c r="M37" i="226"/>
  <c r="H37" i="226"/>
  <c r="M36" i="227"/>
  <c r="E28" i="131"/>
  <c r="E43" i="133"/>
  <c r="H28" i="234"/>
  <c r="H34" i="240"/>
  <c r="M40" i="208"/>
  <c r="H38" i="244"/>
  <c r="H27" i="238"/>
  <c r="M34" i="239"/>
  <c r="M34" i="211"/>
  <c r="H22" i="241"/>
  <c r="M37" i="201"/>
  <c r="H30" i="212"/>
  <c r="H34" i="212"/>
  <c r="M28" i="213"/>
  <c r="H40" i="213"/>
  <c r="H24" i="215"/>
  <c r="M41" i="195"/>
  <c r="H41" i="195"/>
  <c r="H25" i="204"/>
  <c r="M37" i="204"/>
  <c r="M39" i="234"/>
  <c r="H33" i="218"/>
  <c r="M28" i="235"/>
  <c r="M42" i="193"/>
  <c r="M27" i="203"/>
  <c r="M22" i="232"/>
  <c r="H28" i="233"/>
  <c r="H31" i="233"/>
  <c r="M42" i="239"/>
  <c r="M27" i="215"/>
  <c r="H31" i="228"/>
  <c r="M31" i="228"/>
  <c r="M24" i="190"/>
  <c r="H33" i="203"/>
  <c r="H35" i="216"/>
  <c r="M35" i="216"/>
  <c r="H40" i="216"/>
  <c r="M40" i="216"/>
  <c r="E47" i="133"/>
  <c r="H39" i="192"/>
  <c r="H41" i="234"/>
  <c r="M23" i="209"/>
  <c r="H25" i="208"/>
  <c r="H40" i="232"/>
  <c r="H27" i="244"/>
  <c r="H27" i="236"/>
  <c r="H30" i="236"/>
  <c r="H40" i="219"/>
  <c r="M29" i="212"/>
  <c r="H35" i="225"/>
  <c r="M27" i="227"/>
  <c r="H27" i="227"/>
  <c r="M28" i="191"/>
  <c r="H28" i="191"/>
  <c r="M36" i="192"/>
  <c r="M24" i="204"/>
  <c r="M23" i="220"/>
  <c r="M26" i="220"/>
  <c r="M39" i="240"/>
  <c r="M42" i="237"/>
  <c r="M28" i="232"/>
  <c r="M27" i="233"/>
  <c r="M25" i="229"/>
  <c r="M36" i="212"/>
  <c r="M23" i="225"/>
  <c r="M38" i="225"/>
  <c r="H23" i="195"/>
  <c r="M23" i="195"/>
  <c r="E7" i="133"/>
  <c r="M25" i="222"/>
  <c r="M28" i="222"/>
  <c r="M41" i="222"/>
  <c r="H22" i="220"/>
  <c r="M31" i="200"/>
  <c r="H35" i="200"/>
  <c r="M24" i="221"/>
  <c r="M39" i="221"/>
  <c r="M42" i="221"/>
  <c r="M34" i="209"/>
  <c r="M36" i="209"/>
  <c r="M39" i="238"/>
  <c r="M42" i="238"/>
  <c r="H22" i="212"/>
  <c r="M38" i="243"/>
  <c r="H26" i="194"/>
  <c r="H29" i="194"/>
  <c r="H38" i="204"/>
  <c r="M35" i="222"/>
  <c r="M30" i="237"/>
  <c r="M41" i="237"/>
  <c r="M31" i="208"/>
  <c r="H24" i="232"/>
  <c r="M40" i="223"/>
  <c r="H39" i="244"/>
  <c r="H23" i="236"/>
  <c r="H23" i="233"/>
  <c r="M35" i="205"/>
  <c r="H39" i="242"/>
  <c r="M23" i="219"/>
  <c r="M26" i="219"/>
  <c r="M41" i="212"/>
  <c r="M22" i="215"/>
  <c r="H36" i="243"/>
  <c r="M36" i="243"/>
  <c r="H25" i="135"/>
  <c r="H35" i="135"/>
  <c r="M30" i="197"/>
  <c r="H38" i="226"/>
  <c r="H22" i="228"/>
  <c r="M34" i="191"/>
  <c r="M33" i="169"/>
  <c r="M23" i="143"/>
  <c r="M39" i="143"/>
  <c r="M42" i="143"/>
  <c r="M25" i="144"/>
  <c r="H42" i="149"/>
  <c r="H28" i="166"/>
  <c r="H27" i="137"/>
  <c r="H37" i="139"/>
  <c r="M31" i="215"/>
  <c r="M34" i="226"/>
  <c r="M35" i="228"/>
  <c r="H28" i="181"/>
  <c r="H35" i="181"/>
  <c r="M28" i="169"/>
  <c r="M36" i="169"/>
  <c r="M39" i="169"/>
  <c r="M28" i="143"/>
  <c r="M29" i="182"/>
  <c r="M38" i="168"/>
  <c r="M21" i="137"/>
  <c r="H38" i="231"/>
  <c r="H24" i="226"/>
  <c r="H37" i="227"/>
  <c r="M25" i="181"/>
  <c r="H35" i="173"/>
  <c r="H38" i="173"/>
  <c r="M38" i="182"/>
  <c r="H30" i="166"/>
  <c r="M33" i="138"/>
  <c r="H33" i="137"/>
  <c r="M21" i="165"/>
  <c r="M28" i="195"/>
  <c r="M39" i="216"/>
  <c r="H41" i="196"/>
  <c r="H41" i="132"/>
  <c r="M21" i="166"/>
  <c r="H34" i="136"/>
  <c r="H33" i="217"/>
  <c r="H30" i="202"/>
  <c r="H37" i="202"/>
  <c r="M40" i="202"/>
  <c r="M26" i="201"/>
  <c r="H25" i="234"/>
  <c r="H23" i="222"/>
  <c r="H37" i="200"/>
  <c r="H36" i="230"/>
  <c r="H25" i="221"/>
  <c r="H22" i="240"/>
  <c r="H28" i="237"/>
  <c r="H40" i="237"/>
  <c r="M22" i="208"/>
  <c r="H34" i="236"/>
  <c r="H26" i="233"/>
  <c r="H28" i="205"/>
  <c r="H37" i="242"/>
  <c r="H41" i="239"/>
  <c r="H28" i="219"/>
  <c r="H25" i="211"/>
  <c r="H42" i="211"/>
  <c r="M34" i="206"/>
  <c r="H40" i="201"/>
  <c r="H39" i="243"/>
  <c r="M21" i="132"/>
  <c r="H40" i="191"/>
  <c r="M35" i="159"/>
  <c r="H28" i="173"/>
  <c r="H41" i="149"/>
  <c r="H40" i="166"/>
  <c r="M34" i="190"/>
  <c r="H37" i="190"/>
  <c r="M38" i="190"/>
  <c r="M28" i="192"/>
  <c r="H31" i="192"/>
  <c r="M40" i="204"/>
  <c r="M35" i="218"/>
  <c r="H41" i="218"/>
  <c r="H26" i="235"/>
  <c r="H34" i="235"/>
  <c r="M38" i="193"/>
  <c r="M41" i="193"/>
  <c r="M40" i="222"/>
  <c r="H31" i="220"/>
  <c r="M28" i="221"/>
  <c r="M38" i="221"/>
  <c r="H31" i="240"/>
  <c r="H41" i="203"/>
  <c r="H29" i="232"/>
  <c r="M35" i="232"/>
  <c r="H38" i="223"/>
  <c r="H29" i="244"/>
  <c r="M26" i="236"/>
  <c r="H38" i="233"/>
  <c r="M34" i="199"/>
  <c r="M24" i="229"/>
  <c r="H27" i="229"/>
  <c r="H26" i="198"/>
  <c r="H30" i="239"/>
  <c r="H27" i="241"/>
  <c r="H30" i="241"/>
  <c r="H28" i="212"/>
  <c r="M24" i="225"/>
  <c r="M27" i="225"/>
  <c r="H38" i="215"/>
  <c r="H34" i="216"/>
  <c r="M41" i="216"/>
  <c r="H30" i="243"/>
  <c r="M35" i="217"/>
  <c r="M35" i="231"/>
  <c r="M41" i="231"/>
  <c r="M26" i="227"/>
  <c r="H21" i="228"/>
  <c r="H36" i="228"/>
  <c r="M21" i="196"/>
  <c r="M40" i="196"/>
  <c r="H25" i="189"/>
  <c r="H42" i="189"/>
  <c r="M25" i="132"/>
  <c r="H39" i="191"/>
  <c r="H26" i="169"/>
  <c r="M27" i="169"/>
  <c r="M25" i="173"/>
  <c r="H25" i="149"/>
  <c r="M30" i="149"/>
  <c r="H41" i="145"/>
  <c r="M42" i="145"/>
  <c r="H22" i="168"/>
  <c r="M26" i="168"/>
  <c r="M29" i="168"/>
  <c r="H37" i="168"/>
  <c r="H25" i="146"/>
  <c r="H26" i="134"/>
  <c r="H22" i="87"/>
  <c r="M23" i="190"/>
  <c r="M34" i="194"/>
  <c r="H21" i="192"/>
  <c r="H33" i="204"/>
  <c r="M23" i="193"/>
  <c r="M34" i="193"/>
  <c r="H30" i="203"/>
  <c r="M33" i="208"/>
  <c r="M23" i="223"/>
  <c r="M34" i="244"/>
  <c r="M37" i="244"/>
  <c r="H25" i="236"/>
  <c r="M37" i="236"/>
  <c r="M22" i="233"/>
  <c r="M35" i="233"/>
  <c r="M37" i="229"/>
  <c r="M42" i="224"/>
  <c r="H36" i="242"/>
  <c r="M37" i="198"/>
  <c r="M24" i="239"/>
  <c r="M27" i="239"/>
  <c r="H24" i="219"/>
  <c r="M35" i="211"/>
  <c r="M38" i="211"/>
  <c r="M41" i="241"/>
  <c r="H30" i="201"/>
  <c r="M38" i="213"/>
  <c r="M23" i="215"/>
  <c r="H26" i="195"/>
  <c r="M34" i="195"/>
  <c r="M40" i="195"/>
  <c r="M24" i="243"/>
  <c r="M35" i="243"/>
  <c r="H35" i="197"/>
  <c r="M39" i="227"/>
  <c r="H42" i="227"/>
  <c r="H42" i="228"/>
  <c r="M34" i="196"/>
  <c r="M28" i="189"/>
  <c r="M28" i="132"/>
  <c r="M26" i="191"/>
  <c r="H35" i="191"/>
  <c r="H27" i="159"/>
  <c r="M24" i="144"/>
  <c r="H40" i="144"/>
  <c r="H29" i="149"/>
  <c r="H26" i="182"/>
  <c r="H36" i="182"/>
  <c r="M27" i="145"/>
  <c r="H25" i="168"/>
  <c r="M25" i="165"/>
  <c r="M28" i="165"/>
  <c r="H31" i="146"/>
  <c r="H39" i="166"/>
  <c r="H35" i="137"/>
  <c r="H25" i="192"/>
  <c r="H41" i="210"/>
  <c r="M29" i="204"/>
  <c r="H25" i="235"/>
  <c r="H39" i="235"/>
  <c r="H29" i="193"/>
  <c r="H36" i="222"/>
  <c r="H40" i="220"/>
  <c r="H23" i="221"/>
  <c r="H34" i="221"/>
  <c r="H42" i="240"/>
  <c r="M24" i="208"/>
  <c r="H28" i="223"/>
  <c r="H41" i="223"/>
  <c r="H28" i="244"/>
  <c r="H36" i="236"/>
  <c r="H42" i="236"/>
  <c r="H29" i="238"/>
  <c r="H27" i="224"/>
  <c r="H41" i="224"/>
  <c r="H31" i="206"/>
  <c r="H40" i="241"/>
  <c r="H29" i="201"/>
  <c r="M21" i="212"/>
  <c r="H35" i="212"/>
  <c r="H29" i="225"/>
  <c r="H37" i="215"/>
  <c r="M21" i="216"/>
  <c r="M22" i="217"/>
  <c r="H27" i="231"/>
  <c r="H26" i="226"/>
  <c r="H24" i="189"/>
  <c r="H35" i="189"/>
  <c r="H31" i="132"/>
  <c r="H29" i="191"/>
  <c r="H38" i="191"/>
  <c r="H29" i="181"/>
  <c r="H42" i="159"/>
  <c r="H34" i="143"/>
  <c r="H40" i="145"/>
  <c r="H24" i="168"/>
  <c r="H24" i="146"/>
  <c r="H36" i="134"/>
  <c r="H39" i="134"/>
  <c r="H21" i="136"/>
  <c r="M30" i="192"/>
  <c r="M38" i="210"/>
  <c r="M40" i="218"/>
  <c r="M33" i="235"/>
  <c r="M42" i="235"/>
  <c r="M24" i="220"/>
  <c r="M41" i="208"/>
  <c r="M41" i="232"/>
  <c r="M37" i="223"/>
  <c r="M40" i="205"/>
  <c r="M39" i="199"/>
  <c r="M21" i="224"/>
  <c r="M27" i="211"/>
  <c r="M23" i="241"/>
  <c r="M26" i="241"/>
  <c r="H38" i="201"/>
  <c r="M24" i="212"/>
  <c r="H27" i="213"/>
  <c r="H34" i="213"/>
  <c r="M41" i="213"/>
  <c r="H36" i="216"/>
  <c r="M34" i="243"/>
  <c r="M25" i="202"/>
  <c r="M28" i="202"/>
  <c r="H21" i="231"/>
  <c r="H25" i="226"/>
  <c r="H24" i="227"/>
  <c r="H34" i="227"/>
  <c r="M38" i="227"/>
  <c r="H41" i="227"/>
  <c r="H34" i="228"/>
  <c r="M36" i="196"/>
  <c r="M21" i="189"/>
  <c r="M39" i="132"/>
  <c r="M30" i="159"/>
  <c r="M39" i="173"/>
  <c r="M42" i="173"/>
  <c r="H25" i="182"/>
  <c r="H42" i="182"/>
  <c r="M37" i="145"/>
  <c r="M35" i="165"/>
  <c r="M31" i="166"/>
  <c r="M33" i="166"/>
  <c r="M33" i="134"/>
  <c r="H39" i="136"/>
  <c r="M27" i="135"/>
  <c r="H35" i="190"/>
  <c r="M42" i="190"/>
  <c r="M42" i="194"/>
  <c r="H40" i="192"/>
  <c r="M21" i="210"/>
  <c r="M22" i="218"/>
  <c r="H36" i="218"/>
  <c r="H21" i="235"/>
  <c r="H29" i="220"/>
  <c r="H36" i="220"/>
  <c r="H23" i="206"/>
  <c r="H33" i="215"/>
  <c r="H26" i="216"/>
  <c r="M37" i="149"/>
  <c r="H35" i="182"/>
  <c r="H29" i="166"/>
  <c r="H37" i="188"/>
  <c r="H22" i="88"/>
  <c r="H28" i="136"/>
  <c r="H26" i="138"/>
  <c r="H36" i="138"/>
  <c r="M30" i="137"/>
  <c r="M27" i="194"/>
  <c r="M39" i="210"/>
  <c r="M41" i="204"/>
  <c r="H30" i="234"/>
  <c r="M36" i="234"/>
  <c r="M21" i="218"/>
  <c r="H38" i="218"/>
  <c r="H21" i="193"/>
  <c r="M39" i="193"/>
  <c r="M26" i="222"/>
  <c r="M38" i="222"/>
  <c r="M28" i="220"/>
  <c r="M41" i="220"/>
  <c r="M24" i="200"/>
  <c r="M29" i="200"/>
  <c r="M34" i="200"/>
  <c r="M26" i="230"/>
  <c r="M31" i="230"/>
  <c r="M42" i="230"/>
  <c r="M21" i="221"/>
  <c r="M35" i="221"/>
  <c r="M40" i="221"/>
  <c r="H26" i="209"/>
  <c r="M37" i="209"/>
  <c r="M24" i="240"/>
  <c r="M28" i="240"/>
  <c r="M38" i="237"/>
  <c r="H38" i="237"/>
  <c r="M27" i="208"/>
  <c r="H33" i="232"/>
  <c r="M33" i="232"/>
  <c r="H33" i="240"/>
  <c r="H41" i="240"/>
  <c r="H40" i="203"/>
  <c r="M21" i="208"/>
  <c r="H21" i="208"/>
  <c r="M31" i="190"/>
  <c r="M28" i="210"/>
  <c r="M24" i="218"/>
  <c r="M38" i="235"/>
  <c r="M28" i="193"/>
  <c r="H21" i="200"/>
  <c r="M38" i="200"/>
  <c r="H39" i="209"/>
  <c r="H30" i="190"/>
  <c r="H36" i="190"/>
  <c r="H24" i="194"/>
  <c r="H38" i="194"/>
  <c r="H42" i="192"/>
  <c r="H23" i="210"/>
  <c r="H31" i="210"/>
  <c r="H27" i="204"/>
  <c r="H35" i="204"/>
  <c r="H27" i="218"/>
  <c r="H23" i="235"/>
  <c r="H31" i="235"/>
  <c r="H27" i="193"/>
  <c r="M33" i="193"/>
  <c r="H30" i="220"/>
  <c r="H38" i="220"/>
  <c r="H26" i="200"/>
  <c r="H36" i="200"/>
  <c r="H28" i="230"/>
  <c r="H27" i="221"/>
  <c r="H37" i="221"/>
  <c r="H26" i="240"/>
  <c r="H39" i="203"/>
  <c r="M26" i="232"/>
  <c r="H26" i="232"/>
  <c r="H22" i="190"/>
  <c r="M27" i="190"/>
  <c r="H21" i="194"/>
  <c r="H37" i="194"/>
  <c r="H37" i="192"/>
  <c r="M33" i="210"/>
  <c r="H22" i="204"/>
  <c r="H30" i="204"/>
  <c r="H30" i="218"/>
  <c r="M27" i="235"/>
  <c r="M41" i="235"/>
  <c r="M31" i="193"/>
  <c r="M23" i="230"/>
  <c r="H38" i="230"/>
  <c r="H31" i="221"/>
  <c r="H22" i="209"/>
  <c r="M25" i="209"/>
  <c r="M33" i="209"/>
  <c r="H38" i="209"/>
  <c r="H42" i="209"/>
  <c r="H36" i="240"/>
  <c r="M26" i="203"/>
  <c r="H38" i="203"/>
  <c r="H31" i="237"/>
  <c r="H35" i="237"/>
  <c r="M24" i="192"/>
  <c r="H22" i="210"/>
  <c r="H36" i="210"/>
  <c r="H33" i="234"/>
  <c r="M26" i="190"/>
  <c r="M23" i="194"/>
  <c r="M31" i="194"/>
  <c r="H26" i="210"/>
  <c r="H39" i="218"/>
  <c r="M22" i="235"/>
  <c r="M30" i="235"/>
  <c r="H36" i="235"/>
  <c r="M37" i="220"/>
  <c r="M27" i="230"/>
  <c r="M36" i="221"/>
  <c r="H24" i="209"/>
  <c r="M27" i="209"/>
  <c r="M25" i="240"/>
  <c r="M39" i="208"/>
  <c r="H39" i="208"/>
  <c r="H26" i="223"/>
  <c r="H31" i="223"/>
  <c r="H36" i="223"/>
  <c r="H33" i="244"/>
  <c r="H24" i="236"/>
  <c r="H35" i="236"/>
  <c r="H35" i="238"/>
  <c r="H39" i="205"/>
  <c r="M21" i="199"/>
  <c r="H36" i="199"/>
  <c r="H23" i="229"/>
  <c r="H24" i="224"/>
  <c r="H27" i="242"/>
  <c r="H42" i="242"/>
  <c r="H36" i="198"/>
  <c r="M41" i="198"/>
  <c r="H23" i="239"/>
  <c r="H31" i="239"/>
  <c r="M38" i="239"/>
  <c r="M33" i="219"/>
  <c r="M37" i="219"/>
  <c r="M23" i="211"/>
  <c r="H26" i="211"/>
  <c r="M31" i="211"/>
  <c r="H28" i="206"/>
  <c r="M40" i="206"/>
  <c r="H38" i="241"/>
  <c r="H25" i="212"/>
  <c r="H28" i="225"/>
  <c r="H37" i="225"/>
  <c r="H29" i="213"/>
  <c r="H37" i="213"/>
  <c r="H22" i="195"/>
  <c r="M38" i="195"/>
  <c r="H37" i="216"/>
  <c r="H29" i="243"/>
  <c r="M41" i="243"/>
  <c r="M26" i="202"/>
  <c r="H29" i="202"/>
  <c r="H39" i="202"/>
  <c r="H21" i="217"/>
  <c r="H34" i="217"/>
  <c r="H22" i="231"/>
  <c r="H26" i="231"/>
  <c r="M27" i="197"/>
  <c r="H27" i="197"/>
  <c r="H27" i="226"/>
  <c r="H40" i="226"/>
  <c r="M40" i="226"/>
  <c r="H34" i="232"/>
  <c r="H42" i="232"/>
  <c r="H21" i="223"/>
  <c r="M22" i="223"/>
  <c r="H35" i="223"/>
  <c r="H22" i="244"/>
  <c r="M23" i="244"/>
  <c r="H30" i="244"/>
  <c r="M31" i="244"/>
  <c r="H41" i="244"/>
  <c r="M42" i="244"/>
  <c r="H26" i="238"/>
  <c r="H25" i="233"/>
  <c r="H36" i="233"/>
  <c r="M26" i="205"/>
  <c r="H25" i="199"/>
  <c r="H30" i="199"/>
  <c r="H35" i="199"/>
  <c r="H40" i="199"/>
  <c r="H22" i="229"/>
  <c r="M36" i="229"/>
  <c r="H40" i="229"/>
  <c r="M41" i="229"/>
  <c r="H36" i="224"/>
  <c r="H40" i="224"/>
  <c r="M21" i="198"/>
  <c r="M27" i="198"/>
  <c r="M40" i="198"/>
  <c r="M37" i="239"/>
  <c r="M31" i="219"/>
  <c r="M36" i="219"/>
  <c r="M41" i="219"/>
  <c r="M22" i="211"/>
  <c r="M30" i="211"/>
  <c r="M31" i="201"/>
  <c r="M41" i="225"/>
  <c r="M42" i="213"/>
  <c r="H30" i="215"/>
  <c r="H40" i="215"/>
  <c r="M41" i="215"/>
  <c r="M42" i="195"/>
  <c r="M23" i="216"/>
  <c r="H30" i="216"/>
  <c r="M33" i="216"/>
  <c r="H25" i="243"/>
  <c r="H38" i="202"/>
  <c r="H31" i="217"/>
  <c r="H42" i="217"/>
  <c r="H25" i="231"/>
  <c r="H34" i="231"/>
  <c r="M40" i="197"/>
  <c r="H40" i="197"/>
  <c r="M27" i="228"/>
  <c r="H27" i="228"/>
  <c r="M42" i="132"/>
  <c r="H42" i="132"/>
  <c r="M28" i="224"/>
  <c r="M38" i="242"/>
  <c r="M33" i="195"/>
  <c r="H36" i="197"/>
  <c r="M36" i="197"/>
  <c r="H24" i="228"/>
  <c r="M24" i="228"/>
  <c r="M36" i="208"/>
  <c r="M25" i="232"/>
  <c r="M25" i="223"/>
  <c r="H29" i="223"/>
  <c r="M30" i="223"/>
  <c r="H34" i="223"/>
  <c r="H21" i="244"/>
  <c r="H22" i="236"/>
  <c r="H31" i="236"/>
  <c r="H33" i="236"/>
  <c r="H41" i="236"/>
  <c r="H38" i="238"/>
  <c r="H39" i="233"/>
  <c r="H30" i="229"/>
  <c r="H39" i="229"/>
  <c r="M23" i="224"/>
  <c r="H30" i="242"/>
  <c r="M41" i="242"/>
  <c r="H40" i="239"/>
  <c r="H39" i="219"/>
  <c r="H41" i="211"/>
  <c r="M27" i="206"/>
  <c r="H35" i="206"/>
  <c r="H42" i="206"/>
  <c r="M34" i="241"/>
  <c r="M37" i="241"/>
  <c r="M42" i="241"/>
  <c r="M42" i="201"/>
  <c r="H21" i="213"/>
  <c r="M22" i="213"/>
  <c r="H25" i="215"/>
  <c r="H39" i="215"/>
  <c r="H27" i="195"/>
  <c r="H36" i="195"/>
  <c r="M27" i="216"/>
  <c r="H29" i="216"/>
  <c r="H26" i="217"/>
  <c r="H30" i="217"/>
  <c r="H41" i="217"/>
  <c r="M22" i="196"/>
  <c r="H22" i="196"/>
  <c r="M38" i="132"/>
  <c r="H38" i="132"/>
  <c r="H36" i="202"/>
  <c r="M42" i="202"/>
  <c r="H29" i="217"/>
  <c r="H40" i="217"/>
  <c r="H40" i="231"/>
  <c r="M37" i="189"/>
  <c r="H37" i="189"/>
  <c r="H37" i="238"/>
  <c r="M26" i="229"/>
  <c r="M38" i="224"/>
  <c r="H38" i="198"/>
  <c r="H42" i="198"/>
  <c r="H28" i="239"/>
  <c r="H35" i="239"/>
  <c r="H39" i="239"/>
  <c r="H27" i="219"/>
  <c r="H34" i="219"/>
  <c r="H38" i="219"/>
  <c r="H28" i="211"/>
  <c r="M22" i="206"/>
  <c r="H21" i="241"/>
  <c r="H29" i="241"/>
  <c r="H27" i="201"/>
  <c r="H27" i="212"/>
  <c r="H22" i="225"/>
  <c r="H30" i="225"/>
  <c r="M31" i="213"/>
  <c r="H35" i="213"/>
  <c r="H31" i="243"/>
  <c r="H31" i="202"/>
  <c r="M29" i="231"/>
  <c r="M28" i="197"/>
  <c r="H28" i="197"/>
  <c r="M29" i="227"/>
  <c r="H29" i="227"/>
  <c r="H37" i="228"/>
  <c r="M37" i="228"/>
  <c r="H34" i="233"/>
  <c r="H22" i="205"/>
  <c r="M41" i="205"/>
  <c r="H37" i="199"/>
  <c r="M42" i="199"/>
  <c r="M29" i="229"/>
  <c r="M29" i="242"/>
  <c r="H28" i="198"/>
  <c r="M41" i="206"/>
  <c r="H35" i="201"/>
  <c r="H39" i="201"/>
  <c r="M37" i="212"/>
  <c r="M40" i="212"/>
  <c r="M39" i="225"/>
  <c r="H42" i="225"/>
  <c r="M34" i="215"/>
  <c r="M39" i="195"/>
  <c r="H38" i="216"/>
  <c r="H42" i="216"/>
  <c r="M23" i="243"/>
  <c r="H33" i="243"/>
  <c r="M42" i="243"/>
  <c r="M41" i="202"/>
  <c r="M25" i="217"/>
  <c r="M36" i="217"/>
  <c r="H28" i="231"/>
  <c r="H39" i="231"/>
  <c r="H21" i="197"/>
  <c r="M24" i="197"/>
  <c r="M21" i="226"/>
  <c r="H30" i="227"/>
  <c r="M27" i="196"/>
  <c r="H27" i="196"/>
  <c r="M34" i="225"/>
  <c r="M29" i="197"/>
  <c r="M25" i="227"/>
  <c r="H25" i="227"/>
  <c r="H25" i="196"/>
  <c r="M25" i="196"/>
  <c r="H31" i="226"/>
  <c r="H35" i="227"/>
  <c r="H28" i="228"/>
  <c r="H39" i="196"/>
  <c r="H27" i="189"/>
  <c r="H41" i="189"/>
  <c r="M42" i="191"/>
  <c r="H23" i="181"/>
  <c r="H42" i="181"/>
  <c r="H37" i="159"/>
  <c r="M38" i="159"/>
  <c r="H41" i="159"/>
  <c r="H23" i="173"/>
  <c r="H26" i="143"/>
  <c r="M27" i="143"/>
  <c r="H37" i="143"/>
  <c r="M38" i="143"/>
  <c r="H41" i="143"/>
  <c r="H29" i="144"/>
  <c r="M27" i="149"/>
  <c r="H38" i="149"/>
  <c r="H22" i="145"/>
  <c r="M23" i="145"/>
  <c r="H26" i="145"/>
  <c r="H41" i="168"/>
  <c r="H27" i="165"/>
  <c r="H41" i="165"/>
  <c r="H42" i="146"/>
  <c r="H27" i="166"/>
  <c r="H30" i="188"/>
  <c r="H35" i="89"/>
  <c r="H38" i="134"/>
  <c r="H38" i="135"/>
  <c r="H23" i="136"/>
  <c r="H31" i="136"/>
  <c r="H37" i="136"/>
  <c r="M21" i="138"/>
  <c r="H28" i="138"/>
  <c r="M29" i="138"/>
  <c r="H38" i="138"/>
  <c r="M39" i="138"/>
  <c r="H26" i="137"/>
  <c r="H36" i="137"/>
  <c r="M37" i="137"/>
  <c r="H22" i="139"/>
  <c r="M23" i="139"/>
  <c r="H30" i="139"/>
  <c r="M31" i="139"/>
  <c r="H39" i="139"/>
  <c r="M40" i="139"/>
  <c r="H22" i="181"/>
  <c r="H31" i="181"/>
  <c r="H33" i="181"/>
  <c r="H41" i="181"/>
  <c r="H36" i="159"/>
  <c r="H38" i="169"/>
  <c r="H36" i="143"/>
  <c r="H42" i="144"/>
  <c r="H28" i="182"/>
  <c r="H31" i="165"/>
  <c r="H40" i="165"/>
  <c r="H22" i="146"/>
  <c r="H35" i="146"/>
  <c r="H37" i="166"/>
  <c r="H37" i="89"/>
  <c r="H29" i="134"/>
  <c r="H33" i="135"/>
  <c r="H41" i="135"/>
  <c r="H26" i="136"/>
  <c r="M36" i="100"/>
  <c r="M23" i="137"/>
  <c r="M31" i="137"/>
  <c r="H33" i="197"/>
  <c r="H29" i="196"/>
  <c r="H35" i="196"/>
  <c r="H26" i="189"/>
  <c r="H36" i="189"/>
  <c r="H37" i="132"/>
  <c r="H30" i="181"/>
  <c r="H40" i="181"/>
  <c r="M33" i="159"/>
  <c r="H40" i="159"/>
  <c r="H37" i="169"/>
  <c r="H36" i="173"/>
  <c r="H40" i="173"/>
  <c r="M22" i="143"/>
  <c r="H35" i="143"/>
  <c r="H34" i="144"/>
  <c r="M35" i="144"/>
  <c r="M38" i="144"/>
  <c r="H27" i="182"/>
  <c r="H25" i="145"/>
  <c r="H38" i="145"/>
  <c r="H27" i="168"/>
  <c r="M28" i="168"/>
  <c r="H26" i="165"/>
  <c r="H39" i="165"/>
  <c r="H34" i="146"/>
  <c r="H41" i="146"/>
  <c r="H22" i="188"/>
  <c r="H29" i="188"/>
  <c r="H39" i="188"/>
  <c r="H39" i="88"/>
  <c r="H28" i="134"/>
  <c r="H37" i="134"/>
  <c r="M33" i="136"/>
  <c r="M41" i="136"/>
  <c r="H21" i="139"/>
  <c r="H29" i="139"/>
  <c r="H38" i="139"/>
  <c r="M22" i="189"/>
  <c r="M31" i="189"/>
  <c r="M37" i="181"/>
  <c r="M31" i="159"/>
  <c r="M42" i="169"/>
  <c r="H23" i="149"/>
  <c r="H31" i="182"/>
  <c r="M36" i="165"/>
  <c r="M38" i="146"/>
  <c r="M42" i="166"/>
  <c r="M26" i="188"/>
  <c r="H22" i="135"/>
  <c r="H30" i="135"/>
  <c r="H36" i="135"/>
  <c r="M37" i="135"/>
  <c r="M22" i="136"/>
  <c r="H29" i="136"/>
  <c r="M30" i="136"/>
  <c r="H23" i="138"/>
  <c r="H31" i="138"/>
  <c r="H41" i="138"/>
  <c r="M22" i="137"/>
  <c r="H29" i="137"/>
  <c r="H42" i="137"/>
  <c r="H28" i="139"/>
  <c r="H24" i="196"/>
  <c r="H33" i="146"/>
  <c r="M39" i="137"/>
  <c r="M25" i="139"/>
  <c r="M26" i="135"/>
  <c r="H28" i="137"/>
  <c r="H36" i="139"/>
  <c r="M25" i="100"/>
  <c r="M22" i="138"/>
  <c r="M30" i="138"/>
  <c r="M40" i="138"/>
  <c r="M38" i="137"/>
  <c r="M24" i="139"/>
  <c r="M41" i="139"/>
  <c r="M42" i="197"/>
  <c r="H23" i="196"/>
  <c r="H22" i="169"/>
  <c r="H30" i="144"/>
  <c r="M28" i="145"/>
  <c r="M29" i="165"/>
  <c r="H23" i="146"/>
  <c r="M22" i="166"/>
  <c r="H38" i="166"/>
  <c r="H36" i="188"/>
  <c r="M41" i="188"/>
  <c r="M24" i="242"/>
  <c r="H38" i="205"/>
  <c r="H23" i="217"/>
  <c r="H25" i="195"/>
  <c r="H25" i="194"/>
  <c r="H36" i="194"/>
  <c r="M22" i="192"/>
  <c r="M26" i="192"/>
  <c r="M33" i="192"/>
  <c r="H38" i="192"/>
  <c r="H30" i="210"/>
  <c r="H40" i="210"/>
  <c r="H23" i="204"/>
  <c r="H31" i="204"/>
  <c r="H39" i="204"/>
  <c r="H26" i="234"/>
  <c r="H37" i="234"/>
  <c r="H23" i="218"/>
  <c r="H31" i="218"/>
  <c r="H34" i="218"/>
  <c r="H42" i="218"/>
  <c r="H29" i="235"/>
  <c r="H40" i="235"/>
  <c r="H30" i="193"/>
  <c r="H40" i="193"/>
  <c r="H27" i="222"/>
  <c r="H34" i="222"/>
  <c r="H42" i="222"/>
  <c r="H21" i="220"/>
  <c r="M34" i="220"/>
  <c r="H39" i="220"/>
  <c r="H40" i="200"/>
  <c r="M41" i="200"/>
  <c r="H39" i="230"/>
  <c r="H30" i="221"/>
  <c r="H41" i="221"/>
  <c r="M36" i="203"/>
  <c r="H36" i="203"/>
  <c r="H27" i="237"/>
  <c r="M37" i="208"/>
  <c r="H37" i="208"/>
  <c r="M38" i="232"/>
  <c r="H24" i="244"/>
  <c r="M29" i="236"/>
  <c r="M39" i="236"/>
  <c r="H39" i="236"/>
  <c r="M31" i="238"/>
  <c r="H24" i="233"/>
  <c r="H41" i="233"/>
  <c r="M21" i="229"/>
  <c r="H35" i="242"/>
  <c r="H21" i="239"/>
  <c r="M21" i="211"/>
  <c r="H21" i="211"/>
  <c r="H36" i="211"/>
  <c r="H40" i="211"/>
  <c r="H35" i="241"/>
  <c r="H39" i="241"/>
  <c r="H38" i="212"/>
  <c r="H42" i="212"/>
  <c r="H25" i="225"/>
  <c r="H37" i="205"/>
  <c r="M37" i="205"/>
  <c r="H40" i="225"/>
  <c r="M40" i="225"/>
  <c r="M27" i="220"/>
  <c r="M33" i="200"/>
  <c r="H34" i="230"/>
  <c r="M40" i="209"/>
  <c r="H40" i="240"/>
  <c r="H31" i="203"/>
  <c r="M37" i="203"/>
  <c r="H39" i="237"/>
  <c r="M26" i="208"/>
  <c r="H35" i="244"/>
  <c r="M40" i="236"/>
  <c r="H25" i="238"/>
  <c r="H40" i="238"/>
  <c r="M21" i="233"/>
  <c r="H21" i="233"/>
  <c r="H33" i="233"/>
  <c r="H42" i="205"/>
  <c r="H26" i="199"/>
  <c r="H22" i="242"/>
  <c r="H26" i="242"/>
  <c r="H25" i="239"/>
  <c r="H29" i="239"/>
  <c r="H29" i="206"/>
  <c r="H23" i="213"/>
  <c r="H26" i="213"/>
  <c r="M26" i="215"/>
  <c r="H26" i="215"/>
  <c r="H33" i="190"/>
  <c r="H41" i="190"/>
  <c r="H30" i="194"/>
  <c r="H33" i="194"/>
  <c r="H41" i="194"/>
  <c r="H35" i="192"/>
  <c r="H27" i="210"/>
  <c r="H37" i="210"/>
  <c r="H28" i="204"/>
  <c r="H36" i="204"/>
  <c r="H23" i="234"/>
  <c r="H31" i="234"/>
  <c r="H34" i="234"/>
  <c r="H42" i="234"/>
  <c r="H28" i="218"/>
  <c r="H37" i="235"/>
  <c r="H37" i="193"/>
  <c r="H24" i="222"/>
  <c r="H39" i="222"/>
  <c r="H25" i="220"/>
  <c r="H30" i="200"/>
  <c r="H29" i="230"/>
  <c r="H22" i="221"/>
  <c r="M25" i="244"/>
  <c r="H25" i="244"/>
  <c r="M33" i="238"/>
  <c r="H33" i="238"/>
  <c r="M42" i="233"/>
  <c r="H42" i="233"/>
  <c r="M29" i="195"/>
  <c r="H29" i="195"/>
  <c r="M22" i="243"/>
  <c r="H22" i="243"/>
  <c r="H21" i="190"/>
  <c r="H23" i="192"/>
  <c r="H27" i="192"/>
  <c r="H34" i="192"/>
  <c r="M37" i="240"/>
  <c r="H37" i="240"/>
  <c r="M28" i="203"/>
  <c r="H28" i="203"/>
  <c r="M25" i="237"/>
  <c r="M36" i="237"/>
  <c r="H36" i="237"/>
  <c r="M34" i="208"/>
  <c r="H34" i="208"/>
  <c r="H38" i="208"/>
  <c r="M38" i="208"/>
  <c r="M22" i="238"/>
  <c r="H22" i="238"/>
  <c r="M29" i="233"/>
  <c r="H29" i="233"/>
  <c r="M33" i="242"/>
  <c r="H33" i="242"/>
  <c r="H36" i="225"/>
  <c r="M35" i="215"/>
  <c r="H35" i="215"/>
  <c r="M37" i="195"/>
  <c r="H37" i="195"/>
  <c r="E12" i="131"/>
  <c r="M39" i="223"/>
  <c r="H39" i="223"/>
  <c r="H40" i="190"/>
  <c r="H28" i="190"/>
  <c r="H39" i="190"/>
  <c r="H28" i="194"/>
  <c r="H39" i="194"/>
  <c r="H41" i="192"/>
  <c r="H25" i="210"/>
  <c r="H35" i="210"/>
  <c r="H26" i="204"/>
  <c r="H34" i="204"/>
  <c r="H42" i="204"/>
  <c r="H29" i="234"/>
  <c r="H40" i="234"/>
  <c r="H26" i="218"/>
  <c r="H37" i="218"/>
  <c r="H24" i="235"/>
  <c r="H35" i="235"/>
  <c r="H25" i="193"/>
  <c r="H35" i="193"/>
  <c r="H22" i="222"/>
  <c r="H30" i="222"/>
  <c r="H37" i="222"/>
  <c r="H35" i="220"/>
  <c r="M23" i="200"/>
  <c r="H28" i="200"/>
  <c r="H42" i="200"/>
  <c r="H26" i="221"/>
  <c r="M21" i="209"/>
  <c r="M31" i="209"/>
  <c r="M27" i="240"/>
  <c r="H31" i="232"/>
  <c r="M26" i="244"/>
  <c r="M36" i="244"/>
  <c r="H36" i="244"/>
  <c r="H38" i="236"/>
  <c r="M34" i="238"/>
  <c r="M41" i="238"/>
  <c r="H41" i="238"/>
  <c r="M30" i="205"/>
  <c r="M36" i="205"/>
  <c r="H36" i="205"/>
  <c r="M23" i="199"/>
  <c r="H23" i="199"/>
  <c r="H25" i="224"/>
  <c r="H42" i="219"/>
  <c r="H24" i="211"/>
  <c r="M24" i="223"/>
  <c r="H24" i="223"/>
  <c r="H29" i="190"/>
  <c r="E56" i="131"/>
  <c r="M42" i="220"/>
  <c r="H35" i="230"/>
  <c r="M38" i="240"/>
  <c r="M29" i="203"/>
  <c r="M37" i="237"/>
  <c r="M37" i="232"/>
  <c r="H37" i="232"/>
  <c r="M28" i="236"/>
  <c r="H28" i="236"/>
  <c r="M23" i="238"/>
  <c r="M30" i="238"/>
  <c r="H30" i="238"/>
  <c r="M30" i="233"/>
  <c r="H34" i="205"/>
  <c r="M24" i="199"/>
  <c r="M33" i="199"/>
  <c r="H33" i="199"/>
  <c r="M22" i="219"/>
  <c r="H22" i="219"/>
  <c r="M42" i="208"/>
  <c r="H42" i="208"/>
  <c r="H28" i="209"/>
  <c r="H30" i="240"/>
  <c r="H27" i="223"/>
  <c r="H42" i="223"/>
  <c r="H37" i="233"/>
  <c r="M24" i="205"/>
  <c r="H24" i="205"/>
  <c r="H33" i="205"/>
  <c r="M33" i="205"/>
  <c r="M31" i="199"/>
  <c r="H31" i="199"/>
  <c r="M41" i="199"/>
  <c r="H41" i="199"/>
  <c r="H31" i="229"/>
  <c r="H24" i="198"/>
  <c r="H34" i="198"/>
  <c r="H38" i="206"/>
  <c r="H24" i="241"/>
  <c r="H28" i="241"/>
  <c r="H21" i="225"/>
  <c r="H36" i="213"/>
  <c r="H42" i="215"/>
  <c r="M42" i="215"/>
  <c r="M22" i="216"/>
  <c r="H22" i="216"/>
  <c r="H28" i="229"/>
  <c r="H22" i="224"/>
  <c r="H30" i="224"/>
  <c r="H37" i="224"/>
  <c r="H23" i="242"/>
  <c r="H31" i="242"/>
  <c r="M34" i="242"/>
  <c r="H40" i="242"/>
  <c r="M23" i="198"/>
  <c r="H29" i="198"/>
  <c r="M33" i="198"/>
  <c r="H39" i="198"/>
  <c r="H26" i="239"/>
  <c r="H36" i="239"/>
  <c r="H25" i="219"/>
  <c r="H35" i="219"/>
  <c r="H29" i="211"/>
  <c r="H37" i="211"/>
  <c r="H25" i="241"/>
  <c r="H36" i="241"/>
  <c r="H21" i="201"/>
  <c r="H25" i="201"/>
  <c r="H36" i="201"/>
  <c r="H23" i="212"/>
  <c r="H31" i="212"/>
  <c r="H39" i="212"/>
  <c r="H26" i="225"/>
  <c r="H24" i="213"/>
  <c r="M25" i="213"/>
  <c r="H30" i="213"/>
  <c r="H36" i="215"/>
  <c r="H30" i="195"/>
  <c r="M31" i="195"/>
  <c r="H27" i="243"/>
  <c r="M24" i="202"/>
  <c r="M42" i="226"/>
  <c r="H42" i="226"/>
  <c r="M28" i="227"/>
  <c r="H28" i="227"/>
  <c r="M26" i="228"/>
  <c r="H26" i="228"/>
  <c r="M39" i="228"/>
  <c r="H39" i="228"/>
  <c r="H22" i="191"/>
  <c r="M22" i="191"/>
  <c r="M37" i="144"/>
  <c r="H37" i="144"/>
  <c r="M28" i="215"/>
  <c r="H40" i="243"/>
  <c r="H24" i="217"/>
  <c r="M27" i="217"/>
  <c r="H27" i="217"/>
  <c r="H26" i="197"/>
  <c r="M26" i="197"/>
  <c r="M38" i="197"/>
  <c r="H38" i="197"/>
  <c r="M29" i="226"/>
  <c r="H29" i="226"/>
  <c r="M21" i="181"/>
  <c r="H21" i="181"/>
  <c r="M39" i="181"/>
  <c r="H39" i="181"/>
  <c r="H39" i="159"/>
  <c r="M39" i="159"/>
  <c r="H41" i="169"/>
  <c r="M41" i="169"/>
  <c r="M22" i="173"/>
  <c r="H22" i="173"/>
  <c r="M31" i="144"/>
  <c r="H31" i="144"/>
  <c r="H21" i="206"/>
  <c r="M37" i="243"/>
  <c r="H37" i="243"/>
  <c r="M37" i="217"/>
  <c r="H37" i="217"/>
  <c r="M37" i="231"/>
  <c r="H37" i="231"/>
  <c r="M28" i="196"/>
  <c r="H28" i="196"/>
  <c r="M37" i="196"/>
  <c r="H37" i="196"/>
  <c r="M29" i="189"/>
  <c r="H29" i="189"/>
  <c r="H40" i="132"/>
  <c r="M40" i="132"/>
  <c r="M30" i="169"/>
  <c r="H30" i="169"/>
  <c r="H27" i="144"/>
  <c r="M27" i="144"/>
  <c r="H33" i="202"/>
  <c r="M24" i="231"/>
  <c r="H24" i="231"/>
  <c r="H34" i="197"/>
  <c r="M34" i="197"/>
  <c r="M23" i="226"/>
  <c r="H23" i="226"/>
  <c r="M41" i="226"/>
  <c r="H41" i="226"/>
  <c r="M38" i="228"/>
  <c r="H38" i="228"/>
  <c r="M29" i="159"/>
  <c r="H29" i="159"/>
  <c r="H34" i="173"/>
  <c r="M34" i="173"/>
  <c r="H39" i="149"/>
  <c r="M39" i="149"/>
  <c r="H24" i="216"/>
  <c r="H22" i="197"/>
  <c r="M22" i="197"/>
  <c r="M22" i="227"/>
  <c r="H22" i="227"/>
  <c r="M40" i="227"/>
  <c r="H40" i="227"/>
  <c r="H23" i="189"/>
  <c r="M23" i="189"/>
  <c r="H34" i="132"/>
  <c r="M34" i="132"/>
  <c r="H33" i="191"/>
  <c r="M33" i="191"/>
  <c r="M34" i="181"/>
  <c r="H34" i="181"/>
  <c r="M37" i="173"/>
  <c r="H37" i="173"/>
  <c r="M30" i="134"/>
  <c r="H30" i="134"/>
  <c r="M35" i="139"/>
  <c r="H35" i="139"/>
  <c r="H35" i="226"/>
  <c r="M35" i="226"/>
  <c r="M33" i="196"/>
  <c r="H33" i="196"/>
  <c r="H31" i="191"/>
  <c r="M31" i="191"/>
  <c r="H27" i="181"/>
  <c r="M27" i="181"/>
  <c r="M25" i="169"/>
  <c r="H25" i="169"/>
  <c r="M27" i="173"/>
  <c r="H27" i="173"/>
  <c r="M23" i="144"/>
  <c r="H23" i="144"/>
  <c r="H24" i="149"/>
  <c r="M24" i="149"/>
  <c r="H30" i="145"/>
  <c r="M30" i="145"/>
  <c r="H39" i="145"/>
  <c r="M39" i="145"/>
  <c r="H25" i="134"/>
  <c r="M25" i="134"/>
  <c r="M28" i="135"/>
  <c r="H28" i="135"/>
  <c r="M40" i="137"/>
  <c r="H40" i="137"/>
  <c r="M26" i="139"/>
  <c r="H26" i="139"/>
  <c r="M27" i="202"/>
  <c r="H27" i="202"/>
  <c r="H28" i="217"/>
  <c r="M28" i="217"/>
  <c r="M30" i="226"/>
  <c r="H30" i="226"/>
  <c r="M31" i="196"/>
  <c r="H31" i="196"/>
  <c r="M25" i="191"/>
  <c r="H25" i="191"/>
  <c r="M28" i="159"/>
  <c r="H28" i="159"/>
  <c r="M22" i="149"/>
  <c r="H22" i="149"/>
  <c r="H34" i="166"/>
  <c r="M34" i="166"/>
  <c r="M26" i="243"/>
  <c r="H26" i="243"/>
  <c r="M38" i="217"/>
  <c r="H38" i="217"/>
  <c r="M31" i="231"/>
  <c r="H31" i="231"/>
  <c r="M31" i="197"/>
  <c r="H31" i="197"/>
  <c r="M21" i="227"/>
  <c r="H21" i="227"/>
  <c r="M38" i="196"/>
  <c r="H38" i="196"/>
  <c r="M40" i="189"/>
  <c r="H40" i="189"/>
  <c r="H22" i="132"/>
  <c r="M22" i="132"/>
  <c r="M22" i="159"/>
  <c r="H22" i="159"/>
  <c r="H25" i="159"/>
  <c r="M25" i="159"/>
  <c r="M25" i="143"/>
  <c r="H25" i="143"/>
  <c r="H40" i="168"/>
  <c r="M40" i="168"/>
  <c r="H22" i="165"/>
  <c r="M22" i="165"/>
  <c r="H26" i="146"/>
  <c r="M26" i="146"/>
  <c r="H29" i="146"/>
  <c r="M29" i="146"/>
  <c r="M26" i="166"/>
  <c r="H26" i="166"/>
  <c r="M23" i="227"/>
  <c r="M40" i="228"/>
  <c r="H36" i="144"/>
  <c r="M36" i="144"/>
  <c r="H24" i="182"/>
  <c r="M24" i="182"/>
  <c r="H33" i="168"/>
  <c r="H24" i="165"/>
  <c r="M24" i="165"/>
  <c r="H21" i="146"/>
  <c r="M21" i="146"/>
  <c r="H25" i="188"/>
  <c r="M25" i="188"/>
  <c r="M28" i="188"/>
  <c r="H28" i="188"/>
  <c r="H42" i="188"/>
  <c r="M42" i="188"/>
  <c r="M21" i="88"/>
  <c r="H21" i="88"/>
  <c r="H34" i="159"/>
  <c r="M21" i="173"/>
  <c r="H21" i="173"/>
  <c r="H33" i="143"/>
  <c r="M33" i="143"/>
  <c r="H28" i="149"/>
  <c r="M28" i="149"/>
  <c r="M36" i="149"/>
  <c r="M40" i="149"/>
  <c r="H40" i="149"/>
  <c r="M40" i="182"/>
  <c r="H40" i="182"/>
  <c r="H33" i="145"/>
  <c r="M33" i="145"/>
  <c r="M30" i="168"/>
  <c r="H30" i="168"/>
  <c r="H35" i="188"/>
  <c r="M35" i="188"/>
  <c r="H22" i="226"/>
  <c r="H27" i="132"/>
  <c r="H38" i="181"/>
  <c r="H29" i="169"/>
  <c r="H26" i="173"/>
  <c r="H24" i="143"/>
  <c r="H28" i="144"/>
  <c r="M28" i="144"/>
  <c r="H41" i="182"/>
  <c r="H31" i="145"/>
  <c r="M31" i="145"/>
  <c r="H31" i="168"/>
  <c r="M37" i="165"/>
  <c r="H37" i="165"/>
  <c r="M30" i="146"/>
  <c r="H30" i="146"/>
  <c r="M36" i="146"/>
  <c r="H36" i="146"/>
  <c r="H35" i="166"/>
  <c r="M35" i="166"/>
  <c r="H23" i="231"/>
  <c r="M36" i="231"/>
  <c r="M25" i="228"/>
  <c r="M39" i="189"/>
  <c r="H24" i="191"/>
  <c r="H36" i="191"/>
  <c r="M26" i="181"/>
  <c r="M21" i="159"/>
  <c r="M33" i="173"/>
  <c r="H41" i="173"/>
  <c r="H30" i="143"/>
  <c r="M30" i="143"/>
  <c r="M26" i="144"/>
  <c r="M41" i="144"/>
  <c r="H26" i="149"/>
  <c r="M26" i="149"/>
  <c r="M31" i="149"/>
  <c r="H22" i="182"/>
  <c r="M29" i="145"/>
  <c r="M39" i="168"/>
  <c r="H33" i="165"/>
  <c r="M33" i="165"/>
  <c r="H24" i="166"/>
  <c r="M24" i="166"/>
  <c r="H23" i="188"/>
  <c r="M23" i="188"/>
  <c r="M41" i="197"/>
  <c r="M31" i="227"/>
  <c r="M23" i="191"/>
  <c r="M41" i="191"/>
  <c r="M29" i="143"/>
  <c r="H29" i="143"/>
  <c r="M40" i="143"/>
  <c r="H40" i="143"/>
  <c r="H30" i="182"/>
  <c r="M30" i="182"/>
  <c r="H24" i="145"/>
  <c r="M24" i="145"/>
  <c r="H34" i="145"/>
  <c r="M34" i="145"/>
  <c r="H30" i="165"/>
  <c r="M30" i="165"/>
  <c r="H23" i="166"/>
  <c r="M23" i="166"/>
  <c r="M22" i="134"/>
  <c r="H22" i="134"/>
  <c r="M34" i="169"/>
  <c r="H34" i="169"/>
  <c r="M38" i="165"/>
  <c r="H38" i="165"/>
  <c r="H37" i="146"/>
  <c r="M37" i="146"/>
  <c r="M40" i="146"/>
  <c r="H40" i="146"/>
  <c r="H21" i="89"/>
  <c r="M21" i="89"/>
  <c r="H21" i="188"/>
  <c r="M21" i="188"/>
  <c r="M40" i="135"/>
  <c r="H40" i="135"/>
  <c r="M25" i="136"/>
  <c r="H25" i="136"/>
  <c r="H25" i="166"/>
  <c r="M25" i="166"/>
  <c r="H36" i="166"/>
  <c r="M36" i="166"/>
  <c r="M40" i="134"/>
  <c r="H40" i="134"/>
  <c r="M29" i="135"/>
  <c r="H29" i="135"/>
  <c r="M35" i="136"/>
  <c r="H35" i="136"/>
  <c r="H24" i="100"/>
  <c r="M24" i="100"/>
  <c r="M24" i="137"/>
  <c r="H24" i="137"/>
  <c r="M34" i="137"/>
  <c r="H34" i="137"/>
  <c r="M41" i="137"/>
  <c r="H41" i="137"/>
  <c r="M27" i="139"/>
  <c r="H27" i="139"/>
  <c r="H35" i="134"/>
  <c r="M35" i="134"/>
  <c r="M21" i="135"/>
  <c r="H21" i="135"/>
  <c r="M39" i="135"/>
  <c r="H39" i="135"/>
  <c r="M24" i="136"/>
  <c r="H24" i="136"/>
  <c r="M25" i="138"/>
  <c r="H25" i="138"/>
  <c r="M35" i="138"/>
  <c r="H35" i="138"/>
  <c r="M24" i="138"/>
  <c r="H24" i="138"/>
  <c r="M34" i="138"/>
  <c r="H34" i="138"/>
  <c r="M42" i="138"/>
  <c r="H42" i="138"/>
  <c r="M27" i="146"/>
  <c r="H39" i="146"/>
  <c r="M39" i="146"/>
  <c r="H27" i="188"/>
  <c r="M27" i="188"/>
  <c r="M40" i="188"/>
  <c r="M23" i="134"/>
  <c r="M36" i="136"/>
  <c r="H36" i="136"/>
  <c r="M25" i="137"/>
  <c r="H25" i="137"/>
  <c r="M34" i="139"/>
  <c r="H34" i="139"/>
  <c r="M42" i="139"/>
  <c r="H42" i="139"/>
  <c r="M23" i="135"/>
  <c r="M31" i="135"/>
  <c r="M34" i="135"/>
  <c r="M42" i="135"/>
  <c r="M27" i="136"/>
  <c r="M38" i="136"/>
  <c r="M27" i="138"/>
  <c r="M37" i="138"/>
  <c r="M24" i="134"/>
  <c r="M34" i="134"/>
  <c r="M42" i="134"/>
  <c r="H24" i="195"/>
  <c r="M36" i="206"/>
  <c r="H33" i="206"/>
  <c r="H37" i="206"/>
  <c r="H24" i="206"/>
</calcChain>
</file>

<file path=xl/sharedStrings.xml><?xml version="1.0" encoding="utf-8"?>
<sst xmlns="http://schemas.openxmlformats.org/spreadsheetml/2006/main" count="36809" uniqueCount="6921">
  <si>
    <t>-ML-</t>
  </si>
  <si>
    <t>E</t>
  </si>
  <si>
    <t>CC</t>
  </si>
  <si>
    <t>-SL-</t>
  </si>
  <si>
    <t>-FIS-</t>
  </si>
  <si>
    <t>NOR</t>
  </si>
  <si>
    <t>SWE</t>
  </si>
  <si>
    <t>AL</t>
  </si>
  <si>
    <t>JPN</t>
  </si>
  <si>
    <t>-JUN-FIS-</t>
  </si>
  <si>
    <t>USA</t>
  </si>
  <si>
    <t>IRA</t>
  </si>
  <si>
    <t>SB</t>
  </si>
  <si>
    <t>-WC-</t>
  </si>
  <si>
    <t>SUI</t>
  </si>
  <si>
    <t>SS</t>
  </si>
  <si>
    <t>-GS-</t>
  </si>
  <si>
    <t>RUS</t>
  </si>
  <si>
    <t>-SL-GS-</t>
  </si>
  <si>
    <t>AND</t>
  </si>
  <si>
    <t>SPA</t>
  </si>
  <si>
    <t>Lake Louise</t>
  </si>
  <si>
    <t>CAN</t>
  </si>
  <si>
    <t>Levi</t>
  </si>
  <si>
    <t>FIN</t>
  </si>
  <si>
    <t>ITA</t>
  </si>
  <si>
    <t>MA</t>
  </si>
  <si>
    <t>-CHI-</t>
  </si>
  <si>
    <t>Check changes</t>
  </si>
  <si>
    <t>F</t>
  </si>
  <si>
    <t>D</t>
  </si>
  <si>
    <t>St. Moritz</t>
  </si>
  <si>
    <t>FS</t>
  </si>
  <si>
    <t>Sapporo</t>
  </si>
  <si>
    <t>-SP-</t>
  </si>
  <si>
    <t>-NC-</t>
  </si>
  <si>
    <t>FRA</t>
  </si>
  <si>
    <t>Zao</t>
  </si>
  <si>
    <t>SLO</t>
  </si>
  <si>
    <t>BIH</t>
  </si>
  <si>
    <t>AUT</t>
  </si>
  <si>
    <t>Slovenia</t>
  </si>
  <si>
    <t>-SG-SC-</t>
  </si>
  <si>
    <t>-FIS-NC-</t>
  </si>
  <si>
    <t>BUL</t>
  </si>
  <si>
    <t>Dizin</t>
  </si>
  <si>
    <t>Courchevel</t>
  </si>
  <si>
    <t>GER</t>
  </si>
  <si>
    <t>Val Thorens</t>
  </si>
  <si>
    <t>-SL-GS-SG-SC-</t>
  </si>
  <si>
    <t>Zinal</t>
  </si>
  <si>
    <t>La Plagne</t>
  </si>
  <si>
    <t>-NJC-</t>
  </si>
  <si>
    <t>TBD</t>
  </si>
  <si>
    <t>francesnowentry@hotmail.fr</t>
  </si>
  <si>
    <t>-DAR-</t>
  </si>
  <si>
    <t>NC</t>
  </si>
  <si>
    <t>-SBX-</t>
  </si>
  <si>
    <t>snowboard@bfski.com</t>
  </si>
  <si>
    <t>CZE</t>
  </si>
  <si>
    <t>Silvaplana</t>
  </si>
  <si>
    <t>Engelberg</t>
  </si>
  <si>
    <t>Are</t>
  </si>
  <si>
    <t>-SL-GS-SG-</t>
  </si>
  <si>
    <t>-DH-SG-SC-</t>
  </si>
  <si>
    <t>-DH-SG-</t>
  </si>
  <si>
    <t>Park City</t>
  </si>
  <si>
    <t>-SX-</t>
  </si>
  <si>
    <t>Rogla</t>
  </si>
  <si>
    <t>-MO-DM-</t>
  </si>
  <si>
    <t>GS</t>
  </si>
  <si>
    <t>Ruka</t>
  </si>
  <si>
    <t>www.croski.hr</t>
  </si>
  <si>
    <t>dravinec@croski.hr</t>
  </si>
  <si>
    <t>HR-10000 Zagreb</t>
  </si>
  <si>
    <t>Trg Kresimira Cosica 11</t>
  </si>
  <si>
    <t>Zagreb-Sljeme</t>
  </si>
  <si>
    <t>CRO</t>
  </si>
  <si>
    <t>National Championships / Zagreb County Championships</t>
  </si>
  <si>
    <t>SVK</t>
  </si>
  <si>
    <t>Sestriere</t>
  </si>
  <si>
    <t>-WJC-</t>
  </si>
  <si>
    <t>Lake Placid</t>
  </si>
  <si>
    <t>Kranjska Gora</t>
  </si>
  <si>
    <t>Veysonnaz</t>
  </si>
  <si>
    <t>POL</t>
  </si>
  <si>
    <t>Jasna</t>
  </si>
  <si>
    <t>-DM-</t>
  </si>
  <si>
    <t>GRE</t>
  </si>
  <si>
    <t>turkishski@yahoo.com</t>
  </si>
  <si>
    <t>TUR</t>
  </si>
  <si>
    <t>-PSL-</t>
  </si>
  <si>
    <t>-LH-</t>
  </si>
  <si>
    <t>-FC-</t>
  </si>
  <si>
    <t>Garmisch-Partenkirchen</t>
  </si>
  <si>
    <t>FIS Cup</t>
  </si>
  <si>
    <t>JP</t>
  </si>
  <si>
    <t>-MAS-</t>
  </si>
  <si>
    <t>-AE-</t>
  </si>
  <si>
    <t>FIS World Cup</t>
  </si>
  <si>
    <t>Via al Lago</t>
  </si>
  <si>
    <t>-GS-SG-</t>
  </si>
  <si>
    <t>-SBS-</t>
  </si>
  <si>
    <t>-EC-</t>
  </si>
  <si>
    <t>Falun</t>
  </si>
  <si>
    <t>david.huerzeler@swiss-ski.ch</t>
  </si>
  <si>
    <t>-SG-</t>
  </si>
  <si>
    <t>-QUA-WC-</t>
  </si>
  <si>
    <t>Planica</t>
  </si>
  <si>
    <t>Croatian Ski Association / SK Koncar</t>
  </si>
  <si>
    <t>-DH-SL-GS-SG-TE-</t>
  </si>
  <si>
    <t>Flachau</t>
  </si>
  <si>
    <t>Schladming</t>
  </si>
  <si>
    <t>-JUN-</t>
  </si>
  <si>
    <t>Goetschen</t>
  </si>
  <si>
    <t>SBS</t>
  </si>
  <si>
    <t>raceoffice@sbx-trophy.com</t>
  </si>
  <si>
    <t>Lillehammer</t>
  </si>
  <si>
    <t>Inawashiro</t>
  </si>
  <si>
    <t>FIS</t>
  </si>
  <si>
    <t>-COC-</t>
  </si>
  <si>
    <t>Suurmäentie 85</t>
  </si>
  <si>
    <t>Kuopio</t>
  </si>
  <si>
    <t>-BA-SBS-</t>
  </si>
  <si>
    <t>-30K-50K-</t>
  </si>
  <si>
    <t>Oslo</t>
  </si>
  <si>
    <t>Bad Gastein</t>
  </si>
  <si>
    <t>La Molina</t>
  </si>
  <si>
    <t>World Cup</t>
  </si>
  <si>
    <t>-GUN-TSP-</t>
  </si>
  <si>
    <t>NK</t>
  </si>
  <si>
    <t>Calgary</t>
  </si>
  <si>
    <t>1-Gundersen NH HS106/10.0 K 1-</t>
  </si>
  <si>
    <t>-NH-LH-</t>
  </si>
  <si>
    <t>-WC-QUA-</t>
  </si>
  <si>
    <t>Kvitfjell</t>
  </si>
  <si>
    <t>Trondheim</t>
  </si>
  <si>
    <t>Drammen</t>
  </si>
  <si>
    <t>office@tzn.com.pl</t>
  </si>
  <si>
    <t>Bronislawa Czecha 1B</t>
  </si>
  <si>
    <t>Zakopane</t>
  </si>
  <si>
    <t>Hinterstoder</t>
  </si>
  <si>
    <t>Sochi</t>
  </si>
  <si>
    <t>-GUL-</t>
  </si>
  <si>
    <t>-OPA-</t>
  </si>
  <si>
    <t>-SS-</t>
  </si>
  <si>
    <t>Lahti</t>
  </si>
  <si>
    <t>-FMC-</t>
  </si>
  <si>
    <t>info@wsc-erzgebirge.de</t>
  </si>
  <si>
    <t>D-09484 Oberwiesenthal</t>
  </si>
  <si>
    <t>Oberwiesenthal</t>
  </si>
  <si>
    <t>HP</t>
  </si>
  <si>
    <t>-HP-</t>
  </si>
  <si>
    <t>-MO-</t>
  </si>
  <si>
    <t>-GUN-TE-</t>
  </si>
  <si>
    <t>-NH-TN-</t>
  </si>
  <si>
    <t>Wyzwolenia 67</t>
  </si>
  <si>
    <t>Wisla</t>
  </si>
  <si>
    <t>FIS Continental Cup</t>
  </si>
  <si>
    <t>-NH-</t>
  </si>
  <si>
    <t>BLR</t>
  </si>
  <si>
    <t>kirilnaskov@yahoo.com</t>
  </si>
  <si>
    <t>-TRA-WC-</t>
  </si>
  <si>
    <t>Zagreb Ski Association</t>
  </si>
  <si>
    <t>-CE-</t>
  </si>
  <si>
    <t>Hakuba Ski Club</t>
  </si>
  <si>
    <t>Hakuba</t>
  </si>
  <si>
    <t>7025 Hokujo</t>
  </si>
  <si>
    <t>D-08248 Klingenthal</t>
  </si>
  <si>
    <t>VSC Klingenthal</t>
  </si>
  <si>
    <t>Klingenthal</t>
  </si>
  <si>
    <t>Kranj</t>
  </si>
  <si>
    <t>Am Faltenbach 27</t>
  </si>
  <si>
    <t>Oberstdorf</t>
  </si>
  <si>
    <t>-10K-15K-SP-</t>
  </si>
  <si>
    <t>fbeck@ospbayern.de</t>
  </si>
  <si>
    <t>D-87544 Blaichach</t>
  </si>
  <si>
    <t>Im Grund 23</t>
  </si>
  <si>
    <t>Florian Beck</t>
  </si>
  <si>
    <t>ATA</t>
  </si>
  <si>
    <t>Oberjoch</t>
  </si>
  <si>
    <t>Chamonix</t>
  </si>
  <si>
    <t>-GUN-</t>
  </si>
  <si>
    <t>33(479) 08 40 93</t>
  </si>
  <si>
    <t>33(479) 08 08 21</t>
  </si>
  <si>
    <t>ismarb@yahoo.com</t>
  </si>
  <si>
    <t>Almaty</t>
  </si>
  <si>
    <t>KAZ</t>
  </si>
  <si>
    <t>CHN</t>
  </si>
  <si>
    <t>Rasnov</t>
  </si>
  <si>
    <t>ROU</t>
  </si>
  <si>
    <t>-LH-TL-</t>
  </si>
  <si>
    <t>Willingen</t>
  </si>
  <si>
    <t>-5K-10K-15K-SP-</t>
  </si>
  <si>
    <t>FIS CUP</t>
  </si>
  <si>
    <t>Hinzenbach</t>
  </si>
  <si>
    <t>-5K-10K-PUR-SP-</t>
  </si>
  <si>
    <t>Val di Fiemme</t>
  </si>
  <si>
    <t>paraski@stonline.sk</t>
  </si>
  <si>
    <t>D-82467 Garmisch</t>
  </si>
  <si>
    <t>Deer Valley</t>
  </si>
  <si>
    <t>Beaver Creek</t>
  </si>
  <si>
    <t>73120 Courchevel 1850</t>
  </si>
  <si>
    <t>Le Forum</t>
  </si>
  <si>
    <t>Club des Sports Courchevel</t>
  </si>
  <si>
    <t>Bischofshofen</t>
  </si>
  <si>
    <t>-PGS-</t>
  </si>
  <si>
    <t>Adelboden</t>
  </si>
  <si>
    <t>050040 Almaty</t>
  </si>
  <si>
    <t>Lenzerheide</t>
  </si>
  <si>
    <t>Hinterzarten</t>
  </si>
  <si>
    <t>OPA Alpencup</t>
  </si>
  <si>
    <t>Lienz</t>
  </si>
  <si>
    <t>Kirchberg</t>
  </si>
  <si>
    <t>FIS Zagreb Open</t>
  </si>
  <si>
    <t>Innsbruck</t>
  </si>
  <si>
    <t>-FH-</t>
  </si>
  <si>
    <t>Wengen</t>
  </si>
  <si>
    <t>TBC</t>
  </si>
  <si>
    <t>-5K-10K-SP-</t>
  </si>
  <si>
    <t>FIS Tour de Ski</t>
  </si>
  <si>
    <t>D-80809 Muenchen</t>
  </si>
  <si>
    <t>Spiridon-Louis-Ring 25</t>
  </si>
  <si>
    <t>Frank Seipp</t>
  </si>
  <si>
    <t>D-87561 Oberstdorf</t>
  </si>
  <si>
    <t>-50K-</t>
  </si>
  <si>
    <t>tourdeski@fisski.ch</t>
  </si>
  <si>
    <t>+41 33 244 61 71</t>
  </si>
  <si>
    <t>+41 33 244 61 61</t>
  </si>
  <si>
    <t>Blochstr. 2</t>
  </si>
  <si>
    <t>Madonna di Campiglio</t>
  </si>
  <si>
    <t>Carezza</t>
  </si>
  <si>
    <t>Arosa</t>
  </si>
  <si>
    <t>Alta Badia</t>
  </si>
  <si>
    <t>Seefeld</t>
  </si>
  <si>
    <t>Obereggen</t>
  </si>
  <si>
    <t>Davos</t>
  </si>
  <si>
    <t>Copper Mountain</t>
  </si>
  <si>
    <t>Lillehammer Skifestival AS</t>
  </si>
  <si>
    <t>Reiteralm</t>
  </si>
  <si>
    <t>Soelden</t>
  </si>
  <si>
    <t>-GP-QUA-</t>
  </si>
  <si>
    <t>ARG</t>
  </si>
  <si>
    <t>www.fedeskichile.cl</t>
  </si>
  <si>
    <t>fischile@fedeskichile.cl</t>
  </si>
  <si>
    <t>Santiago</t>
  </si>
  <si>
    <t>Ñuñoa</t>
  </si>
  <si>
    <t>CHI</t>
  </si>
  <si>
    <t>Cerro Castor</t>
  </si>
  <si>
    <t>Las Condes</t>
  </si>
  <si>
    <t>La Parva</t>
  </si>
  <si>
    <t>Oroslavje</t>
  </si>
  <si>
    <t>CBDN - Brazilian Snow Sports Federation</t>
  </si>
  <si>
    <t>BRA</t>
  </si>
  <si>
    <t>Winterberg</t>
  </si>
  <si>
    <t>-ANC-</t>
  </si>
  <si>
    <t>NZL</t>
  </si>
  <si>
    <t>race@coronetpeak.co.nz</t>
  </si>
  <si>
    <t>Coronet Peak</t>
  </si>
  <si>
    <t>-SAC-</t>
  </si>
  <si>
    <t>El Colorado</t>
  </si>
  <si>
    <t>www.hoppet.com.au</t>
  </si>
  <si>
    <t>info@hoppet.com.au</t>
  </si>
  <si>
    <t>PO Box 400</t>
  </si>
  <si>
    <t>Falls Creek</t>
  </si>
  <si>
    <t>AUS</t>
  </si>
  <si>
    <t>Kangaroo Hoppet</t>
  </si>
  <si>
    <t>Mt Buller</t>
  </si>
  <si>
    <t>-GP-</t>
  </si>
  <si>
    <t>Club de Ski La Parva</t>
  </si>
  <si>
    <t>Cardrona</t>
  </si>
  <si>
    <t>www.hotham.com.au</t>
  </si>
  <si>
    <t>events@hotham.com.au</t>
  </si>
  <si>
    <t>Chapelco</t>
  </si>
  <si>
    <t>www.ausxc.com</t>
  </si>
  <si>
    <t>Australian Championships</t>
  </si>
  <si>
    <t>Einsiedeln</t>
  </si>
  <si>
    <t>www.perisher.com.au</t>
  </si>
  <si>
    <t>Perisher</t>
  </si>
  <si>
    <t>hartmann-poehla@t-online.de</t>
  </si>
  <si>
    <t>Cerro Catedral</t>
  </si>
  <si>
    <t>Snow Farm</t>
  </si>
  <si>
    <t>Antillanca</t>
  </si>
  <si>
    <t>http://www.sportcourchevel.com</t>
  </si>
  <si>
    <t>info@thredboskiracing.com</t>
  </si>
  <si>
    <t>Thredbo</t>
  </si>
  <si>
    <t>South American Cup</t>
  </si>
  <si>
    <t>+420 606 305 293</t>
  </si>
  <si>
    <t>Pavel Ivanek</t>
  </si>
  <si>
    <t>CLUB ANDINO USHUAIA</t>
  </si>
  <si>
    <t>sv-villach@aon.at</t>
  </si>
  <si>
    <t>9500 Villach</t>
  </si>
  <si>
    <t>Villach</t>
  </si>
  <si>
    <t>6422 Stams</t>
  </si>
  <si>
    <t>Abt-Fiedererstr. 6</t>
  </si>
  <si>
    <t>SV Stams</t>
  </si>
  <si>
    <t>Rettenbach</t>
  </si>
  <si>
    <t>Marbachegg</t>
  </si>
  <si>
    <t>-GS-SG-SC-</t>
  </si>
  <si>
    <t>Lastupdate</t>
  </si>
  <si>
    <t>TDletter</t>
  </si>
  <si>
    <t>Lastracedate</t>
  </si>
  <si>
    <t>Nextracedate</t>
  </si>
  <si>
    <t>Gallery</t>
  </si>
  <si>
    <t>Bottomlogo</t>
  </si>
  <si>
    <t>Toplogo</t>
  </si>
  <si>
    <t>Bottombanner</t>
  </si>
  <si>
    <t>Topbanner</t>
  </si>
  <si>
    <t>Pdf</t>
  </si>
  <si>
    <t>Results</t>
  </si>
  <si>
    <t>Mssql7id</t>
  </si>
  <si>
    <t>Proveventid</t>
  </si>
  <si>
    <t>Nationeventid</t>
  </si>
  <si>
    <t>Version</t>
  </si>
  <si>
    <t>Discomment</t>
  </si>
  <si>
    <t>Dispdate</t>
  </si>
  <si>
    <t>Seldism</t>
  </si>
  <si>
    <t>Seldisl</t>
  </si>
  <si>
    <t>Seldis</t>
  </si>
  <si>
    <t>Selcat</t>
  </si>
  <si>
    <t>Billdate</t>
  </si>
  <si>
    <t>Bill</t>
  </si>
  <si>
    <t>Orgfee</t>
  </si>
  <si>
    <t>Td2nation</t>
  </si>
  <si>
    <t>Td2name</t>
  </si>
  <si>
    <t>Td2id</t>
  </si>
  <si>
    <t>Td1nation</t>
  </si>
  <si>
    <t>Td1name</t>
  </si>
  <si>
    <t>Td1id</t>
  </si>
  <si>
    <t>Languageused</t>
  </si>
  <si>
    <t>Eventnotes</t>
  </si>
  <si>
    <t>OrgWebsite</t>
  </si>
  <si>
    <t>OrgEmail</t>
  </si>
  <si>
    <t>Orgfax</t>
  </si>
  <si>
    <t>Orgtel</t>
  </si>
  <si>
    <t>OrgaddressL4</t>
  </si>
  <si>
    <t>OrgaddressL3</t>
  </si>
  <si>
    <t>OrgaddressL2</t>
  </si>
  <si>
    <t>OrgaddressL1</t>
  </si>
  <si>
    <t>Published</t>
  </si>
  <si>
    <t>Place</t>
  </si>
  <si>
    <t>Orgnationcode</t>
  </si>
  <si>
    <t>Nationcodeplace</t>
  </si>
  <si>
    <t>Enddate</t>
  </si>
  <si>
    <t>Startdate</t>
  </si>
  <si>
    <t>Eventname</t>
  </si>
  <si>
    <t>Sectorcode</t>
  </si>
  <si>
    <t>Seasoncode</t>
  </si>
  <si>
    <t>Eventid</t>
  </si>
  <si>
    <t>*</t>
  </si>
  <si>
    <t>-</t>
  </si>
  <si>
    <t>BA</t>
  </si>
  <si>
    <t>SBX</t>
  </si>
  <si>
    <t>PAR</t>
  </si>
  <si>
    <t>Nation</t>
  </si>
  <si>
    <t>Unterschrfit:</t>
  </si>
  <si>
    <t>Ort, Datum</t>
  </si>
  <si>
    <r>
      <t>Signature</t>
    </r>
    <r>
      <rPr>
        <sz val="9"/>
        <rFont val="Arial"/>
        <family val="2"/>
      </rPr>
      <t>:</t>
    </r>
  </si>
  <si>
    <t>Lieu, Date</t>
  </si>
  <si>
    <r>
      <t>Signature</t>
    </r>
    <r>
      <rPr>
        <sz val="9"/>
        <rFont val="Arial"/>
        <family val="2"/>
      </rPr>
      <t>:  RYAN TAYLOR</t>
    </r>
  </si>
  <si>
    <r>
      <t xml:space="preserve">Place, Date </t>
    </r>
    <r>
      <rPr>
        <sz val="9"/>
        <rFont val="Arial"/>
        <family val="2"/>
      </rPr>
      <t>MELBOURNE, AUS</t>
    </r>
  </si>
  <si>
    <r>
      <t>Service personnel</t>
    </r>
    <r>
      <rPr>
        <sz val="9"/>
        <rFont val="Arial"/>
        <family val="2"/>
      </rPr>
      <t>/</t>
    </r>
    <r>
      <rPr>
        <i/>
        <sz val="9"/>
        <rFont val="Arial"/>
        <family val="2"/>
      </rPr>
      <t>Personnel de service</t>
    </r>
    <r>
      <rPr>
        <sz val="9"/>
        <rFont val="Arial"/>
        <family val="2"/>
      </rPr>
      <t>/Servicepersonal</t>
    </r>
  </si>
  <si>
    <r>
      <t>Technicians</t>
    </r>
    <r>
      <rPr>
        <sz val="9"/>
        <rFont val="Arial"/>
        <family val="2"/>
      </rPr>
      <t>/</t>
    </r>
    <r>
      <rPr>
        <i/>
        <sz val="9"/>
        <rFont val="Arial"/>
        <family val="2"/>
      </rPr>
      <t>Techniciens</t>
    </r>
    <r>
      <rPr>
        <sz val="9"/>
        <rFont val="Arial"/>
        <family val="2"/>
      </rPr>
      <t>/Techniker</t>
    </r>
  </si>
  <si>
    <r>
      <t>Physiotherapist</t>
    </r>
    <r>
      <rPr>
        <sz val="9"/>
        <rFont val="Arial"/>
        <family val="2"/>
      </rPr>
      <t>/</t>
    </r>
    <r>
      <rPr>
        <i/>
        <sz val="9"/>
        <rFont val="Arial"/>
        <family val="2"/>
      </rPr>
      <t>Masseur</t>
    </r>
    <r>
      <rPr>
        <sz val="9"/>
        <rFont val="Arial"/>
        <family val="2"/>
      </rPr>
      <t>/Masseur</t>
    </r>
  </si>
  <si>
    <r>
      <t>Doctor</t>
    </r>
    <r>
      <rPr>
        <sz val="9"/>
        <rFont val="Arial"/>
        <family val="2"/>
      </rPr>
      <t>/</t>
    </r>
    <r>
      <rPr>
        <i/>
        <sz val="9"/>
        <rFont val="Arial"/>
        <family val="2"/>
      </rPr>
      <t>Médecin</t>
    </r>
    <r>
      <rPr>
        <sz val="9"/>
        <rFont val="Arial"/>
        <family val="2"/>
      </rPr>
      <t>/Arzt</t>
    </r>
  </si>
  <si>
    <r>
      <t>Trainer</t>
    </r>
    <r>
      <rPr>
        <sz val="9"/>
        <rFont val="Arial"/>
        <family val="2"/>
      </rPr>
      <t>/</t>
    </r>
    <r>
      <rPr>
        <i/>
        <sz val="9"/>
        <rFont val="Arial"/>
        <family val="2"/>
      </rPr>
      <t>Entraîneur</t>
    </r>
    <r>
      <rPr>
        <sz val="9"/>
        <rFont val="Arial"/>
        <family val="2"/>
      </rPr>
      <t>/Trainer</t>
    </r>
  </si>
  <si>
    <t>Mannschaftsführer</t>
  </si>
  <si>
    <r>
      <t>Team Captain</t>
    </r>
    <r>
      <rPr>
        <i/>
        <sz val="9"/>
        <rFont val="Arial"/>
        <family val="2"/>
      </rPr>
      <t>/Chef d'équipe/</t>
    </r>
  </si>
  <si>
    <t>Abreise</t>
  </si>
  <si>
    <t>Anreise</t>
  </si>
  <si>
    <t>Funktion</t>
  </si>
  <si>
    <t>Familienname, Vorname</t>
  </si>
  <si>
    <t>Départ</t>
  </si>
  <si>
    <t>Arrivée</t>
  </si>
  <si>
    <t>Fonction</t>
  </si>
  <si>
    <t>Nom de famille, Prénom</t>
  </si>
  <si>
    <t>Departure</t>
  </si>
  <si>
    <t>Arrival</t>
  </si>
  <si>
    <t>Function</t>
  </si>
  <si>
    <t>Surname, First Name</t>
  </si>
  <si>
    <t>OFFIZIELLE</t>
  </si>
  <si>
    <t>OFFICIELS</t>
  </si>
  <si>
    <t>OFFICIALS</t>
  </si>
  <si>
    <r>
      <t xml:space="preserve">No entry </t>
    </r>
    <r>
      <rPr>
        <sz val="10"/>
        <rFont val="Arial"/>
        <family val="2"/>
      </rPr>
      <t xml:space="preserve">/ </t>
    </r>
    <r>
      <rPr>
        <i/>
        <sz val="10"/>
        <rFont val="Arial"/>
        <family val="2"/>
      </rPr>
      <t>Pas de participation</t>
    </r>
    <r>
      <rPr>
        <sz val="10"/>
        <rFont val="Arial"/>
        <family val="2"/>
      </rPr>
      <t xml:space="preserve"> / Keine Teilnahme</t>
    </r>
  </si>
  <si>
    <t>X</t>
  </si>
  <si>
    <r>
      <t>Entry without FIS points</t>
    </r>
    <r>
      <rPr>
        <sz val="10"/>
        <rFont val="Arial"/>
        <family val="2"/>
      </rPr>
      <t xml:space="preserve"> / I</t>
    </r>
    <r>
      <rPr>
        <i/>
        <sz val="10"/>
        <rFont val="Arial"/>
        <family val="2"/>
      </rPr>
      <t xml:space="preserve">nscription sans points FIS / </t>
    </r>
    <r>
      <rPr>
        <sz val="10"/>
        <rFont val="Arial"/>
        <family val="2"/>
      </rPr>
      <t>Anmeldung ohne FIS-Punkte</t>
    </r>
  </si>
  <si>
    <r>
      <t>Entry with FIS points</t>
    </r>
    <r>
      <rPr>
        <sz val="10"/>
        <rFont val="Arial"/>
        <family val="2"/>
      </rPr>
      <t xml:space="preserve"> / </t>
    </r>
    <r>
      <rPr>
        <i/>
        <sz val="10"/>
        <rFont val="Arial"/>
        <family val="2"/>
      </rPr>
      <t>Inscription avec points FIS</t>
    </r>
    <r>
      <rPr>
        <sz val="10"/>
        <rFont val="Arial"/>
        <family val="2"/>
      </rPr>
      <t xml:space="preserve"> / Anmeldung mit FIS-Punkten</t>
    </r>
  </si>
  <si>
    <t>WOMEN</t>
  </si>
  <si>
    <t>MEN</t>
  </si>
  <si>
    <t>JG</t>
  </si>
  <si>
    <t>Code Nr.</t>
  </si>
  <si>
    <t>AN</t>
  </si>
  <si>
    <t>N. de code</t>
  </si>
  <si>
    <t>YB</t>
  </si>
  <si>
    <t>Code No.</t>
  </si>
  <si>
    <t>WETTKÄMPFER</t>
  </si>
  <si>
    <t>M</t>
  </si>
  <si>
    <r>
      <t>L</t>
    </r>
    <r>
      <rPr>
        <sz val="14"/>
        <rFont val="Arial"/>
        <family val="2"/>
      </rPr>
      <t xml:space="preserve"> </t>
    </r>
    <r>
      <rPr>
        <sz val="14"/>
        <rFont val="Arial"/>
        <family val="2"/>
      </rPr>
      <t xml:space="preserve"> </t>
    </r>
  </si>
  <si>
    <t>COUREURS</t>
  </si>
  <si>
    <t>COMPETITORS</t>
  </si>
  <si>
    <t>Fax ROC</t>
  </si>
  <si>
    <t>Kat.</t>
  </si>
  <si>
    <t>Nationaler Verband</t>
  </si>
  <si>
    <t>Email ROC</t>
  </si>
  <si>
    <t>Cat.</t>
  </si>
  <si>
    <t>Fédération Nationale</t>
  </si>
  <si>
    <t>Disc. Women</t>
  </si>
  <si>
    <t>SKI &amp; SNOWBOARD AUSTRALIA</t>
  </si>
  <si>
    <t>National Association</t>
  </si>
  <si>
    <t>Disc. Men</t>
  </si>
  <si>
    <t>Für die Meldung verantwortlich</t>
  </si>
  <si>
    <t>End Date</t>
  </si>
  <si>
    <t>Start Date</t>
  </si>
  <si>
    <t>Responsable de l'incription</t>
  </si>
  <si>
    <t>Category</t>
  </si>
  <si>
    <t>Date of race</t>
  </si>
  <si>
    <t>RYAN TAYLOR</t>
  </si>
  <si>
    <t>Responsible for entry</t>
  </si>
  <si>
    <t>WJC</t>
  </si>
  <si>
    <t>Veranstatlung (Name/Ort)</t>
  </si>
  <si>
    <t>Manifestation (Nom/Lieu)</t>
  </si>
  <si>
    <t>REV Tour</t>
  </si>
  <si>
    <t>Event</t>
  </si>
  <si>
    <t>Competition (Name/Place)</t>
  </si>
  <si>
    <t>Grand Prix</t>
  </si>
  <si>
    <t>Event ID</t>
  </si>
  <si>
    <t>Entry submitted but needs to be resubmitted</t>
  </si>
  <si>
    <t>ANMELDUNGSFORMULAR</t>
  </si>
  <si>
    <t>Entry Submitted</t>
  </si>
  <si>
    <t>FORMULAIRE D'INSCRIPTION</t>
  </si>
  <si>
    <t>ENTRY FORM</t>
  </si>
  <si>
    <t>Neunkirchen-Altenseelbach</t>
  </si>
  <si>
    <t>Hohenseelbachstr. 26a</t>
  </si>
  <si>
    <t>skiclub-hohenseelbachskopf@web.de</t>
  </si>
  <si>
    <t>Egon Allemann</t>
  </si>
  <si>
    <t>Hauptstr. 80</t>
  </si>
  <si>
    <t>+41 41 487 70 10</t>
  </si>
  <si>
    <t>+41 41 486 17 16</t>
  </si>
  <si>
    <t>egon@grasski.ch</t>
  </si>
  <si>
    <t>www.grasski.ch</t>
  </si>
  <si>
    <t>-WCQ-WC-</t>
  </si>
  <si>
    <t>Stams</t>
  </si>
  <si>
    <t>FIS Summer Grand Prix</t>
  </si>
  <si>
    <t>Rangenweg 30</t>
  </si>
  <si>
    <t>Ushuaia</t>
  </si>
  <si>
    <t>info@sciclubpontenellealpi.it</t>
  </si>
  <si>
    <t>administracion@clubandinoushuaia.com.ar</t>
  </si>
  <si>
    <t>ADCL</t>
  </si>
  <si>
    <t>Federacion de Ski y Snowboard de Chile</t>
  </si>
  <si>
    <t>Bodenluegeten 6</t>
  </si>
  <si>
    <t>D-59955 Winterberg</t>
  </si>
  <si>
    <t>Chaikovsky</t>
  </si>
  <si>
    <t>Union Volksbank Hinzenbach</t>
  </si>
  <si>
    <t>Idre</t>
  </si>
  <si>
    <t>Box 41</t>
  </si>
  <si>
    <t>sven.larsson@edu.alvdalen.se</t>
  </si>
  <si>
    <t>Montafon</t>
  </si>
  <si>
    <t>Crans Montana</t>
  </si>
  <si>
    <t>CH-3653 Oberhofen</t>
  </si>
  <si>
    <t>Schonach</t>
  </si>
  <si>
    <t>Poland</t>
  </si>
  <si>
    <t>Maribor</t>
  </si>
  <si>
    <t>-DH-SL-SG-SC-</t>
  </si>
  <si>
    <t>FIS Masters Cup Zagreb</t>
  </si>
  <si>
    <t>FIS Masters Alpin</t>
  </si>
  <si>
    <t>anze.polanec@unitur.eu</t>
  </si>
  <si>
    <t>Soldier Hollow</t>
  </si>
  <si>
    <t>-10K-15K-TSP-</t>
  </si>
  <si>
    <t>WC</t>
  </si>
  <si>
    <t>wc</t>
  </si>
  <si>
    <t>NAC</t>
  </si>
  <si>
    <t>WCH</t>
  </si>
  <si>
    <t>grand Prix</t>
  </si>
  <si>
    <t>Rev Tour</t>
  </si>
  <si>
    <t xml:space="preserve">Northstar </t>
  </si>
  <si>
    <t>REV TOUR</t>
  </si>
  <si>
    <t>Darren Crisp</t>
  </si>
  <si>
    <t xml:space="preserve">Darren Crisp </t>
  </si>
  <si>
    <t>Jon Casson</t>
  </si>
  <si>
    <t>Ross Hindman</t>
  </si>
  <si>
    <t>Wilkinson, Lucas</t>
  </si>
  <si>
    <t>anyberg@ussa.org</t>
  </si>
  <si>
    <t>Mullins, Mahalah</t>
  </si>
  <si>
    <t>Mullins, Mahala</t>
  </si>
  <si>
    <t>helena.henn@sk-marketing.de</t>
  </si>
  <si>
    <t>Toblach</t>
  </si>
  <si>
    <t>herbert.kegele@vol.at</t>
  </si>
  <si>
    <t>EC</t>
  </si>
  <si>
    <t>snowboardclubcortina@gmail.com</t>
  </si>
  <si>
    <t>BAFF, Peter</t>
  </si>
  <si>
    <t>Kirk, Ian</t>
  </si>
  <si>
    <t>ALEXANDER, Ben</t>
  </si>
  <si>
    <t>WORDSWORTH, Ben</t>
  </si>
  <si>
    <t>Alexander, Ben</t>
  </si>
  <si>
    <t>James, Tim</t>
  </si>
  <si>
    <t>USSA</t>
  </si>
  <si>
    <t>lenka@dvorakova.org</t>
  </si>
  <si>
    <t>KIRK, Ian</t>
  </si>
  <si>
    <t>JAMES, Tim</t>
  </si>
  <si>
    <t>cathy@bcsnowboard.com</t>
  </si>
  <si>
    <t>nalexakos@ussa.org</t>
  </si>
  <si>
    <t>scalveboarder@yahoo.it</t>
  </si>
  <si>
    <t>competicao@fdiportugal.pt</t>
  </si>
  <si>
    <t>lcrowley@the-wire.com</t>
  </si>
  <si>
    <t>swelliver@ussa.org</t>
  </si>
  <si>
    <t>ewebster@ussa.org</t>
  </si>
  <si>
    <t>Baff, Peter</t>
  </si>
  <si>
    <t>FIS-REV</t>
  </si>
  <si>
    <t>4.10.1</t>
  </si>
  <si>
    <t>worldcup@lamolina.cat</t>
  </si>
  <si>
    <t>BENNETT, Tommie</t>
  </si>
  <si>
    <t>Name</t>
  </si>
  <si>
    <t>Surname</t>
  </si>
  <si>
    <t>FIS No.</t>
  </si>
  <si>
    <t>Email</t>
  </si>
  <si>
    <t>Qualification</t>
  </si>
  <si>
    <t>Max</t>
  </si>
  <si>
    <t>Miller</t>
  </si>
  <si>
    <t>Andy</t>
  </si>
  <si>
    <t>Fischer</t>
  </si>
  <si>
    <t>Daniel</t>
  </si>
  <si>
    <t>Morrissy</t>
  </si>
  <si>
    <t>Tim</t>
  </si>
  <si>
    <t>Laidlaw</t>
  </si>
  <si>
    <t>Jarryd</t>
  </si>
  <si>
    <t>Hughes</t>
  </si>
  <si>
    <t>Cameron</t>
  </si>
  <si>
    <t>Staveley</t>
  </si>
  <si>
    <t>Lauren</t>
  </si>
  <si>
    <t>Belle</t>
  </si>
  <si>
    <t>Brockhoff</t>
  </si>
  <si>
    <t>maxwmiller@gmail.com</t>
  </si>
  <si>
    <t>dfischer@bigpond.net.au</t>
  </si>
  <si>
    <t>dmorrissy5@gmail.com</t>
  </si>
  <si>
    <t>timlaidlaw@ymail.com</t>
  </si>
  <si>
    <t>darren.g.hughes@gmail.com</t>
  </si>
  <si>
    <t>nicole67_au@yahoo.com.au</t>
  </si>
  <si>
    <t>kristine@brockhoff.biz</t>
  </si>
  <si>
    <t>Confirmed</t>
  </si>
  <si>
    <t>Yes</t>
  </si>
  <si>
    <t>Beijing</t>
  </si>
  <si>
    <t>aosadmin@ontariosnowboarders.ca</t>
  </si>
  <si>
    <t>dg@snowboardquebec.org</t>
  </si>
  <si>
    <t>dg@quebecsnowboard.ca</t>
  </si>
  <si>
    <t>Wouters, Jarrod</t>
  </si>
  <si>
    <t>info@canadasnowboard.ca</t>
  </si>
  <si>
    <t>Bennett, Tommie</t>
  </si>
  <si>
    <t>Teter, Abe</t>
  </si>
  <si>
    <t>Blomeier, Mane</t>
  </si>
  <si>
    <t>Fortune, Cassandra</t>
  </si>
  <si>
    <t>Hindman, Ross</t>
  </si>
  <si>
    <t>Staveley, Rohan</t>
  </si>
  <si>
    <t>bcsnow@telus.net</t>
  </si>
  <si>
    <t>Casson, Jon</t>
  </si>
  <si>
    <t>Harris, Will</t>
  </si>
  <si>
    <t>-SBX-BXT-</t>
  </si>
  <si>
    <t>linus.johansson@klappen.se</t>
  </si>
  <si>
    <t>Clemens Caderas</t>
  </si>
  <si>
    <t>+41 81 284 73 23; +41 79 414 42 37</t>
  </si>
  <si>
    <t>clemens.caderas@bluewin.ch</t>
  </si>
  <si>
    <t>Andrije Gredicaka 13</t>
  </si>
  <si>
    <t>FIS Races</t>
  </si>
  <si>
    <t>Stitna nad Vlari</t>
  </si>
  <si>
    <t>Zdenek Rajch</t>
  </si>
  <si>
    <t>Iran Ski Association</t>
  </si>
  <si>
    <t>Predklasteri</t>
  </si>
  <si>
    <t>Ve dvore 1183</t>
  </si>
  <si>
    <t>pivanek@volny.cz</t>
  </si>
  <si>
    <t>Kaprun</t>
  </si>
  <si>
    <t>St. Kathrein</t>
  </si>
  <si>
    <t>WSV St. Kathrein</t>
  </si>
  <si>
    <t>Robert Haberl</t>
  </si>
  <si>
    <t>robert@rh-music.at</t>
  </si>
  <si>
    <t>www.wsv-kathrein.at</t>
  </si>
  <si>
    <t>Szczyrk</t>
  </si>
  <si>
    <t>wisla-malinka.com</t>
  </si>
  <si>
    <t>www.sz-rettenbach.at</t>
  </si>
  <si>
    <t>jane@wintergamesnz.com</t>
  </si>
  <si>
    <t>Ramon Cruz 1176 of. 510</t>
  </si>
  <si>
    <t>8840 Einsiedeln</t>
  </si>
  <si>
    <t>-SAC-NJC-</t>
  </si>
  <si>
    <t>Perisher Valley</t>
  </si>
  <si>
    <t>peter.cunningham@actewagl.com.au</t>
  </si>
  <si>
    <t>Mt Beauty Vic 3699</t>
  </si>
  <si>
    <t>s.huber@erdinger-arena.de</t>
  </si>
  <si>
    <t>Memorial Stefano Pirola D.</t>
  </si>
  <si>
    <t>Treble Cone</t>
  </si>
  <si>
    <t>-ROLJ-ROL-</t>
  </si>
  <si>
    <t>sportwart@sk-winterberg.de</t>
  </si>
  <si>
    <t>Augusto Leguia Sur 160 of. 92</t>
  </si>
  <si>
    <t>sergio.parot@yahoo.com</t>
  </si>
  <si>
    <t>http://www.schiclub.at</t>
  </si>
  <si>
    <t>Titisee-Neustadt</t>
  </si>
  <si>
    <t>Val Gardena / Groeden</t>
  </si>
  <si>
    <t>Tauplitz/Bad Mitterndorf</t>
  </si>
  <si>
    <t>Val St. Come</t>
  </si>
  <si>
    <t>Zell am See</t>
  </si>
  <si>
    <t>Garmisch Partenkirchen</t>
  </si>
  <si>
    <t>FIS Junior/U23 World Ski Championships</t>
  </si>
  <si>
    <t>Ruhpolding</t>
  </si>
  <si>
    <t>SC Ruhpolding</t>
  </si>
  <si>
    <t>Gender</t>
  </si>
  <si>
    <t>Discipline</t>
  </si>
  <si>
    <t>Tier</t>
  </si>
  <si>
    <t>Steph</t>
  </si>
  <si>
    <t>Magiros</t>
  </si>
  <si>
    <t>Hannah</t>
  </si>
  <si>
    <t>Trigger</t>
  </si>
  <si>
    <t>Alex</t>
  </si>
  <si>
    <t>Fitch</t>
  </si>
  <si>
    <t>Amber</t>
  </si>
  <si>
    <t>Arazny</t>
  </si>
  <si>
    <t>Emily</t>
  </si>
  <si>
    <t>Arthur</t>
  </si>
  <si>
    <t>Luke</t>
  </si>
  <si>
    <t>Sam</t>
  </si>
  <si>
    <t>Murphy</t>
  </si>
  <si>
    <t>Biba</t>
  </si>
  <si>
    <t>Turnbull</t>
  </si>
  <si>
    <t>Mahalah</t>
  </si>
  <si>
    <t>Mullins</t>
  </si>
  <si>
    <t>Michaela</t>
  </si>
  <si>
    <t>Davis-Meehan</t>
  </si>
  <si>
    <t>Jess</t>
  </si>
  <si>
    <t>Rich</t>
  </si>
  <si>
    <t>Declan</t>
  </si>
  <si>
    <t>Vogel-Paul</t>
  </si>
  <si>
    <t>Robbie</t>
  </si>
  <si>
    <t>Walker</t>
  </si>
  <si>
    <t>Nick</t>
  </si>
  <si>
    <t>Wood</t>
  </si>
  <si>
    <t>2/3</t>
  </si>
  <si>
    <t>SS/HP</t>
  </si>
  <si>
    <t>bibalovessurfing@hotmail.com</t>
  </si>
  <si>
    <t>michaela_maree@hotmail.com</t>
  </si>
  <si>
    <t>stephanie@magiros.com.au</t>
  </si>
  <si>
    <t>hannaht91@hotmail.com</t>
  </si>
  <si>
    <t>alexfitchsnowboarder@hotmail.com</t>
  </si>
  <si>
    <t>amberarazny@hotmail.com</t>
  </si>
  <si>
    <t>declanvp@hotmail.com</t>
  </si>
  <si>
    <t>nicholas.wood91@hotmail.com</t>
  </si>
  <si>
    <t>samueljmurphy@hotmail.com</t>
  </si>
  <si>
    <t>jmullins@pobox.com</t>
  </si>
  <si>
    <t>jessierich@me.com</t>
  </si>
  <si>
    <t>ws-arthur@hotmail.com</t>
  </si>
  <si>
    <t>robbie@robbiejwalker.com</t>
  </si>
  <si>
    <t>Attending</t>
  </si>
  <si>
    <t>No</t>
  </si>
  <si>
    <t>BRIGHT, Ben</t>
  </si>
  <si>
    <t>BOYD, Ben</t>
  </si>
  <si>
    <t>MARSDEN, John</t>
  </si>
  <si>
    <t>MAYO, Jessie</t>
  </si>
  <si>
    <t>WOUTERS, Jarrod</t>
  </si>
  <si>
    <t>Cancelled</t>
  </si>
  <si>
    <t>NED</t>
  </si>
  <si>
    <t>SnowWorld Landgraaf</t>
  </si>
  <si>
    <t>c/o Fabienne Rijlaarsdam</t>
  </si>
  <si>
    <t>-10K-15K-</t>
  </si>
  <si>
    <t>Mammoth Mountain</t>
  </si>
  <si>
    <t>info@erdinger-arena.de</t>
  </si>
  <si>
    <t>Aspen</t>
  </si>
  <si>
    <t>Castello di Fiemme/Lago di Tesero</t>
  </si>
  <si>
    <t>Via Latemar</t>
  </si>
  <si>
    <t>Grasgehren</t>
  </si>
  <si>
    <t>82152 Planegg</t>
  </si>
  <si>
    <t>Gatineau</t>
  </si>
  <si>
    <t>Red River</t>
  </si>
  <si>
    <t>Via dei Campi</t>
  </si>
  <si>
    <t>Squaw Valley</t>
  </si>
  <si>
    <t>Lenk</t>
  </si>
  <si>
    <t>Breckenridge</t>
  </si>
  <si>
    <t>Orgemailentries</t>
  </si>
  <si>
    <t>Orgemailaccomodation</t>
  </si>
  <si>
    <t>Orgemailtransportation</t>
  </si>
  <si>
    <t>Socialmedia</t>
  </si>
  <si>
    <t xml:space="preserve">2xSL </t>
  </si>
  <si>
    <t xml:space="preserve">2xSL 2xGS </t>
  </si>
  <si>
    <t xml:space="preserve">SL GS </t>
  </si>
  <si>
    <t xml:space="preserve">GS </t>
  </si>
  <si>
    <t>Mettmenstetten</t>
  </si>
  <si>
    <t>michel.roth@bluewin.ch</t>
  </si>
  <si>
    <t xml:space="preserve">2xHP </t>
  </si>
  <si>
    <t xml:space="preserve">2xSBX </t>
  </si>
  <si>
    <t xml:space="preserve">DM </t>
  </si>
  <si>
    <t xml:space="preserve">4xDH SG SC </t>
  </si>
  <si>
    <t xml:space="preserve">2xLH </t>
  </si>
  <si>
    <t xml:space="preserve">2xNH </t>
  </si>
  <si>
    <t xml:space="preserve">3xLH </t>
  </si>
  <si>
    <t>Skiclub Soelden</t>
  </si>
  <si>
    <t>Dorfstr. 115</t>
  </si>
  <si>
    <t>6450 Soelden</t>
  </si>
  <si>
    <t>m.falkner@soelden.com</t>
  </si>
  <si>
    <t xml:space="preserve">2xSG </t>
  </si>
  <si>
    <t>Landgraaf</t>
  </si>
  <si>
    <t>Tignes</t>
  </si>
  <si>
    <t>50 rue des Marquisats</t>
  </si>
  <si>
    <t xml:space="preserve">SL </t>
  </si>
  <si>
    <t>Via Manzoni</t>
  </si>
  <si>
    <t xml:space="preserve">2xSX </t>
  </si>
  <si>
    <t xml:space="preserve">2xLH TL </t>
  </si>
  <si>
    <t>Beitostoelen</t>
  </si>
  <si>
    <t xml:space="preserve">2x10k 2xSP </t>
  </si>
  <si>
    <t xml:space="preserve">2x15k 2xSP </t>
  </si>
  <si>
    <t xml:space="preserve">10k 2xSP </t>
  </si>
  <si>
    <t xml:space="preserve">15k 2xSP </t>
  </si>
  <si>
    <t>TM</t>
  </si>
  <si>
    <t>-5K-10K-15K-</t>
  </si>
  <si>
    <t>Strada Dursan</t>
  </si>
  <si>
    <t>S. Caterina Valfurva</t>
  </si>
  <si>
    <t>4573 Hinterstoder</t>
  </si>
  <si>
    <t>Turgoyak Cup</t>
  </si>
  <si>
    <t>Miass</t>
  </si>
  <si>
    <t>SC Montafon</t>
  </si>
  <si>
    <t>6774 Tschagguns</t>
  </si>
  <si>
    <t>rennbuero@montafon.at</t>
  </si>
  <si>
    <t>http://www.montafon.at</t>
  </si>
  <si>
    <t xml:space="preserve">2xSBX BXT </t>
  </si>
  <si>
    <t xml:space="preserve">NH </t>
  </si>
  <si>
    <t>Bessans</t>
  </si>
  <si>
    <t>Etoile Sportive Bessannaise</t>
  </si>
  <si>
    <t xml:space="preserve">5k 10k 4xSP </t>
  </si>
  <si>
    <t xml:space="preserve">10k 15k 4xSP </t>
  </si>
  <si>
    <t xml:space="preserve">2xPGS </t>
  </si>
  <si>
    <t>y.weichhart@seefeld-sports.at</t>
  </si>
  <si>
    <t xml:space="preserve">5k 2xSP </t>
  </si>
  <si>
    <t xml:space="preserve">2x5k </t>
  </si>
  <si>
    <t xml:space="preserve">5k 10k </t>
  </si>
  <si>
    <t>No 2</t>
  </si>
  <si>
    <t>GBR</t>
  </si>
  <si>
    <t xml:space="preserve">2xGS </t>
  </si>
  <si>
    <t>-JUN-OPA-</t>
  </si>
  <si>
    <t>WSV Ramsau am Dachstein</t>
  </si>
  <si>
    <t>8972 Ramsau am Dachstein</t>
  </si>
  <si>
    <t>office@ramsausport.com</t>
  </si>
  <si>
    <t>6100 Seefeld</t>
  </si>
  <si>
    <t>http://www.weltcup-seefeld.com</t>
  </si>
  <si>
    <t>Montreal</t>
  </si>
  <si>
    <t>Spindleruv Mlyn</t>
  </si>
  <si>
    <t>Pozza di Fassa</t>
  </si>
  <si>
    <t>SRB</t>
  </si>
  <si>
    <t>Kopaonik</t>
  </si>
  <si>
    <t>Bannoe Cup</t>
  </si>
  <si>
    <t>Magnitogorsk</t>
  </si>
  <si>
    <t>Akanko Onsen</t>
  </si>
  <si>
    <t>2-6-20 Akanko Onsen</t>
  </si>
  <si>
    <t xml:space="preserve">SL GS SG SC </t>
  </si>
  <si>
    <t>Continental Cup</t>
  </si>
  <si>
    <t>rennbuero@sommerskispringen.info</t>
  </si>
  <si>
    <t>Strada Planmurin</t>
  </si>
  <si>
    <t>Slovakia</t>
  </si>
  <si>
    <t>Nukabira Gensenkyo</t>
  </si>
  <si>
    <t>48-1 Nukabira Gensenkyo kita</t>
  </si>
  <si>
    <t>Otoineppu</t>
  </si>
  <si>
    <t>444 Otoineppu</t>
  </si>
  <si>
    <t>KOR</t>
  </si>
  <si>
    <t xml:space="preserve">10k 15k </t>
  </si>
  <si>
    <t>Moscow</t>
  </si>
  <si>
    <t>SC Berg Isel</t>
  </si>
  <si>
    <t>Bergiselweg 3</t>
  </si>
  <si>
    <t>6020 Innsbruck</t>
  </si>
  <si>
    <t>Via Regolani</t>
  </si>
  <si>
    <t>office@wisla-malinka.com</t>
  </si>
  <si>
    <t>48-1 NukabiraGensenkyo kita</t>
  </si>
  <si>
    <t>Skiclub Bischofshofen</t>
  </si>
  <si>
    <t>Rosenthal 40</t>
  </si>
  <si>
    <t>5500 Bischofshofen</t>
  </si>
  <si>
    <t>La Thuile</t>
  </si>
  <si>
    <t>Ski Association of Sapporo</t>
  </si>
  <si>
    <t>Hokkaido Kensetsu Kaikan 8F</t>
  </si>
  <si>
    <t>Shigakogen</t>
  </si>
  <si>
    <t>Shigakogen Ski Club</t>
  </si>
  <si>
    <t>Hasuike</t>
  </si>
  <si>
    <t>1 Victory Lane</t>
  </si>
  <si>
    <t>WSV Bad Mitterndorf</t>
  </si>
  <si>
    <t>8983 Bad Mitterndorf</t>
  </si>
  <si>
    <t>office@skifliegen.at</t>
  </si>
  <si>
    <t xml:space="preserve">3xFH </t>
  </si>
  <si>
    <t>National Championship</t>
  </si>
  <si>
    <t>74000 Annecy</t>
  </si>
  <si>
    <t>33(624) 03 11 57</t>
  </si>
  <si>
    <t>contact@nordic-evenements.fr</t>
  </si>
  <si>
    <t>-BA-</t>
  </si>
  <si>
    <t>Marathon International de Bessans</t>
  </si>
  <si>
    <t>73480 Bessans</t>
  </si>
  <si>
    <t>33(479) 05 42 84</t>
  </si>
  <si>
    <t>info@marathondebessans.com</t>
  </si>
  <si>
    <t>http://www.marathondebessans.com</t>
  </si>
  <si>
    <t>LAT</t>
  </si>
  <si>
    <t>Madona</t>
  </si>
  <si>
    <t>Latvian Ski Association</t>
  </si>
  <si>
    <t>info@infoski.lv</t>
  </si>
  <si>
    <t>OC - Tatrzanski Zwiazek Narciarski</t>
  </si>
  <si>
    <t>34-500 Zakopane</t>
  </si>
  <si>
    <t>www.tzn.com.pl</t>
  </si>
  <si>
    <t>Shiramine</t>
  </si>
  <si>
    <t>Ski Association of Ishikawa</t>
  </si>
  <si>
    <t>rennbuero@badgastein.at</t>
  </si>
  <si>
    <t>National Championships</t>
  </si>
  <si>
    <t>Ski Association of Tokyo</t>
  </si>
  <si>
    <t>Skiweltcup Flachau</t>
  </si>
  <si>
    <t>5542 Flachau</t>
  </si>
  <si>
    <t>info@skiweltcup-flachau.at</t>
  </si>
  <si>
    <t>Ski Club Seefeld</t>
  </si>
  <si>
    <t>WC SBX</t>
  </si>
  <si>
    <t>-BC-</t>
  </si>
  <si>
    <t xml:space="preserve">PGS </t>
  </si>
  <si>
    <t>2-3-25 Hatago-machi</t>
  </si>
  <si>
    <t>Yamagata 990-8540</t>
  </si>
  <si>
    <t>81 23 634 0210</t>
  </si>
  <si>
    <t>fis-zao-jump@wonder.ocn.ne.jp</t>
  </si>
  <si>
    <t>http://www.skijumping.jp</t>
  </si>
  <si>
    <t>Asarigawa Onsen</t>
  </si>
  <si>
    <t>-MAR-ML-</t>
  </si>
  <si>
    <t>Schaufelbergstr. 47</t>
  </si>
  <si>
    <t>Hinterstadt 4</t>
  </si>
  <si>
    <t>race@hahnenkamm.com</t>
  </si>
  <si>
    <t>http://www.hahnenkamm.com</t>
  </si>
  <si>
    <t>Vars</t>
  </si>
  <si>
    <t>Kremnica - Skalka</t>
  </si>
  <si>
    <t>info@bielastopa.eu</t>
  </si>
  <si>
    <t>www.bielastopa.eu</t>
  </si>
  <si>
    <t xml:space="preserve">3xMl </t>
  </si>
  <si>
    <t>office@skiclub-bischofshofen.at</t>
  </si>
  <si>
    <t>MKD</t>
  </si>
  <si>
    <t>1000 Skopje</t>
  </si>
  <si>
    <t>Macedonia</t>
  </si>
  <si>
    <t xml:space="preserve">2xSP </t>
  </si>
  <si>
    <t>2414 Tennozaka</t>
  </si>
  <si>
    <t>Audi Skicross Tour</t>
  </si>
  <si>
    <t xml:space="preserve">2xSBS </t>
  </si>
  <si>
    <t>Ski Association of Yamagata</t>
  </si>
  <si>
    <t>Yamagata Sports Kaikan</t>
  </si>
  <si>
    <t>61 Naganawashiro</t>
  </si>
  <si>
    <t>Daisen</t>
  </si>
  <si>
    <t>Ski Association of Tottori</t>
  </si>
  <si>
    <t>39-1 Daisen</t>
  </si>
  <si>
    <t>8970 Schladming</t>
  </si>
  <si>
    <t xml:space="preserve">SL GS SG </t>
  </si>
  <si>
    <t>Pamporovo</t>
  </si>
  <si>
    <t>Sierra Nevada</t>
  </si>
  <si>
    <t>Hr. Bernhard Zauner</t>
  </si>
  <si>
    <t>4074 Stroheim</t>
  </si>
  <si>
    <t>bernhard.zauner11@gmail.com</t>
  </si>
  <si>
    <t>Isola 2000</t>
  </si>
  <si>
    <t xml:space="preserve">2xDH SL GS SG </t>
  </si>
  <si>
    <t>Chatel</t>
  </si>
  <si>
    <t>Trans Organisation</t>
  </si>
  <si>
    <t>33(384) 33 45 13</t>
  </si>
  <si>
    <t>Skiforeningen</t>
  </si>
  <si>
    <t>Kongeveien 5</t>
  </si>
  <si>
    <t>0787 Oslo</t>
  </si>
  <si>
    <t>Ski Association of Kamoidake</t>
  </si>
  <si>
    <t>95 Kashin</t>
  </si>
  <si>
    <t>Hanawa</t>
  </si>
  <si>
    <t>Kazuno Training Center Alpas</t>
  </si>
  <si>
    <t>Bjelasnica</t>
  </si>
  <si>
    <t>Appikogen</t>
  </si>
  <si>
    <t>Strbske Pleso</t>
  </si>
  <si>
    <t>Borovets</t>
  </si>
  <si>
    <t>Houghton</t>
  </si>
  <si>
    <t>evenements@quebecsnowboard.ca</t>
  </si>
  <si>
    <t>Biei</t>
  </si>
  <si>
    <t>4-6-1 Honcho</t>
  </si>
  <si>
    <t>Metsovo</t>
  </si>
  <si>
    <t>Kamui</t>
  </si>
  <si>
    <t>Shizukuishi</t>
  </si>
  <si>
    <t>5-1 Senkarita</t>
  </si>
  <si>
    <t>Terskol</t>
  </si>
  <si>
    <t>Popova Shapka</t>
  </si>
  <si>
    <t>Bifuka</t>
  </si>
  <si>
    <t>Bifuka Aerial Project Committee</t>
  </si>
  <si>
    <t>22 Nishimachi</t>
  </si>
  <si>
    <t>FI-70200 Kuopio</t>
  </si>
  <si>
    <t>puijoskigames@gmail.com</t>
  </si>
  <si>
    <t>http://www.puijonkisat.fi</t>
  </si>
  <si>
    <t>FIS World Cup Drammen</t>
  </si>
  <si>
    <t>PB 9135</t>
  </si>
  <si>
    <t>3006 Drammen</t>
  </si>
  <si>
    <t>entry@worldcupdrammen.no</t>
  </si>
  <si>
    <t>Nozawa Onsen</t>
  </si>
  <si>
    <t>FIS World Cup Trondheim</t>
  </si>
  <si>
    <t>Granaasen Aktivum AS</t>
  </si>
  <si>
    <t>Granaasen Skisenter</t>
  </si>
  <si>
    <t xml:space="preserve">3xDH SG </t>
  </si>
  <si>
    <t>FIS World Cup Nordic Holmenkollen</t>
  </si>
  <si>
    <t xml:space="preserve">30k </t>
  </si>
  <si>
    <t xml:space="preserve">50k </t>
  </si>
  <si>
    <t xml:space="preserve">LH </t>
  </si>
  <si>
    <t>Nordic Evénements</t>
  </si>
  <si>
    <t>http://www.worldcup-chauxneuve.fr</t>
  </si>
  <si>
    <t>Asahikawa</t>
  </si>
  <si>
    <t>5 Hanasakicho</t>
  </si>
  <si>
    <t>Kuzuryu</t>
  </si>
  <si>
    <t>Yamanouchimachi Education Board</t>
  </si>
  <si>
    <t>3352-1 Hirao</t>
  </si>
  <si>
    <t>Stara Planina</t>
  </si>
  <si>
    <t>Tzimik Memorial</t>
  </si>
  <si>
    <t>Krasnoyarsk</t>
  </si>
  <si>
    <t>Kurosawakohgen</t>
  </si>
  <si>
    <t>Nizhny Tagil</t>
  </si>
  <si>
    <t xml:space="preserve">BA SBS </t>
  </si>
  <si>
    <t xml:space="preserve">3xDH SL GS SG </t>
  </si>
  <si>
    <t>Yuzhno-Sakhalinsk</t>
  </si>
  <si>
    <t>-NC-FIS-</t>
  </si>
  <si>
    <t xml:space="preserve">15k </t>
  </si>
  <si>
    <t xml:space="preserve">SL GS 2xSG SC </t>
  </si>
  <si>
    <t xml:space="preserve">10k </t>
  </si>
  <si>
    <t>Meribel</t>
  </si>
  <si>
    <t>British Ski and Snowboard</t>
  </si>
  <si>
    <t>60 Charlotte Street</t>
  </si>
  <si>
    <t>Polyarny Zori</t>
  </si>
  <si>
    <t>3162 Otaki-village</t>
  </si>
  <si>
    <t>8005 Toyosato</t>
  </si>
  <si>
    <t>Organizer of Marunuma Spring SL Events</t>
  </si>
  <si>
    <t>4658-58 Higashiogawa</t>
  </si>
  <si>
    <t>Nanto</t>
  </si>
  <si>
    <t>Ski Association of Toyama</t>
  </si>
  <si>
    <t>1942 5ku</t>
  </si>
  <si>
    <t>Niseko</t>
  </si>
  <si>
    <t>Ski Association of Kutchan</t>
  </si>
  <si>
    <t>West 4</t>
  </si>
  <si>
    <t>Hachimantai</t>
  </si>
  <si>
    <t>Ski Association of Niigata</t>
  </si>
  <si>
    <t>Ojiya Agriculture Management Center 2F</t>
  </si>
  <si>
    <t>fabienne.rijlaarsdam@snowworld.com</t>
  </si>
  <si>
    <t>bboyd@skiclubvail.org</t>
  </si>
  <si>
    <t>MCNEILL, Brady</t>
  </si>
  <si>
    <t>bmcneill@skiclubvail.org</t>
  </si>
  <si>
    <t>Accommodation</t>
  </si>
  <si>
    <t>jarrod@tsc.net.au</t>
  </si>
  <si>
    <t>ian@budkeene.com</t>
  </si>
  <si>
    <t>RICHARDSON, Martin</t>
  </si>
  <si>
    <t>NAC JUN</t>
  </si>
  <si>
    <t>RICHARDSON, Marin</t>
  </si>
  <si>
    <t>NC NAC FIS</t>
  </si>
  <si>
    <t>info@transjurassienne.com</t>
  </si>
  <si>
    <t xml:space="preserve">2xMO </t>
  </si>
  <si>
    <t>KAROL, Chris</t>
  </si>
  <si>
    <t>WISNER, Ben</t>
  </si>
  <si>
    <t>LAMBERT, Shayne</t>
  </si>
  <si>
    <t>RAMIREZ, Mike</t>
  </si>
  <si>
    <t>REMMELINK, Thedo</t>
  </si>
  <si>
    <t>WAKER, Chris</t>
  </si>
  <si>
    <t>chriswaker@hotmail.com</t>
  </si>
  <si>
    <t>TETER, Abe</t>
  </si>
  <si>
    <t>HINDMAN, Ross</t>
  </si>
  <si>
    <t>rhiphotography@me.com</t>
  </si>
  <si>
    <t>CASSON, Jon</t>
  </si>
  <si>
    <t>0043 3687 232 00 50</t>
  </si>
  <si>
    <t xml:space="preserve">SL 2xGS </t>
  </si>
  <si>
    <t>jasmina.cresnar@unitur.eu</t>
  </si>
  <si>
    <t xml:space="preserve">2xSG SC </t>
  </si>
  <si>
    <t xml:space="preserve">2xGS 2xSG SC </t>
  </si>
  <si>
    <t>ARTHUR Emily</t>
  </si>
  <si>
    <t>BAFF Georgia</t>
  </si>
  <si>
    <t>BOLTON Cameron</t>
  </si>
  <si>
    <t>BONGIORNO Millie</t>
  </si>
  <si>
    <t>BRIGHT Torah</t>
  </si>
  <si>
    <t>BROCKHOFF Belle</t>
  </si>
  <si>
    <t>CALLISTER Kent</t>
  </si>
  <si>
    <t>COX Matthew</t>
  </si>
  <si>
    <t>CRAWFORD Holly</t>
  </si>
  <si>
    <t>CRISP Georgia</t>
  </si>
  <si>
    <t>DICKSON Adam</t>
  </si>
  <si>
    <t>DICKSON Alex</t>
  </si>
  <si>
    <t>FORTUNE Cassandra</t>
  </si>
  <si>
    <t>GARNER Ryan</t>
  </si>
  <si>
    <t>HUGHES Jarryd</t>
  </si>
  <si>
    <t>JOHNSTONE Nathan</t>
  </si>
  <si>
    <t>LAMBERT Adam</t>
  </si>
  <si>
    <t>LAWN Hayden</t>
  </si>
  <si>
    <t>MARSDEN Hugh</t>
  </si>
  <si>
    <t>MARSH Lachy</t>
  </si>
  <si>
    <t>MASJUK Nicholas</t>
  </si>
  <si>
    <t>MAY Riley</t>
  </si>
  <si>
    <t>MCALPIN Joss</t>
  </si>
  <si>
    <t>MCIVOR Chloe</t>
  </si>
  <si>
    <t>MILLER Josh</t>
  </si>
  <si>
    <t>MULLINS Mahalah</t>
  </si>
  <si>
    <t>PULLIN Alex</t>
  </si>
  <si>
    <t>RICH Jessica</t>
  </si>
  <si>
    <t>RICHARDSON Chrisy</t>
  </si>
  <si>
    <t>STAVELEY Cameron</t>
  </si>
  <si>
    <t>STAVELEY Lauren</t>
  </si>
  <si>
    <t>STAVELEY Luke</t>
  </si>
  <si>
    <t>THOMAS Kaylie</t>
  </si>
  <si>
    <t>THOMAS Matthew</t>
  </si>
  <si>
    <t>TUDHOPE Annabel</t>
  </si>
  <si>
    <t>TURNBULL Biba</t>
  </si>
  <si>
    <t>TURNER Ellise</t>
  </si>
  <si>
    <t>WADDINGTON Angus</t>
  </si>
  <si>
    <t>WHITEHEAD Gregory</t>
  </si>
  <si>
    <t>WHITEHEAD Laura</t>
  </si>
  <si>
    <t>THOMPSON, Sean</t>
  </si>
  <si>
    <t>name</t>
  </si>
  <si>
    <t>sponsors</t>
  </si>
  <si>
    <t>results</t>
  </si>
  <si>
    <t>points</t>
  </si>
  <si>
    <t>FITCH Alex</t>
  </si>
  <si>
    <t>DAVIS-MEEHAN Michaela</t>
  </si>
  <si>
    <t>LAIDLAW Timothy</t>
  </si>
  <si>
    <t>JAMES Scotty</t>
  </si>
  <si>
    <t>PEDERSON, Ken</t>
  </si>
  <si>
    <t>CUNNINGHAM, Jess</t>
  </si>
  <si>
    <t>TUDHOPE Ben</t>
  </si>
  <si>
    <t>NYBERG, Mort</t>
  </si>
  <si>
    <t xml:space="preserve">AE </t>
  </si>
  <si>
    <t xml:space="preserve">CE </t>
  </si>
  <si>
    <t>quartiere.bischofshofen@vierschanzentournee.com</t>
  </si>
  <si>
    <t>-FIS-ENL-</t>
  </si>
  <si>
    <t>Santa Caterina Valfurva</t>
  </si>
  <si>
    <t>h.schreilechner@snowboard-tirol.at</t>
  </si>
  <si>
    <t>-HP-SBS-</t>
  </si>
  <si>
    <t xml:space="preserve">HP SBS </t>
  </si>
  <si>
    <t xml:space="preserve">Confirmed </t>
  </si>
  <si>
    <t>PREM, Lu</t>
  </si>
  <si>
    <t>HARRIS, Will</t>
  </si>
  <si>
    <t xml:space="preserve">2xGS SG </t>
  </si>
  <si>
    <t>Val Cenis</t>
  </si>
  <si>
    <t>Watles</t>
  </si>
  <si>
    <t>020954 Bucharest</t>
  </si>
  <si>
    <t>Mammoth</t>
  </si>
  <si>
    <t>LYNCH, Sabrina</t>
  </si>
  <si>
    <t>Nick Alexakos</t>
  </si>
  <si>
    <t>skizgb@gmail.com</t>
  </si>
  <si>
    <t>c.hummel@chiemgau-arena.de</t>
  </si>
  <si>
    <t>Morgins</t>
  </si>
  <si>
    <t>Orgmobile</t>
  </si>
  <si>
    <t>Orgaddressid</t>
  </si>
  <si>
    <t>Ravascletto</t>
  </si>
  <si>
    <t>CH-7000 Chur</t>
  </si>
  <si>
    <t>oroski@oroski.hr</t>
  </si>
  <si>
    <t>+39 0437 999 720; +39 334 6326 862</t>
  </si>
  <si>
    <t>+39 0437 99 559</t>
  </si>
  <si>
    <t>www.sciclubpontenellealpi.it</t>
  </si>
  <si>
    <t>Stockholm Rollerski</t>
  </si>
  <si>
    <t>Stockholm</t>
  </si>
  <si>
    <t>OK Ravinen</t>
  </si>
  <si>
    <t>Box 4033</t>
  </si>
  <si>
    <t>131 04 Nacka</t>
  </si>
  <si>
    <t>www.stockholmchallenge.se</t>
  </si>
  <si>
    <t>+43 4242 595 54</t>
  </si>
  <si>
    <t>+43 664 544 6315</t>
  </si>
  <si>
    <t>www.kaprun.at/skiclub</t>
  </si>
  <si>
    <t>FIS Rollerski World Cup</t>
  </si>
  <si>
    <t>Wanaka Tech Series</t>
  </si>
  <si>
    <t>OC Slasko-Beskidzki Zwiazek Narciarski</t>
  </si>
  <si>
    <t>43-460 Wisla</t>
  </si>
  <si>
    <t>+61 2 6299 9641</t>
  </si>
  <si>
    <t>+61 2 6214 9860</t>
  </si>
  <si>
    <t>RSA</t>
  </si>
  <si>
    <t>POBox 13430</t>
  </si>
  <si>
    <t>Norkem Park</t>
  </si>
  <si>
    <t>+27 11 976 4580</t>
  </si>
  <si>
    <t>sonja@snowsports.co.za</t>
  </si>
  <si>
    <t>reservations@snow.co.za</t>
  </si>
  <si>
    <t>Verein Sportveranstaltungen Einsiedeln</t>
  </si>
  <si>
    <t>+41 79 607 07 53</t>
  </si>
  <si>
    <t>info@sommerskispringen.ch</t>
  </si>
  <si>
    <t>Idre-Särna SK</t>
  </si>
  <si>
    <t>C/O Sven Larsson</t>
  </si>
  <si>
    <t>www.sarnask.com</t>
  </si>
  <si>
    <t>-10K-</t>
  </si>
  <si>
    <t xml:space="preserve">4x10k </t>
  </si>
  <si>
    <t>79856 Hinterzarten</t>
  </si>
  <si>
    <t>buergermeister@hinterzarten.de</t>
  </si>
  <si>
    <t>sigwart@hochschwarzwald.de</t>
  </si>
  <si>
    <t>Hamedan</t>
  </si>
  <si>
    <t>+61 2 6457 6101</t>
  </si>
  <si>
    <t>+61 2 8212 8141</t>
  </si>
  <si>
    <t>www.thredboskiracing.com</t>
  </si>
  <si>
    <t>+61 2 6459 4608</t>
  </si>
  <si>
    <t>race@perisher.com.au</t>
  </si>
  <si>
    <t>OPA Alpencup Ladies</t>
  </si>
  <si>
    <t>Pöhla</t>
  </si>
  <si>
    <t>SV Fortuna Pöhla e.V.</t>
  </si>
  <si>
    <t>Puijon Hiihtoseura</t>
  </si>
  <si>
    <t>+358 400 152 712</t>
  </si>
  <si>
    <t>-FC-COC-</t>
  </si>
  <si>
    <t xml:space="preserve">4xLH </t>
  </si>
  <si>
    <t>Stiftergasse 7</t>
  </si>
  <si>
    <t>A-3150 Wilhelmsburg</t>
  </si>
  <si>
    <t>r.z@kstp.at</t>
  </si>
  <si>
    <t>+61 3 5754 1045</t>
  </si>
  <si>
    <t>+61 3 5754 4475</t>
  </si>
  <si>
    <t>Ohiggins 1073</t>
  </si>
  <si>
    <t>Bischofsgrün</t>
  </si>
  <si>
    <t>D-95493 Bischofsgrün</t>
  </si>
  <si>
    <t xml:space="preserve">30k 50k </t>
  </si>
  <si>
    <t>National Mogul Championships</t>
  </si>
  <si>
    <t>Corralco (CHI)</t>
  </si>
  <si>
    <t>Alliansloppet</t>
  </si>
  <si>
    <t>Trollhättan</t>
  </si>
  <si>
    <t>alliansloppet@gmail.com</t>
  </si>
  <si>
    <t>www.alliansloppet.se</t>
  </si>
  <si>
    <t>Fichtelbergstr. 1a</t>
  </si>
  <si>
    <t>+61 3 5759 4456</t>
  </si>
  <si>
    <t xml:space="preserve">1-Gundersen NH HS98/10.0 Km </t>
  </si>
  <si>
    <t>FIS Schüler Grand Prix</t>
  </si>
  <si>
    <t>Biathlonzentrum 1</t>
  </si>
  <si>
    <t>www.ski-club-ruhpolding.de</t>
  </si>
  <si>
    <t>+49 (8322) 8090301</t>
  </si>
  <si>
    <t>www.jiriraska.cz</t>
  </si>
  <si>
    <t>Camino Las Flores 13000</t>
  </si>
  <si>
    <t>-TRA-SAC-</t>
  </si>
  <si>
    <t>Club Andino Bariloche</t>
  </si>
  <si>
    <t>20 de Febrero 30</t>
  </si>
  <si>
    <t>ABOM Mogul Challenge</t>
  </si>
  <si>
    <t>www.teambuller.com</t>
  </si>
  <si>
    <t xml:space="preserve">info@sommerskispringen.ch </t>
  </si>
  <si>
    <t>Westerhoven</t>
  </si>
  <si>
    <t>www.freestyleholland.nl</t>
  </si>
  <si>
    <t>Floßgrabenweg 1</t>
  </si>
  <si>
    <t>European Indoor Moguls Championships</t>
  </si>
  <si>
    <t>Chillfactore</t>
  </si>
  <si>
    <t xml:space="preserve">4xNH </t>
  </si>
  <si>
    <t>International Complex of SJ Hills</t>
  </si>
  <si>
    <t>Romania</t>
  </si>
  <si>
    <t>0043 664 124 81 52</t>
  </si>
  <si>
    <t>peter.both@vol.at</t>
  </si>
  <si>
    <t>0043 664 421 15 42</t>
  </si>
  <si>
    <t>0043 5254 508 113</t>
  </si>
  <si>
    <t>0043 5254 508 120</t>
  </si>
  <si>
    <t>http://www.skiweltcup.soelden.com</t>
  </si>
  <si>
    <t>Beitosprinten</t>
  </si>
  <si>
    <t>erik.ostli@osil.no</t>
  </si>
  <si>
    <t>Netherlands Ski Federation/SnowWorld</t>
  </si>
  <si>
    <t>Russian National Alpine Ski League</t>
  </si>
  <si>
    <t>127137 Moscow</t>
  </si>
  <si>
    <t>0043 3687 232 00 | 0043 664 307 27 63</t>
  </si>
  <si>
    <t>http://www.thenightrace.at</t>
  </si>
  <si>
    <t>0043 5556 722 530</t>
  </si>
  <si>
    <t>https://www.facebook.com/WCLHMR</t>
  </si>
  <si>
    <t>WSC Erzgebirge Oberwiesenthal e.V.</t>
  </si>
  <si>
    <t>MMK Abzakovo Cup</t>
  </si>
  <si>
    <t>Abzakovo</t>
  </si>
  <si>
    <t>Cortina d'Ampezzo</t>
  </si>
  <si>
    <t>Innichen</t>
  </si>
  <si>
    <t>Sportbuero Ramsau - Nr. 337</t>
  </si>
  <si>
    <t>0043 3687 811 01</t>
  </si>
  <si>
    <t>0043 3687 811 51</t>
  </si>
  <si>
    <t>http://www.ramsausport.com</t>
  </si>
  <si>
    <t>Racines</t>
  </si>
  <si>
    <t>VSC Klingenthal e.V.</t>
  </si>
  <si>
    <t>info@weltcup-klingenthal.de</t>
  </si>
  <si>
    <t>128/8 Al farabi ave</t>
  </si>
  <si>
    <t>+49 (8322) 8090300</t>
  </si>
  <si>
    <t>SI-4000 Kranj</t>
  </si>
  <si>
    <t>FIS Balkan Cup</t>
  </si>
  <si>
    <t>Weltcup City Event</t>
  </si>
  <si>
    <t>Olympiapark Muenchen GmbH</t>
  </si>
  <si>
    <t>Skisport- und Veranstaltungs GmbH</t>
  </si>
  <si>
    <t>0043 512 575 69 0</t>
  </si>
  <si>
    <t>0043 512 560 93 5</t>
  </si>
  <si>
    <t>info@bergiselspringen.at</t>
  </si>
  <si>
    <t>http://www.bergiselspringen.at</t>
  </si>
  <si>
    <t>0043 6462 484 5</t>
  </si>
  <si>
    <t>0043 6462 484 540</t>
  </si>
  <si>
    <t>http://www.skiclub-bischofshofen.at</t>
  </si>
  <si>
    <t>Lenggries</t>
  </si>
  <si>
    <t>Postfach 1107</t>
  </si>
  <si>
    <t>Skiclub Bad Gastein</t>
  </si>
  <si>
    <t>K.F. Josef Str. 27</t>
  </si>
  <si>
    <t>5640 Bad Gastein</t>
  </si>
  <si>
    <t>0043 6434 300 14</t>
  </si>
  <si>
    <t>0043 3623 605 5</t>
  </si>
  <si>
    <t>0043 3623 378 5</t>
  </si>
  <si>
    <t>http://www.skifliegen.at</t>
  </si>
  <si>
    <t>Chaux-Neuve</t>
  </si>
  <si>
    <t>59 I</t>
  </si>
  <si>
    <t>+48 722 880 504</t>
  </si>
  <si>
    <t>Via Al Lago</t>
  </si>
  <si>
    <t>0043 6457 307 331</t>
  </si>
  <si>
    <t>0043 6457 307 316</t>
  </si>
  <si>
    <t>Savska cesta 137</t>
  </si>
  <si>
    <t>Moesererstraße 623a | Postfach 88</t>
  </si>
  <si>
    <t>0043 512 527 89</t>
  </si>
  <si>
    <t>+48 18 201 53 08</t>
  </si>
  <si>
    <t>+48 18 201 25 88</t>
  </si>
  <si>
    <t>9900 Lienz</t>
  </si>
  <si>
    <t>-PGS-PSL-</t>
  </si>
  <si>
    <t xml:space="preserve">PGS PSL </t>
  </si>
  <si>
    <t>Organizer</t>
  </si>
  <si>
    <t xml:space="preserve">81 23 641 1212 </t>
  </si>
  <si>
    <t>6370 Kitzbuehel</t>
  </si>
  <si>
    <t xml:space="preserve">4xDH SL SG SC </t>
  </si>
  <si>
    <t>Asarigawa Onsen Ski Club</t>
  </si>
  <si>
    <t>Tegernsee</t>
  </si>
  <si>
    <t>Minsk</t>
  </si>
  <si>
    <t>Ski Association of Aichi</t>
  </si>
  <si>
    <t>Biela Stopa</t>
  </si>
  <si>
    <t xml:space="preserve"> +421 915 393 883</t>
  </si>
  <si>
    <t xml:space="preserve">Mar 2xMl </t>
  </si>
  <si>
    <t>Kayseri</t>
  </si>
  <si>
    <t>Seli</t>
  </si>
  <si>
    <t>Vikersund</t>
  </si>
  <si>
    <t>FIS World Cup Vikersund</t>
  </si>
  <si>
    <t>Skiflyvning Vikersund AS</t>
  </si>
  <si>
    <t>Box 164</t>
  </si>
  <si>
    <t>3371 Vikersund</t>
  </si>
  <si>
    <t>skiflyvning@vikersund.no</t>
  </si>
  <si>
    <t>https://www.facebook.com/vikersund</t>
  </si>
  <si>
    <t>Snowboard Germany</t>
  </si>
  <si>
    <t>Hubertusstr. 1</t>
  </si>
  <si>
    <t>Ljubno</t>
  </si>
  <si>
    <t>+39 (0474) 97 83 93</t>
  </si>
  <si>
    <t>+39 (0474) 97 84 14</t>
  </si>
  <si>
    <t>granfondo@valcasies.com</t>
  </si>
  <si>
    <t>Miyasama International Ski Marathon</t>
  </si>
  <si>
    <t>-WSC-</t>
  </si>
  <si>
    <t>Europacup Damen</t>
  </si>
  <si>
    <t>Santa Present Park 3F</t>
  </si>
  <si>
    <t>st. Rugjer Boshkovikj b.b.</t>
  </si>
  <si>
    <t>kiril.naskov@mkdski.com.mk</t>
  </si>
  <si>
    <t>SC Garmisch</t>
  </si>
  <si>
    <t>Fuerstenstrasse 9a</t>
  </si>
  <si>
    <t>info@skiweltcup-garmisch.de</t>
  </si>
  <si>
    <t>Tazawako</t>
  </si>
  <si>
    <t>Luzhnetskaya nab.</t>
  </si>
  <si>
    <t>+49 (8324) 973465</t>
  </si>
  <si>
    <t>Baikalsk</t>
  </si>
  <si>
    <t>-HP-SS-</t>
  </si>
  <si>
    <t xml:space="preserve">HP SS </t>
  </si>
  <si>
    <t>http://www.worldcupdrammen.no</t>
  </si>
  <si>
    <t>https://www.facebook.com/worldcupdrammen</t>
  </si>
  <si>
    <t>St. Anton</t>
  </si>
  <si>
    <t>SC Arlberg</t>
  </si>
  <si>
    <t>3800 Interlaken</t>
  </si>
  <si>
    <t>www.schilthorn.ch</t>
  </si>
  <si>
    <t>https://www.facebook.com/Holmenkollenarena</t>
  </si>
  <si>
    <t xml:space="preserve">PSL </t>
  </si>
  <si>
    <t>-FH-TF-</t>
  </si>
  <si>
    <t>Bozi Dar</t>
  </si>
  <si>
    <t>Ontake Resort</t>
  </si>
  <si>
    <t>Kitashiobara</t>
  </si>
  <si>
    <t>Sils</t>
  </si>
  <si>
    <t>&gt;</t>
  </si>
  <si>
    <t>+</t>
  </si>
  <si>
    <t>BROCKWELL-WALSH Ru...</t>
  </si>
  <si>
    <t>BUXTON Ellie</t>
  </si>
  <si>
    <t>COLLINS Henry</t>
  </si>
  <si>
    <t>DE OLIVEIRA Christian</t>
  </si>
  <si>
    <t>DI NATALE Giacomo</t>
  </si>
  <si>
    <t>EDMANSON Harvey</t>
  </si>
  <si>
    <t>FERNANDEZ Mollie</t>
  </si>
  <si>
    <t>GORDON Alec</t>
  </si>
  <si>
    <t>HEATHCOTE-SMITH Sa...</t>
  </si>
  <si>
    <t>HYLAND Trevor</t>
  </si>
  <si>
    <t>LAMBERT Sarah</t>
  </si>
  <si>
    <t>MORRISSY Harrison</t>
  </si>
  <si>
    <t>WELIN Greta</t>
  </si>
  <si>
    <t>WILSON Ethan</t>
  </si>
  <si>
    <t>McAlpin Joss</t>
  </si>
  <si>
    <t>Waddington Angus</t>
  </si>
  <si>
    <t>Cox Matthew</t>
  </si>
  <si>
    <t>Long Peter</t>
  </si>
  <si>
    <t>Sturrock Troy</t>
  </si>
  <si>
    <t>Callister Kent</t>
  </si>
  <si>
    <t>Cantle Joel</t>
  </si>
  <si>
    <t>Harveyson Tom</t>
  </si>
  <si>
    <t>Christie Jack</t>
  </si>
  <si>
    <t>Brookes Alex</t>
  </si>
  <si>
    <t>Najdecki-Devine Campbell</t>
  </si>
  <si>
    <t>Vagne Kaleb</t>
  </si>
  <si>
    <t>Masjuk Nicholas</t>
  </si>
  <si>
    <t>Masjuk Callum</t>
  </si>
  <si>
    <t>Guseli Valentino</t>
  </si>
  <si>
    <t>Oatley Campbell</t>
  </si>
  <si>
    <t>Krpan Thomas</t>
  </si>
  <si>
    <t>Bright Torah</t>
  </si>
  <si>
    <t>Mullins Mahalah</t>
  </si>
  <si>
    <t>Staveley Lauren</t>
  </si>
  <si>
    <t>Fortune Cassandra</t>
  </si>
  <si>
    <t>Coady Tess</t>
  </si>
  <si>
    <t>Kell Zahra</t>
  </si>
  <si>
    <t>James Scotty</t>
  </si>
  <si>
    <t>Johnstone Nathan</t>
  </si>
  <si>
    <t>Arthur Emily</t>
  </si>
  <si>
    <t>Crawford Holly</t>
  </si>
  <si>
    <t>NOTE</t>
  </si>
  <si>
    <t>Will be changed to FIS points when submitted</t>
  </si>
  <si>
    <r>
      <rPr>
        <b/>
        <sz val="10"/>
        <rFont val="Arial"/>
        <family val="2"/>
      </rPr>
      <t>TTR Points</t>
    </r>
    <r>
      <rPr>
        <sz val="10"/>
        <rFont val="Arial"/>
        <family val="2"/>
      </rPr>
      <t xml:space="preserve"> used for </t>
    </r>
    <r>
      <rPr>
        <b/>
        <sz val="10"/>
        <rFont val="Arial"/>
        <family val="2"/>
      </rPr>
      <t>HP</t>
    </r>
    <r>
      <rPr>
        <sz val="10"/>
        <rFont val="Arial"/>
        <family val="2"/>
      </rPr>
      <t xml:space="preserve"> and </t>
    </r>
    <r>
      <rPr>
        <b/>
        <sz val="10"/>
        <rFont val="Arial"/>
        <family val="2"/>
      </rPr>
      <t>SBS</t>
    </r>
    <r>
      <rPr>
        <sz val="10"/>
        <rFont val="Arial"/>
        <family val="2"/>
      </rPr>
      <t xml:space="preserve"> ranking</t>
    </r>
  </si>
  <si>
    <t>JWC</t>
  </si>
  <si>
    <t>WATANABE, Graham</t>
  </si>
  <si>
    <t>MOSS, Dewey</t>
  </si>
  <si>
    <t>McDONALD, Scott</t>
  </si>
  <si>
    <t>EC-NC</t>
  </si>
  <si>
    <t>VAGNE Josh</t>
  </si>
  <si>
    <t>McNeill, Brady</t>
  </si>
  <si>
    <t>Selection Criteria</t>
  </si>
  <si>
    <t>National Team Ranking List</t>
  </si>
  <si>
    <t>FIS Quota Places</t>
  </si>
  <si>
    <r>
      <t xml:space="preserve">This is not the </t>
    </r>
    <r>
      <rPr>
        <b/>
        <sz val="10"/>
        <rFont val="Arial"/>
        <family val="2"/>
      </rPr>
      <t>FINAL</t>
    </r>
    <r>
      <rPr>
        <sz val="10"/>
        <rFont val="Arial"/>
        <family val="2"/>
      </rPr>
      <t xml:space="preserve"> entry and is subject to change.</t>
    </r>
  </si>
  <si>
    <t>Athletes that do not meet the required criteria</t>
  </si>
  <si>
    <t>Athletes may not be listed in ranked order.</t>
  </si>
  <si>
    <t>Quota places for different events will vary.</t>
  </si>
  <si>
    <t>or quota will not be entered.</t>
  </si>
  <si>
    <t>KEENE, Bud</t>
  </si>
  <si>
    <t>thedoremmelink@gmail.com</t>
  </si>
  <si>
    <t>Caroline Ooms</t>
  </si>
  <si>
    <t>President Kennedylaan 15</t>
  </si>
  <si>
    <t>c.ooms@wintersport.nl</t>
  </si>
  <si>
    <t>lexerheli@gmx.at</t>
  </si>
  <si>
    <t xml:space="preserve">office@ski-weltcup-schladming.at </t>
  </si>
  <si>
    <t>worldcup@skifest.no</t>
  </si>
  <si>
    <t>holmenkollen@gyro.no</t>
  </si>
  <si>
    <t>www.skifest.no</t>
  </si>
  <si>
    <t>Winterberg Touristik und Wirtschaft GmbH</t>
  </si>
  <si>
    <t>59955 Winterberg</t>
  </si>
  <si>
    <t>+49 2981 925000</t>
  </si>
  <si>
    <t>+ 49 2981 8007878</t>
  </si>
  <si>
    <t>JUN</t>
  </si>
  <si>
    <t>Elston Jared</t>
  </si>
  <si>
    <t>REV</t>
  </si>
  <si>
    <t>Ayoubi Hudson</t>
  </si>
  <si>
    <t>Barrow Edward</t>
  </si>
  <si>
    <t>Roberts Ocean</t>
  </si>
  <si>
    <t>Della Marta Jack</t>
  </si>
  <si>
    <t>Chen Maxson</t>
  </si>
  <si>
    <t>Chen Alexandra</t>
  </si>
  <si>
    <t>Kelley Kasey</t>
  </si>
  <si>
    <t>Peate Scarlett</t>
  </si>
  <si>
    <t>Buxton Ellie</t>
  </si>
  <si>
    <t>Kelley Chelsee</t>
  </si>
  <si>
    <t>Peterson Stephie</t>
  </si>
  <si>
    <t>Not Entered</t>
  </si>
  <si>
    <t>Submitted version of entry</t>
  </si>
  <si>
    <t>Applied Quota</t>
  </si>
  <si>
    <t>Entered</t>
  </si>
  <si>
    <t>Australian Quota for FIS Snowboard Events</t>
  </si>
  <si>
    <t>Europa Cup</t>
  </si>
  <si>
    <t>North America Cup</t>
  </si>
  <si>
    <t>South America Cup</t>
  </si>
  <si>
    <t>World Championships</t>
  </si>
  <si>
    <t>Code</t>
  </si>
  <si>
    <t>Junior Race</t>
  </si>
  <si>
    <t>Revolution Tour</t>
  </si>
  <si>
    <t>SAC</t>
  </si>
  <si>
    <t>Quota</t>
  </si>
  <si>
    <t>Maximum of 5</t>
  </si>
  <si>
    <t>Notes</t>
  </si>
  <si>
    <t>Maximum 25 foreign riders</t>
  </si>
  <si>
    <t>Personal spot for top 16 riders on current FIS Point list</t>
  </si>
  <si>
    <t>PGS</t>
  </si>
  <si>
    <t>Male</t>
  </si>
  <si>
    <t>Female</t>
  </si>
  <si>
    <t>To Qualify for World Cup</t>
  </si>
  <si>
    <t>you must have met the SSA</t>
  </si>
  <si>
    <t>A Pullin has personal spot</t>
  </si>
  <si>
    <t>To qualify for World Champs</t>
  </si>
  <si>
    <t>To qualify for Junior Worlds</t>
  </si>
  <si>
    <t>Junior World Championships</t>
  </si>
  <si>
    <t>Maximum 20</t>
  </si>
  <si>
    <t>Maximum 4 per country/event/gender</t>
  </si>
  <si>
    <t>Maximum 22</t>
  </si>
  <si>
    <t>Maximum 6 per country/event/gender</t>
  </si>
  <si>
    <t>Trysil</t>
  </si>
  <si>
    <t>Riale - Val Formazza</t>
  </si>
  <si>
    <t>FIS World Cup Lillehammer</t>
  </si>
  <si>
    <t>2615 Lillehammer</t>
  </si>
  <si>
    <t>Storgata 86</t>
  </si>
  <si>
    <t xml:space="preserve">4xDH SG </t>
  </si>
  <si>
    <t>Holmenkollen Skifestival</t>
  </si>
  <si>
    <t>---</t>
  </si>
  <si>
    <t>ELSTON Jared</t>
  </si>
  <si>
    <t>HARVEYSON Tom</t>
  </si>
  <si>
    <t>Vagne Josh</t>
  </si>
  <si>
    <t>Cameron and Luke Staveley pulled from entry</t>
  </si>
  <si>
    <t>ELSTON, Simon</t>
  </si>
  <si>
    <t>Muehlweg 3</t>
  </si>
  <si>
    <t>Joss McAlpin pulled out of the event</t>
  </si>
  <si>
    <t>C Fortune entry cancelled</t>
  </si>
  <si>
    <t>-ROLWC-ROLJWC-</t>
  </si>
  <si>
    <t>NAME</t>
  </si>
  <si>
    <t>SPONSORS</t>
  </si>
  <si>
    <t>RESULTS</t>
  </si>
  <si>
    <t>POINTS</t>
  </si>
  <si>
    <t>Submitted, needs to be resubmitted with changes</t>
  </si>
  <si>
    <t>Worksheet Tab Colours</t>
  </si>
  <si>
    <t>Tournament</t>
  </si>
  <si>
    <t>Parenteventid</t>
  </si>
  <si>
    <t>Ehrfried Feckler</t>
  </si>
  <si>
    <t>D- 57290 Neunkirchen-Altenseelbach</t>
  </si>
  <si>
    <t>+49 273 560 701; +49 60 906 57 814</t>
  </si>
  <si>
    <t>22.-24.5.2015</t>
  </si>
  <si>
    <t>FIS Grasski World Cup</t>
  </si>
  <si>
    <t>Schizentrum Rettenbach</t>
  </si>
  <si>
    <t>Rettenbach 141</t>
  </si>
  <si>
    <t>A-7434 Rettenbach</t>
  </si>
  <si>
    <t>+43 664 411 2591</t>
  </si>
  <si>
    <t>christian_zumpf@gmx.at</t>
  </si>
  <si>
    <t xml:space="preserve">2xGS SG SC </t>
  </si>
  <si>
    <t>30.-31.5.2015</t>
  </si>
  <si>
    <t>Bömmeli</t>
  </si>
  <si>
    <t>Giacomettistr. 8</t>
  </si>
  <si>
    <t>13.-14.6.2015</t>
  </si>
  <si>
    <t>A-8171 St. Kathrein</t>
  </si>
  <si>
    <t>+43 664 4057 999</t>
  </si>
  <si>
    <t>+43 3179 202 74</t>
  </si>
  <si>
    <t>19.-21.6.2015</t>
  </si>
  <si>
    <t>Schwarzenbach/ St. Veit</t>
  </si>
  <si>
    <t>BSV Voith Schiclub</t>
  </si>
  <si>
    <t>+43 664 1246 429</t>
  </si>
  <si>
    <t>26.-28.6.2015</t>
  </si>
  <si>
    <t>Madarao Kogen</t>
  </si>
  <si>
    <t>Japan Grass Ski Association</t>
  </si>
  <si>
    <t>1-7-10-8F Ginza</t>
  </si>
  <si>
    <t>Chuo-ku</t>
  </si>
  <si>
    <t>Tokyo</t>
  </si>
  <si>
    <t>+81 3 3538 2528; +81 90 3470 2825</t>
  </si>
  <si>
    <t>+81 3 3538 7677</t>
  </si>
  <si>
    <t>info@grass-ski.or.jp</t>
  </si>
  <si>
    <t>www.grass-ski.or.jp</t>
  </si>
  <si>
    <t>27.-28.6.2015</t>
  </si>
  <si>
    <t>information@stockholmrollerski.se</t>
  </si>
  <si>
    <t>27.6.2015</t>
  </si>
  <si>
    <t>CZ- 666 02 Predklasteri</t>
  </si>
  <si>
    <t>4.-5.7.2015</t>
  </si>
  <si>
    <t>SK Triglav Kranj</t>
  </si>
  <si>
    <t>+386 (4) 231 13 47</t>
  </si>
  <si>
    <t>+386 (4) 231 57 79</t>
  </si>
  <si>
    <t>info@sk-triglav.com</t>
  </si>
  <si>
    <t>www.sk-triglav.si</t>
  </si>
  <si>
    <t>Skijaski klub Oroslavje</t>
  </si>
  <si>
    <t>HR-49243 Oroslavje</t>
  </si>
  <si>
    <t>+385 49 503 810; +385 91 172 5905</t>
  </si>
  <si>
    <t>+385 49 503 812</t>
  </si>
  <si>
    <t>-10K-SP-</t>
  </si>
  <si>
    <t xml:space="preserve">4x10k 2xSP </t>
  </si>
  <si>
    <t>10.-12.7.2015</t>
  </si>
  <si>
    <t>FIS Cup Villach</t>
  </si>
  <si>
    <t>Skilaeufervereinigung Villach</t>
  </si>
  <si>
    <t>Villacher Alpenstraße 2</t>
  </si>
  <si>
    <t>+43 676 820 52 149</t>
  </si>
  <si>
    <t>11.-12.7.2015</t>
  </si>
  <si>
    <t>FIS Grasski World Cup Sprint</t>
  </si>
  <si>
    <t>S.S. Ravascletto (UD51)</t>
  </si>
  <si>
    <t>De Crignis CLaudio</t>
  </si>
  <si>
    <t>Via Pitacol</t>
  </si>
  <si>
    <t>Shichikashuku</t>
  </si>
  <si>
    <t>18.-19.7.2015</t>
  </si>
  <si>
    <t>Grostonas Street 6B</t>
  </si>
  <si>
    <t>LV-1013 Riga</t>
  </si>
  <si>
    <t>+371 673 877 16; +371 263 96 032</t>
  </si>
  <si>
    <t>+371 673 877 17</t>
  </si>
  <si>
    <t xml:space="preserve">2x5k 2xPur 2xSP </t>
  </si>
  <si>
    <t xml:space="preserve">2x10k 2xPur 2xSP </t>
  </si>
  <si>
    <t>24.-26.7.2015</t>
  </si>
  <si>
    <t>D-83324 Ruhpolding</t>
  </si>
  <si>
    <t>+49 8663 41997811</t>
  </si>
  <si>
    <t>+49 8663 41997828</t>
  </si>
  <si>
    <t>XII Campeonato Brasileiro de Cross Country</t>
  </si>
  <si>
    <t>Rua Pequetita</t>
  </si>
  <si>
    <t>Cardrona Continental Cup</t>
  </si>
  <si>
    <t>Snow Sports New Zealand</t>
  </si>
  <si>
    <t>78 Anderson Road</t>
  </si>
  <si>
    <t>Wanaka</t>
  </si>
  <si>
    <t>+64 (0) 3443 4085</t>
  </si>
  <si>
    <t>adam@snowsports.co.nz</t>
  </si>
  <si>
    <t>25.-26.7.2015</t>
  </si>
  <si>
    <t>29 Redwood Ave</t>
  </si>
  <si>
    <t>Tiffindell Ski Resort</t>
  </si>
  <si>
    <t>Johannesburg</t>
  </si>
  <si>
    <t>+27 11 976 4731</t>
  </si>
  <si>
    <t>alex@snowsports.co.za</t>
  </si>
  <si>
    <t>www.snowsports.co.za</t>
  </si>
  <si>
    <t>27.-29.7.2015</t>
  </si>
  <si>
    <t>FIS Grasski Junior World Championships</t>
  </si>
  <si>
    <t xml:space="preserve">Lipa 151 </t>
  </si>
  <si>
    <t>CZ-76311 Lipa</t>
  </si>
  <si>
    <t>TNT Tour</t>
  </si>
  <si>
    <t>+56 (2) 22721062</t>
  </si>
  <si>
    <t>29.-30.7.2015</t>
  </si>
  <si>
    <t>30.7.-1.8.2015</t>
  </si>
  <si>
    <t>Hotham Tech Series</t>
  </si>
  <si>
    <t>Hotham</t>
  </si>
  <si>
    <t>PO Box 140</t>
  </si>
  <si>
    <t>Bright Vic 3741</t>
  </si>
  <si>
    <t>30.7.-2.8.2015</t>
  </si>
  <si>
    <t xml:space="preserve">2xBA </t>
  </si>
  <si>
    <t>FIS Slaloms</t>
  </si>
  <si>
    <t>1.-3.8.2015</t>
  </si>
  <si>
    <t>Hotham SX Champs</t>
  </si>
  <si>
    <t>Club Andino Ushuaia</t>
  </si>
  <si>
    <t>Refugio Wallner - LNAlem 2873</t>
  </si>
  <si>
    <t>54 2901 422335</t>
  </si>
  <si>
    <t>www.fasa.org.ar</t>
  </si>
  <si>
    <t>2.8.2015</t>
  </si>
  <si>
    <t>Grant Winsloe</t>
  </si>
  <si>
    <t>34 Ardmore Street</t>
  </si>
  <si>
    <t>+64 (0) 21 362 306</t>
  </si>
  <si>
    <t>Hotham SBX Festival</t>
  </si>
  <si>
    <t>5.-7.8.2015</t>
  </si>
  <si>
    <t>OK Hinterzarten</t>
  </si>
  <si>
    <t>Postfach 1151</t>
  </si>
  <si>
    <t>+49 7652 9197 20</t>
  </si>
  <si>
    <t>+49 7652 9197 29</t>
  </si>
  <si>
    <t>http://www.sommerskispringen-hinterzarten.de/</t>
  </si>
  <si>
    <t xml:space="preserve">2xNH TN </t>
  </si>
  <si>
    <t>6.-8.8.2015</t>
  </si>
  <si>
    <t>Idre Fjall Hill Climb</t>
  </si>
  <si>
    <t>790 90</t>
  </si>
  <si>
    <t>7.-8.8.2015</t>
  </si>
  <si>
    <t>Memorial F. Graef</t>
  </si>
  <si>
    <t>Rivadavia 599 - San Martin de los Andes</t>
  </si>
  <si>
    <t>Argentina</t>
  </si>
  <si>
    <t>54 2972 427125</t>
  </si>
  <si>
    <t>cajalacar@smandes.com.ar</t>
  </si>
  <si>
    <t>stefi@smandes.com.ar</t>
  </si>
  <si>
    <t>http://wisla-malinka.com/</t>
  </si>
  <si>
    <t>8.-9.8.2015</t>
  </si>
  <si>
    <t>Ushuaia Loppet</t>
  </si>
  <si>
    <t>+54 2901 546277</t>
  </si>
  <si>
    <t>www.ushuaialoppet.com</t>
  </si>
  <si>
    <t>-WL-ML-</t>
  </si>
  <si>
    <t xml:space="preserve">Iran Ski Association </t>
  </si>
  <si>
    <t xml:space="preserve">New Zealand National Championships </t>
  </si>
  <si>
    <t>Toby Arnott</t>
  </si>
  <si>
    <t>+64 (0) 275 409 468</t>
  </si>
  <si>
    <t>toby@coronetpeak.co.nz</t>
  </si>
  <si>
    <t>9.-12.8.2015</t>
  </si>
  <si>
    <t>+49 37465 45690</t>
  </si>
  <si>
    <t>+49 37465 45687</t>
  </si>
  <si>
    <t>9.-10.8.2015</t>
  </si>
  <si>
    <t>10.-14.8.2015</t>
  </si>
  <si>
    <t>OPA Alpencup Damen</t>
  </si>
  <si>
    <t>+49 37467 2808611</t>
  </si>
  <si>
    <t>+49 37467 2808630</t>
  </si>
  <si>
    <t>10.8.2015</t>
  </si>
  <si>
    <t>Semana Interncional FIS</t>
  </si>
  <si>
    <t>Moreno 69 6to 25</t>
  </si>
  <si>
    <t>8400 Bariloche</t>
  </si>
  <si>
    <t>Argetina</t>
  </si>
  <si>
    <t>54 294 4426357</t>
  </si>
  <si>
    <t>fasa@speedy.com.ar</t>
  </si>
  <si>
    <t>10.-13.8.2015</t>
  </si>
  <si>
    <t>D-08340 Schwarzenberg / Ortsteil Pöhla</t>
  </si>
  <si>
    <t>+49 152 04966870</t>
  </si>
  <si>
    <t>12.-13.8.2015</t>
  </si>
  <si>
    <t>13.-15.8.2015</t>
  </si>
  <si>
    <t>Australian Junior Nationals</t>
  </si>
  <si>
    <t>damian.goninan@perisher.com.au</t>
  </si>
  <si>
    <t>+61 2 6459 4440</t>
  </si>
  <si>
    <t>6182 Escholzmatt</t>
  </si>
  <si>
    <t>15.-16.8.2015</t>
  </si>
  <si>
    <t>NJC-South American Cup</t>
  </si>
  <si>
    <t>Osorno</t>
  </si>
  <si>
    <t>+56 (64) 2612070</t>
  </si>
  <si>
    <t>reservas@skiantillanca.cl</t>
  </si>
  <si>
    <t>Urs Faessler</t>
  </si>
  <si>
    <t>vital.anken@sommerskispringen.ch</t>
  </si>
  <si>
    <t>http://www.sommerskispringen.ch</t>
  </si>
  <si>
    <t>15.8.2015</t>
  </si>
  <si>
    <t>Ski Club Bischofsgrün</t>
  </si>
  <si>
    <t>+49 9276 9260912</t>
  </si>
  <si>
    <t>+49 9276 9260960</t>
  </si>
  <si>
    <t>thomas.scherm@bischofsgruen.bayern.de</t>
  </si>
  <si>
    <t>Merino Muster</t>
  </si>
  <si>
    <t xml:space="preserve">Cardrona RD 2 </t>
  </si>
  <si>
    <t>merinomuster@gmail.com</t>
  </si>
  <si>
    <t>FIS Jumpin Freestyle Aerial Masters</t>
  </si>
  <si>
    <t>Freestyle Cmpany Jumpin</t>
  </si>
  <si>
    <t xml:space="preserve">Rossauerstrasse </t>
  </si>
  <si>
    <t>CH-8932 Mettmenstetten</t>
  </si>
  <si>
    <t>+41 79 457 10 09</t>
  </si>
  <si>
    <t>16.8.2015</t>
  </si>
  <si>
    <t>XXI Brazilian Snowboard Championships</t>
  </si>
  <si>
    <t>Winter Games NZ</t>
  </si>
  <si>
    <t>Iona Bentley</t>
  </si>
  <si>
    <t>PO Box 389</t>
  </si>
  <si>
    <t>+64 (0)21 234 3736</t>
  </si>
  <si>
    <t>iona@wintergamesnz.kiwi</t>
  </si>
  <si>
    <t>www.wintergamesnz.kiwi</t>
  </si>
  <si>
    <t>18.-30.8.2015</t>
  </si>
  <si>
    <t xml:space="preserve">Iona Bentley </t>
  </si>
  <si>
    <t>+64 21 234 37 36</t>
  </si>
  <si>
    <t>19.-23.8.2015</t>
  </si>
  <si>
    <t>FIS Continental Cup / FIS Cup</t>
  </si>
  <si>
    <t>20.-23.8.2015</t>
  </si>
  <si>
    <t>Bad Peterstal</t>
  </si>
  <si>
    <t>SV Schwarzwald Bad Peterstal e.V.</t>
  </si>
  <si>
    <t>Zefersgrund 1a</t>
  </si>
  <si>
    <t>D-77740 Bad Peterstal</t>
  </si>
  <si>
    <t>+49 7806 1541; +49 171 990 3488</t>
  </si>
  <si>
    <t>sharter564@gmail.com</t>
  </si>
  <si>
    <t>21.-23.8.2015</t>
  </si>
  <si>
    <t>Skiclub Kaprun</t>
  </si>
  <si>
    <t>A-5710 Kaprun</t>
  </si>
  <si>
    <t>skiclub-kaprun@sbg.at</t>
  </si>
  <si>
    <t>Alliansloppen</t>
  </si>
  <si>
    <t>C/O Magnus Larsson</t>
  </si>
  <si>
    <t>Vänerparken 4</t>
  </si>
  <si>
    <t>462 35 Vänersborg</t>
  </si>
  <si>
    <t>-30K-50K-SP-</t>
  </si>
  <si>
    <t xml:space="preserve">30k 50k 2xSP </t>
  </si>
  <si>
    <t>21.-22.8.2015</t>
  </si>
  <si>
    <t>22.8.2015</t>
  </si>
  <si>
    <t>ANC Winterseries</t>
  </si>
  <si>
    <t>PO Box 42</t>
  </si>
  <si>
    <t>22.-26.8.2015</t>
  </si>
  <si>
    <t>Audi Quattro Wintergames</t>
  </si>
  <si>
    <t>Winter Games</t>
  </si>
  <si>
    <t>+64 (0) 21 234 3736</t>
  </si>
  <si>
    <t>http://wintergamesnz.kiwi/</t>
  </si>
  <si>
    <t>https://www.facebook.com/WinterGamesNZ?fref=ts</t>
  </si>
  <si>
    <t>-ANC-DAR-</t>
  </si>
  <si>
    <t>24.-30.8.2015</t>
  </si>
  <si>
    <t>CIP FIS 2015</t>
  </si>
  <si>
    <t>8400 Bariloche Argentina</t>
  </si>
  <si>
    <t>54 294 4424579</t>
  </si>
  <si>
    <t>secretaria@patagonico.org / info@clubandino.org</t>
  </si>
  <si>
    <t>www.patagonico.org</t>
  </si>
  <si>
    <t>25.-28.8.2015</t>
  </si>
  <si>
    <t>XXX Brazilian Alpine Ski Championships - Domingos Giobbi Memorial</t>
  </si>
  <si>
    <t>Valle Nevado (CHI)</t>
  </si>
  <si>
    <t>+64 21 234 3736</t>
  </si>
  <si>
    <t>26.-30.8.2015</t>
  </si>
  <si>
    <t xml:space="preserve">2xSS </t>
  </si>
  <si>
    <t>27.-30.8.2015</t>
  </si>
  <si>
    <t>FIS Continental Cup Ladies</t>
  </si>
  <si>
    <t>+49 37348 23342</t>
  </si>
  <si>
    <t>+49 37348 23343</t>
  </si>
  <si>
    <t>28.-29.8.2015</t>
  </si>
  <si>
    <t>Wintergames</t>
  </si>
  <si>
    <t>Wintergames NZ</t>
  </si>
  <si>
    <t>Frenstat pod Radhostem</t>
  </si>
  <si>
    <t>TJ Frenstat pod Radhostem</t>
  </si>
  <si>
    <t>Martinská ctvrt 1704</t>
  </si>
  <si>
    <t>memorial.raska@email.cz</t>
  </si>
  <si>
    <t>Fichtelbergstraße 1a</t>
  </si>
  <si>
    <t>29.-30.8.2015</t>
  </si>
  <si>
    <t>Club Deportivo Universidad Catolica</t>
  </si>
  <si>
    <t>29.8.2015</t>
  </si>
  <si>
    <t>+56 (2) 222721062</t>
  </si>
  <si>
    <t>30.8.2015</t>
  </si>
  <si>
    <t xml:space="preserve">reservas@skiantillanca.cl </t>
  </si>
  <si>
    <t xml:space="preserve">www.fedeskichile.cl </t>
  </si>
  <si>
    <t>30.8.-1.9.2015</t>
  </si>
  <si>
    <t>South America Speed Series</t>
  </si>
  <si>
    <t>31.8.-4.9.2015</t>
  </si>
  <si>
    <t>31.8.-1.9.2015</t>
  </si>
  <si>
    <t>FIS Grasski World Championships</t>
  </si>
  <si>
    <t>Tambre - Belluno</t>
  </si>
  <si>
    <t>Sci Club Ponte nelle Alpi</t>
  </si>
  <si>
    <t>c/o. Stadio Polisportivo U. Orzes</t>
  </si>
  <si>
    <t>I-32014 Ponte nelle Alpi (BL)</t>
  </si>
  <si>
    <t>1.-6.9.2015</t>
  </si>
  <si>
    <t>daniel.bosco@bluey.com.au</t>
  </si>
  <si>
    <t>1.-2.9.2015</t>
  </si>
  <si>
    <t>2.9.2015</t>
  </si>
  <si>
    <t>Russian Federation</t>
  </si>
  <si>
    <t>Luzhnetskay nab.</t>
  </si>
  <si>
    <t>FIS Summer Grand Prix/ Schüler GP</t>
  </si>
  <si>
    <t>+49 8322 8090300</t>
  </si>
  <si>
    <t>+49 8322 8090301</t>
  </si>
  <si>
    <t>1-Gundersen LH HS137/10.0 K 1-</t>
  </si>
  <si>
    <t>4.-5.9.2015</t>
  </si>
  <si>
    <t>+64 (0) 213 623 06</t>
  </si>
  <si>
    <t>5.-6.9.2015</t>
  </si>
  <si>
    <t>PO Box 33</t>
  </si>
  <si>
    <t>Mt Buller Vic 3723</t>
  </si>
  <si>
    <t>+61 4 11281 372</t>
  </si>
  <si>
    <t>+61 3 9686 2988</t>
  </si>
  <si>
    <t>patto@teambuller.com</t>
  </si>
  <si>
    <t>5.9.2015</t>
  </si>
  <si>
    <t xml:space="preserve">International Complex of SJ Hills </t>
  </si>
  <si>
    <t>Skiclub Winterberg</t>
  </si>
  <si>
    <t>Nuhnestr. 13</t>
  </si>
  <si>
    <t>+49 2981 7385</t>
  </si>
  <si>
    <t>+49 2981 9208 13</t>
  </si>
  <si>
    <t>12.-13.9.2015</t>
  </si>
  <si>
    <t>0043 5425 944</t>
  </si>
  <si>
    <t>0043 5263 6000 12</t>
  </si>
  <si>
    <t>2015 Dutch Indoor Moguls Championchip</t>
  </si>
  <si>
    <t>Freestyle Holland</t>
  </si>
  <si>
    <t>De Roedel 20</t>
  </si>
  <si>
    <t>6021 MK  BUDEL</t>
  </si>
  <si>
    <t>+31 6 53411203</t>
  </si>
  <si>
    <t>fisrace@freestyleholland.nl</t>
  </si>
  <si>
    <t>Amphipolis</t>
  </si>
  <si>
    <t>Hellenic Winter Sports Federation</t>
  </si>
  <si>
    <t>South America Spring Series</t>
  </si>
  <si>
    <t xml:space="preserve">4xDH 2xSG 2xSC </t>
  </si>
  <si>
    <t>14.-16.9.2015</t>
  </si>
  <si>
    <t>7 Trafford Way</t>
  </si>
  <si>
    <t>+44 161 749 222</t>
  </si>
  <si>
    <t>martin.carr@freestylesnowsports.co.uk</t>
  </si>
  <si>
    <t>www.freestylesnowsports.co.uk</t>
  </si>
  <si>
    <t xml:space="preserve">2xMO 2xDM </t>
  </si>
  <si>
    <t>17.-18.9.2015</t>
  </si>
  <si>
    <t>Oslo (Midtstuen)</t>
  </si>
  <si>
    <t>+47 928 96609</t>
  </si>
  <si>
    <t>19.-20.9.2015</t>
  </si>
  <si>
    <t>South American FIS Masters Cup</t>
  </si>
  <si>
    <t>Club de Ski Masters de Chile</t>
  </si>
  <si>
    <t>+56 (2) 22340113</t>
  </si>
  <si>
    <t>www.amski.cl</t>
  </si>
  <si>
    <t>Copa Ushuaia Fin del Mundo</t>
  </si>
  <si>
    <t>FIS Rollerski World Championships</t>
  </si>
  <si>
    <t>Nordic Ski Val di Fiemme SrL</t>
  </si>
  <si>
    <t>I-38033 Cavalese</t>
  </si>
  <si>
    <t>+39 0462 35 20 13</t>
  </si>
  <si>
    <t>+39 0462 35 20 91</t>
  </si>
  <si>
    <t>info@fiemmeworldcup.com</t>
  </si>
  <si>
    <t>cristina.bellante@fiemmeworldcup.com</t>
  </si>
  <si>
    <t>www.fiemmeworldcup.com</t>
  </si>
  <si>
    <t>-ROLWSC-ROLWJC-</t>
  </si>
  <si>
    <t>24.-27.9.2015</t>
  </si>
  <si>
    <t xml:space="preserve">Romanian Ski Biathlon Federation </t>
  </si>
  <si>
    <t>V. Conta Street No 16</t>
  </si>
  <si>
    <t>office@frschibiatlon.ro</t>
  </si>
  <si>
    <t>-FC-FIS-</t>
  </si>
  <si>
    <t>Nakoyama Kogen</t>
  </si>
  <si>
    <t>-SL-SG-SC-</t>
  </si>
  <si>
    <t xml:space="preserve">SL SG SC </t>
  </si>
  <si>
    <t>26.-27.9.2015</t>
  </si>
  <si>
    <t>Union Volksbank Hnzenbach</t>
  </si>
  <si>
    <t>Großstroheim 11</t>
  </si>
  <si>
    <t>+43 664 421 15 42</t>
  </si>
  <si>
    <t>OPA Alpencup Herren</t>
  </si>
  <si>
    <t>D-79856 Hinterzarten</t>
  </si>
  <si>
    <t>+49 7652 919720</t>
  </si>
  <si>
    <t>+49 7652 919729</t>
  </si>
  <si>
    <t>1.-4.10.2015</t>
  </si>
  <si>
    <t>3.-4.10.2015</t>
  </si>
  <si>
    <t>Fr. Maria Falkner</t>
  </si>
  <si>
    <t>24.-25.10.2015</t>
  </si>
  <si>
    <t>SBS EC Landgraaf</t>
  </si>
  <si>
    <t>Idrettens Hus</t>
  </si>
  <si>
    <t>2353 Beitostoelen</t>
  </si>
  <si>
    <t>0047 91627540</t>
  </si>
  <si>
    <t>www.osil.no</t>
  </si>
  <si>
    <t>14.-15.11.2015</t>
  </si>
  <si>
    <t>IPCAS Landgraaf</t>
  </si>
  <si>
    <t>Netherlands Ski Federation</t>
  </si>
  <si>
    <t>c/o Caroline Ooms</t>
  </si>
  <si>
    <t>2517 JK DEN HAAG</t>
  </si>
  <si>
    <t>+31 70 310 11 75</t>
  </si>
  <si>
    <t>17.-18.11.2015</t>
  </si>
  <si>
    <t>Europa Cup Banked Slalom</t>
  </si>
  <si>
    <t>Pr. Kennedylaan 15</t>
  </si>
  <si>
    <t>2517 JK  DEN HAAG</t>
  </si>
  <si>
    <t>+31 70 310 11 48</t>
  </si>
  <si>
    <t>Banked Slalom</t>
  </si>
  <si>
    <t>18.11.2015</t>
  </si>
  <si>
    <t>Europa Cup Landgraaf</t>
  </si>
  <si>
    <t>19.-20.11.2015</t>
  </si>
  <si>
    <t>WC Banked Slalom</t>
  </si>
  <si>
    <t>+31 310 11 48</t>
  </si>
  <si>
    <t>20.-22.11.2015</t>
  </si>
  <si>
    <t>25.-26.11.2015</t>
  </si>
  <si>
    <t>27.-29.11.2015</t>
  </si>
  <si>
    <t>Aspen Winternational</t>
  </si>
  <si>
    <t>28.-29.11.2015</t>
  </si>
  <si>
    <t>II° Trofeo Sanaretti - Sormani</t>
  </si>
  <si>
    <t>Sci Club Formazza (VB16)</t>
  </si>
  <si>
    <t>Fraz. Ponte</t>
  </si>
  <si>
    <t>Birds of Prey</t>
  </si>
  <si>
    <t>90 Benchmark Road</t>
  </si>
  <si>
    <t>2.-3.12.2015</t>
  </si>
  <si>
    <t>4.-5.12.2015</t>
  </si>
  <si>
    <t>Storgate 86</t>
  </si>
  <si>
    <t>0047 61287320</t>
  </si>
  <si>
    <t>0047 61287330</t>
  </si>
  <si>
    <t>4.-6.12.2015</t>
  </si>
  <si>
    <t>5.-6.12.2015</t>
  </si>
  <si>
    <t>FIS Worldcup Lillhammer</t>
  </si>
  <si>
    <t>www.wclillehammer.no</t>
  </si>
  <si>
    <t>Hochfuegen</t>
  </si>
  <si>
    <t>www.snowboardgermany.com</t>
  </si>
  <si>
    <t>-TRA-EC-</t>
  </si>
  <si>
    <t>10.-12.12.2015</t>
  </si>
  <si>
    <t>Mammoth Mountain Open</t>
  </si>
  <si>
    <t>11.-13.12.2015</t>
  </si>
  <si>
    <t>12.-13.12.2015</t>
  </si>
  <si>
    <t>OPA Coupe Continentale</t>
  </si>
  <si>
    <t>-DH-SC-</t>
  </si>
  <si>
    <t xml:space="preserve">4xDH SC </t>
  </si>
  <si>
    <t>16.-19.12.2015</t>
  </si>
  <si>
    <t>48a Saslong Classic</t>
  </si>
  <si>
    <t>18.-20.12.2015</t>
  </si>
  <si>
    <t>18.-19.12.2015</t>
  </si>
  <si>
    <t>19.-20.12.2015</t>
  </si>
  <si>
    <t>19.12.2015</t>
  </si>
  <si>
    <t>Ramsau am Dachstein</t>
  </si>
  <si>
    <t>Hr. Alois Stadlober</t>
  </si>
  <si>
    <t>Akanko Onsen Winter Sport Events</t>
  </si>
  <si>
    <t>Pre US Nats Central Super JNQ</t>
  </si>
  <si>
    <t>Michigan Tech Nordic Training Center - H</t>
  </si>
  <si>
    <t>Joe Haggenmiller</t>
  </si>
  <si>
    <t>Michigan Tech</t>
  </si>
  <si>
    <t>1400 Townsend Dr</t>
  </si>
  <si>
    <t>20.12.2015</t>
  </si>
  <si>
    <t>Comitato Alpine Ski World Cup Alta Badia</t>
  </si>
  <si>
    <t>3Tre - AUDI FIS World Cup</t>
  </si>
  <si>
    <t>Comitato Organizzatore 3 Tre</t>
  </si>
  <si>
    <t>Via Pradalago</t>
  </si>
  <si>
    <t>Nukabira Gensenkyo Ski Events</t>
  </si>
  <si>
    <t>Japan Cross Country Otoineppu Event</t>
  </si>
  <si>
    <t>DH male WC Alpine Skiing</t>
  </si>
  <si>
    <t>SC Lienz</t>
  </si>
  <si>
    <t>Europaplatz 1</t>
  </si>
  <si>
    <t>0043 50 212 410</t>
  </si>
  <si>
    <t>office@skiworldcup-lienz.at</t>
  </si>
  <si>
    <t>http://www.skiworldcup-lienz.at</t>
  </si>
  <si>
    <t>28.-29.12.2015</t>
  </si>
  <si>
    <t>31.12.2015.-1.1.2016</t>
  </si>
  <si>
    <t>Munich</t>
  </si>
  <si>
    <t>+49 (89) 30672442</t>
  </si>
  <si>
    <t>+49 (89)30672443</t>
  </si>
  <si>
    <t>1.1.2016</t>
  </si>
  <si>
    <t>FIS Internationaler Skiverband</t>
  </si>
  <si>
    <t>1.-10.1.2016</t>
  </si>
  <si>
    <t xml:space="preserve">1-Gundersen LH HS140/10.0 K </t>
  </si>
  <si>
    <t>2.-3.1.2016</t>
  </si>
  <si>
    <t>Hr. Alfons Schranz</t>
  </si>
  <si>
    <t>+385 1 3093 009</t>
  </si>
  <si>
    <t xml:space="preserve">University of Utah RMISA Invite </t>
  </si>
  <si>
    <t>Park City Mountain Resort</t>
  </si>
  <si>
    <t>5.-6.1.2016</t>
  </si>
  <si>
    <t>Western Region Tech Series</t>
  </si>
  <si>
    <t>6580 St. Anton am Arlberg</t>
  </si>
  <si>
    <t>7.-10.1.2016</t>
  </si>
  <si>
    <t>7.-8.1.2016</t>
  </si>
  <si>
    <t>1942 5-ku</t>
  </si>
  <si>
    <t>C.O. Manifestazioni Sportive Dobbiaco</t>
  </si>
  <si>
    <t>8.-10.1.2016</t>
  </si>
  <si>
    <t>9.-10.1.2016</t>
  </si>
  <si>
    <t>Braies/Villa Bassa/Dobbiaco/San Candido/</t>
  </si>
  <si>
    <t>C.O. Pustertaler Ski-Marathon (BZG2)</t>
  </si>
  <si>
    <t>University Of Utah RMISA Invite</t>
  </si>
  <si>
    <t>Kevin Sweeney</t>
  </si>
  <si>
    <t>University of Utah Ski Team</t>
  </si>
  <si>
    <t>1825 E South Campus Dr Front</t>
  </si>
  <si>
    <t>Salt Lake City</t>
  </si>
  <si>
    <t>Altenmarkt</t>
  </si>
  <si>
    <t>11.-15.1.2016</t>
  </si>
  <si>
    <t>Ontake</t>
  </si>
  <si>
    <t>3162 Otakimura</t>
  </si>
  <si>
    <t>Hermann - Maier - Platz 1</t>
  </si>
  <si>
    <t>http://www.skiweltcup-flachau.at</t>
  </si>
  <si>
    <t>12.1.2016</t>
  </si>
  <si>
    <t>12.-17.1.2016</t>
  </si>
  <si>
    <t>+385 1 6431 007</t>
  </si>
  <si>
    <t>+385 1 6431 037</t>
  </si>
  <si>
    <t>12.-13.1.2016</t>
  </si>
  <si>
    <t>Lake Placid Freestyle World Cup</t>
  </si>
  <si>
    <t>FIS Ski Flying World Championships</t>
  </si>
  <si>
    <t>Hr. Hupert Neuper</t>
  </si>
  <si>
    <t>Hauptstraße 293</t>
  </si>
  <si>
    <t>14.-17.1.2016</t>
  </si>
  <si>
    <t>15.-16.1.2016</t>
  </si>
  <si>
    <t>Weltcup Damen</t>
  </si>
  <si>
    <t>OK Weltcup</t>
  </si>
  <si>
    <t>16.-17.1.2016</t>
  </si>
  <si>
    <t xml:space="preserve">1-Gundersen LH HS118/10.0 K </t>
  </si>
  <si>
    <t>Almaty Soldier Hollow</t>
  </si>
  <si>
    <t>128 Al Farabi ave</t>
  </si>
  <si>
    <t>International Complex of SJ hills</t>
  </si>
  <si>
    <t>kskia@hotmail.com</t>
  </si>
  <si>
    <t>neva_trans@mail.ru</t>
  </si>
  <si>
    <t>16.-20.1.2016</t>
  </si>
  <si>
    <t>Puy St. Vincent</t>
  </si>
  <si>
    <t>16.1.2016</t>
  </si>
  <si>
    <t>Sugadaira Kogen</t>
  </si>
  <si>
    <t>Ski Association of Saitama</t>
  </si>
  <si>
    <t>1-9-2-817 Kamiochiai</t>
  </si>
  <si>
    <t>La Foulée Blanche</t>
  </si>
  <si>
    <t>Autrans</t>
  </si>
  <si>
    <t>Association Foulée Blanche</t>
  </si>
  <si>
    <t>38880 Autrans</t>
  </si>
  <si>
    <t>+33(476) 95 37 37</t>
  </si>
  <si>
    <t>+33(476) 95 72 28</t>
  </si>
  <si>
    <t>contact@lafouleeblanche.com</t>
  </si>
  <si>
    <t>www.lafouleeblanche.com</t>
  </si>
  <si>
    <t>17.1.2016</t>
  </si>
  <si>
    <t>0043 535 662 30 10</t>
  </si>
  <si>
    <t>0043 535 662 30 199</t>
  </si>
  <si>
    <t>19.-24.1.2016</t>
  </si>
  <si>
    <t>www.deutscherskiverband.de</t>
  </si>
  <si>
    <t>20.-21.1.2016</t>
  </si>
  <si>
    <t>U.S. Grand Prix-Mammoth</t>
  </si>
  <si>
    <t>AUDI FIS Ski World Cup</t>
  </si>
  <si>
    <t>Feldberg</t>
  </si>
  <si>
    <t>22.-23.1.2016</t>
  </si>
  <si>
    <t>Hellenic Masters 2016</t>
  </si>
  <si>
    <t>Patision 71</t>
  </si>
  <si>
    <t>Athens 104 34</t>
  </si>
  <si>
    <t>+30 210 3230 182</t>
  </si>
  <si>
    <t>+30 210 3230 142</t>
  </si>
  <si>
    <t>info@eox.gr</t>
  </si>
  <si>
    <t>www.eox.gr</t>
  </si>
  <si>
    <t xml:space="preserve">2xSL 4xGS </t>
  </si>
  <si>
    <t>22.-24.1.2016</t>
  </si>
  <si>
    <t>Organizer of 2016 Fukushima Freestyle Event</t>
  </si>
  <si>
    <t>23.-24.1.2016</t>
  </si>
  <si>
    <t>23.-26.1.2016</t>
  </si>
  <si>
    <t>-10K-15K-TE-</t>
  </si>
  <si>
    <t xml:space="preserve">10k TE </t>
  </si>
  <si>
    <t xml:space="preserve">15k TE </t>
  </si>
  <si>
    <t>Trofeo Topolino Sci di fondo</t>
  </si>
  <si>
    <t>1-4-15 Hirakawacho</t>
  </si>
  <si>
    <t>Otaru Yuraginosato Ski Events</t>
  </si>
  <si>
    <t>25.-26.1.2016</t>
  </si>
  <si>
    <t>WSV Schaldming</t>
  </si>
  <si>
    <t>Hr. Hans Grogl</t>
  </si>
  <si>
    <t>Salzburgerstraße 315</t>
  </si>
  <si>
    <t>26.1.2016</t>
  </si>
  <si>
    <t>27.-28.1.2016</t>
  </si>
  <si>
    <t>Weltcup Herren</t>
  </si>
  <si>
    <t>+49 (88212) 727700</t>
  </si>
  <si>
    <t>+49 (8821) 3538</t>
  </si>
  <si>
    <t>28.-31.1.2016</t>
  </si>
  <si>
    <t>Zuoz</t>
  </si>
  <si>
    <t>28.-29.1.2016</t>
  </si>
  <si>
    <t>28.-30.1.2016</t>
  </si>
  <si>
    <t>Ichinomiya-machi/Takayama</t>
  </si>
  <si>
    <t>2016 Mont Deus Slalom Cup</t>
  </si>
  <si>
    <t>5261-1 Ichinomiya-machi</t>
  </si>
  <si>
    <t>Fr. Yvonne Weichhart</t>
  </si>
  <si>
    <t>29.-31.1.2016</t>
  </si>
  <si>
    <t>TJ Biela Stopa &amp; Euroloppet Slovakia</t>
  </si>
  <si>
    <t>P. Krizku 391/6</t>
  </si>
  <si>
    <t>96701 - Kremnica</t>
  </si>
  <si>
    <t>30.-31.1.2016</t>
  </si>
  <si>
    <t>Michigan Tech NCAA Invitational</t>
  </si>
  <si>
    <t>1.-5.2.2016</t>
  </si>
  <si>
    <t>Zagreb-Sljeme Cup</t>
  </si>
  <si>
    <t>+385 1 3093 016</t>
  </si>
  <si>
    <t>0047 32264207</t>
  </si>
  <si>
    <t>0047 32264239</t>
  </si>
  <si>
    <t>-SPWQ-WC-</t>
  </si>
  <si>
    <t>3.2.2016</t>
  </si>
  <si>
    <t>Deer Valley Freestyle World Cup</t>
  </si>
  <si>
    <t>+49 (8821) 727700</t>
  </si>
  <si>
    <t>www.deurtscherskiverband.de</t>
  </si>
  <si>
    <t>4.-7.2.2016</t>
  </si>
  <si>
    <t>Jeongseon</t>
  </si>
  <si>
    <t>0047 22923200</t>
  </si>
  <si>
    <t>0047 22923250</t>
  </si>
  <si>
    <t>http://www.skifest.no</t>
  </si>
  <si>
    <t>5.-6.2.2016</t>
  </si>
  <si>
    <t>5.-7.2.2016</t>
  </si>
  <si>
    <t>Ravna Gora</t>
  </si>
  <si>
    <t>TSK Ravnogorac</t>
  </si>
  <si>
    <t>I.G. Kovacica 176</t>
  </si>
  <si>
    <t>HR-51314 Ravna Gora</t>
  </si>
  <si>
    <t>tsk.ravnogorac@ri.t-com.hr</t>
  </si>
  <si>
    <t>6.-7.2.2016</t>
  </si>
  <si>
    <t>PopovaShapka</t>
  </si>
  <si>
    <t>SKi Federation of Macedonia</t>
  </si>
  <si>
    <t>team@holmenkollen.com</t>
  </si>
  <si>
    <t>http://www.holmenkollen-worldcup.no</t>
  </si>
  <si>
    <t xml:space="preserve">1-Gundersen LH HS134/10.0 K </t>
  </si>
  <si>
    <t>6.2.2016</t>
  </si>
  <si>
    <t>FIS World Cup Homenkollen</t>
  </si>
  <si>
    <t>Honokidaira</t>
  </si>
  <si>
    <t>2F 5-13-3 Suemoritori</t>
  </si>
  <si>
    <t>9.-10.2.2016</t>
  </si>
  <si>
    <t>Appi Kogen</t>
  </si>
  <si>
    <t>2016 FIS Appi SL Events</t>
  </si>
  <si>
    <t>Whiteface Mountain</t>
  </si>
  <si>
    <t>Arkhyz Cup</t>
  </si>
  <si>
    <t>Arkhyz</t>
  </si>
  <si>
    <t>Fis World Cup Trondheim</t>
  </si>
  <si>
    <t>Quebec</t>
  </si>
  <si>
    <t>2016 FIS Hanawa GS Events</t>
  </si>
  <si>
    <t>Boston</t>
  </si>
  <si>
    <t>12.-14.2.2016</t>
  </si>
  <si>
    <t>0047 32781800</t>
  </si>
  <si>
    <t>The 36th All Japan National Championship FS</t>
  </si>
  <si>
    <t>13.2.2016</t>
  </si>
  <si>
    <t>2016 FIS Alpine Ski World Cup Naeba</t>
  </si>
  <si>
    <t>300 Kandatsu</t>
  </si>
  <si>
    <t>13.-14.2.2016</t>
  </si>
  <si>
    <t>2nd Winter Youth Olympic Games</t>
  </si>
  <si>
    <t>Lillehammer / Hafjell</t>
  </si>
  <si>
    <t>-YOG-FIS-</t>
  </si>
  <si>
    <t>-SL-GS-SG-SC-TE-</t>
  </si>
  <si>
    <t>13.-20.2.2016</t>
  </si>
  <si>
    <t>LA TRANSJU'CLASSIC - FIS MARATHON CUP - LA TRANSJURASSIENNE</t>
  </si>
  <si>
    <t>Les Rousses-Lamoura-Mouthe</t>
  </si>
  <si>
    <t>Espace la Martine</t>
  </si>
  <si>
    <t>38404 Morez Cedex</t>
  </si>
  <si>
    <t>http://www.transjurasiienne.com</t>
  </si>
  <si>
    <t>Kamoidake</t>
  </si>
  <si>
    <t>Wild West Classic FIS NJR</t>
  </si>
  <si>
    <t>Snow King Mountain Resort</t>
  </si>
  <si>
    <t>Zagreb Trophy</t>
  </si>
  <si>
    <t>16.-17.2.2016</t>
  </si>
  <si>
    <t>Russische Nationale Meisterschaften</t>
  </si>
  <si>
    <t>17.-20.2.2016</t>
  </si>
  <si>
    <t>Sunny Valley</t>
  </si>
  <si>
    <t>Organier</t>
  </si>
  <si>
    <t>20.-21.2.2016</t>
  </si>
  <si>
    <t>33 Gsieser Tal Lauf</t>
  </si>
  <si>
    <t>Gsiesertal - Val Casies</t>
  </si>
  <si>
    <t>Via San Martino 12 C</t>
  </si>
  <si>
    <t>39030 Gsieser Tal Lauf /Val Casies BZ</t>
  </si>
  <si>
    <t>-MAR-</t>
  </si>
  <si>
    <t>Hokkaido Ski Championship</t>
  </si>
  <si>
    <t>Drew Judycki Memorial UNM Invite</t>
  </si>
  <si>
    <t>22.-23.2.2016</t>
  </si>
  <si>
    <t>22.-28.2.2016</t>
  </si>
  <si>
    <t>23.2.2016</t>
  </si>
  <si>
    <t xml:space="preserve">1-Gundersen LH HS127/10.0 K </t>
  </si>
  <si>
    <t>FIS Alpine Junior World Ski Championships</t>
  </si>
  <si>
    <t>Sochi/Rosa Khutor</t>
  </si>
  <si>
    <t>1993 Alpine WSC Memorial Event</t>
  </si>
  <si>
    <t>Comitato Promozione Sci Val di Fiemme ASD (TNH1)</t>
  </si>
  <si>
    <t>128 Alfarabi ave</t>
  </si>
  <si>
    <t>26.-28.2.2016</t>
  </si>
  <si>
    <t>The 4th Hakuba47 SlopeStyle 2016 c/o Yuji Nagai</t>
  </si>
  <si>
    <t>27.2.2016</t>
  </si>
  <si>
    <t>2016 FIS Freestyle Ski World Cup Tazawako</t>
  </si>
  <si>
    <t>19 Higashi Katsuyakucho</t>
  </si>
  <si>
    <t>AUDI FIS SKI WORLD CUP GRANDVALIRA ANDORRA 2016</t>
  </si>
  <si>
    <t>Soldeu- El Tarter</t>
  </si>
  <si>
    <t>FAE</t>
  </si>
  <si>
    <t>Avd. Dr Mitjavila 17</t>
  </si>
  <si>
    <t xml:space="preserve">GS SG </t>
  </si>
  <si>
    <t>27.-28.2.2016</t>
  </si>
  <si>
    <t>Balkan Cup</t>
  </si>
  <si>
    <t>Pigadia</t>
  </si>
  <si>
    <t>Gerlitzen</t>
  </si>
  <si>
    <t>3.-5.3.2016</t>
  </si>
  <si>
    <t>Nozawa Onsen Village Ski Events</t>
  </si>
  <si>
    <t>4.-5.3.2016</t>
  </si>
  <si>
    <t>4.-6.3.2016</t>
  </si>
  <si>
    <t>5.3.2016</t>
  </si>
  <si>
    <t>5.-6.3.2016</t>
  </si>
  <si>
    <t>Parallel Weltcup</t>
  </si>
  <si>
    <t>http://www.snowboard-winterberg.de/</t>
  </si>
  <si>
    <t>https://www.facebook.com/snowboardwinterberg</t>
  </si>
  <si>
    <t>Tauplitz</t>
  </si>
  <si>
    <t>Koncar Cup / Memorial Davor Sefic</t>
  </si>
  <si>
    <t>8.-9.3.2016</t>
  </si>
  <si>
    <t>Canmore</t>
  </si>
  <si>
    <t>8.-12.3.2016</t>
  </si>
  <si>
    <t>10.-13.3.2016</t>
  </si>
  <si>
    <t>Squaw Valley Cross World Cup</t>
  </si>
  <si>
    <t>Kashimayari</t>
  </si>
  <si>
    <t>Kashimayari Cross Festival</t>
  </si>
  <si>
    <t>Aspen Mountain</t>
  </si>
  <si>
    <t>11.-12.3.2016</t>
  </si>
  <si>
    <t>11.-13.3.2016</t>
  </si>
  <si>
    <t>FIS OPA Final</t>
  </si>
  <si>
    <t>Toblach/Dobbiaco</t>
  </si>
  <si>
    <t>C.O. Manifestaz. Sportive Dobbiaco</t>
  </si>
  <si>
    <t>12.-13.3.2016</t>
  </si>
  <si>
    <t>Europacup herren</t>
  </si>
  <si>
    <t>+49 (8324) 973471</t>
  </si>
  <si>
    <t>12.3.2016</t>
  </si>
  <si>
    <t>Pec Pod Snezkou</t>
  </si>
  <si>
    <t>Vasaloppet Japan</t>
  </si>
  <si>
    <t>Ozaki Sports Cup 2016 Fukui Kuzuryu SL Cup</t>
  </si>
  <si>
    <t>19-10 Shimoyuino</t>
  </si>
  <si>
    <t>14.-20.3.2016</t>
  </si>
  <si>
    <t>2016 Yomiuri Cup Honokidaira GS</t>
  </si>
  <si>
    <t>Kute</t>
  </si>
  <si>
    <t>FEC Baikalsk Russia</t>
  </si>
  <si>
    <t>Nordis Cup 2016</t>
  </si>
  <si>
    <t>Kupres</t>
  </si>
  <si>
    <t>Croatian Ski Association / SK Nordis-Trormont</t>
  </si>
  <si>
    <t>+385-1-3093 016</t>
  </si>
  <si>
    <t>16.-17.3.2016</t>
  </si>
  <si>
    <t>FIS World Cup Telemark Muerren</t>
  </si>
  <si>
    <t>Muerren</t>
  </si>
  <si>
    <t>Schilhornbahn AG</t>
  </si>
  <si>
    <t>Hoehenweg 2</t>
  </si>
  <si>
    <t>stefan.schaer@telemark.ch</t>
  </si>
  <si>
    <t>16.-18.3.2016</t>
  </si>
  <si>
    <t>18.-19.3.2016</t>
  </si>
  <si>
    <t>19.-20.3.2016</t>
  </si>
  <si>
    <t>Engaru</t>
  </si>
  <si>
    <t>Engaru Rock Valley Champion Course GS</t>
  </si>
  <si>
    <t>2cho-me</t>
  </si>
  <si>
    <t>Vail Resort</t>
  </si>
  <si>
    <t>FEC Russia Yuzhno-Sakhalinsk</t>
  </si>
  <si>
    <t>FIS 2016 Sugadaira Kogen Macearth Pinebeak Cup</t>
  </si>
  <si>
    <t>Sanada-machi</t>
  </si>
  <si>
    <t>Croatian Ski Association / Zagreb County  Ski Ass.</t>
  </si>
  <si>
    <t>www.croski.r</t>
  </si>
  <si>
    <t>23.-24.3.2016</t>
  </si>
  <si>
    <t>24.-25.3.2016</t>
  </si>
  <si>
    <t>26.-27.3.2016</t>
  </si>
  <si>
    <t>Ontake/Otaki</t>
  </si>
  <si>
    <t>2016 Fukushima Freestyle Events</t>
  </si>
  <si>
    <t>2016 FIS Nozawa Onsen Cup c/o Nozawa Onsen SkiClub</t>
  </si>
  <si>
    <t>Katashina/Marunuma Kogen</t>
  </si>
  <si>
    <t>Akita Hachimantai Ski Resort Kumazawa Kokuyurin</t>
  </si>
  <si>
    <t>Okutadami</t>
  </si>
  <si>
    <t>DAHAN Kristian</t>
  </si>
  <si>
    <t>MANDL Max</t>
  </si>
  <si>
    <t>MASJUK Callum</t>
  </si>
  <si>
    <t>SMART Jayden</t>
  </si>
  <si>
    <t>SMART Reece</t>
  </si>
  <si>
    <t>ANC</t>
  </si>
  <si>
    <t>WALKER Robbie</t>
  </si>
  <si>
    <t>DOOLAN Sienna</t>
  </si>
  <si>
    <t>COWLEY Tamra</t>
  </si>
  <si>
    <t>BATTEN Charlotte</t>
  </si>
  <si>
    <t>BENNETT Blake</t>
  </si>
  <si>
    <t>BOYCE Emily</t>
  </si>
  <si>
    <t>CHAPLIN Luke</t>
  </si>
  <si>
    <t>CHEN Alexandra</t>
  </si>
  <si>
    <t>CHRISTIE Jack</t>
  </si>
  <si>
    <t>COADY Tess</t>
  </si>
  <si>
    <t>COWLEY Tamara</t>
  </si>
  <si>
    <t>DENT Declan</t>
  </si>
  <si>
    <t>DENT Kobi</t>
  </si>
  <si>
    <t>GUY Geneva</t>
  </si>
  <si>
    <t>MCCLOSKEY Cora</t>
  </si>
  <si>
    <t>NICHOLAS Bryn</t>
  </si>
  <si>
    <t>NIGHTINGALE Samuel</t>
  </si>
  <si>
    <t>PHILLIPS Maisie</t>
  </si>
  <si>
    <t>ROBERTS Aden</t>
  </si>
  <si>
    <t>SHINN REES Huon</t>
  </si>
  <si>
    <t>SHINN REES Indira</t>
  </si>
  <si>
    <t>STEVENS Joshua</t>
  </si>
  <si>
    <t>WILLIS Bella</t>
  </si>
  <si>
    <t>Placeid</t>
  </si>
  <si>
    <t>Jerrabomberra ACT 2619</t>
  </si>
  <si>
    <t>-ENL-</t>
  </si>
  <si>
    <t xml:space="preserve">SX </t>
  </si>
  <si>
    <t>http://www.mthotham.com.au/</t>
  </si>
  <si>
    <t>Norkem Park 1631</t>
  </si>
  <si>
    <t>-NC-NJC-FIS-ENL-</t>
  </si>
  <si>
    <t xml:space="preserve">6xSL </t>
  </si>
  <si>
    <t>31.7.-3.8.2015</t>
  </si>
  <si>
    <t>U.S Nordic Combined and Jumping Championships</t>
  </si>
  <si>
    <t>Utah Olympic Park</t>
  </si>
  <si>
    <t>9410 Ushuaia</t>
  </si>
  <si>
    <t>-FIS-JUN-</t>
  </si>
  <si>
    <t xml:space="preserve">2x5k 2xSP </t>
  </si>
  <si>
    <t xml:space="preserve">2x5k 2x10k 4xSP </t>
  </si>
  <si>
    <t>flashdognz@live.com</t>
  </si>
  <si>
    <t>race@wanakasnowsports.co.nz</t>
  </si>
  <si>
    <t>4.-6.8.2015</t>
  </si>
  <si>
    <t>-GP-CHI-</t>
  </si>
  <si>
    <t>-ROL-ROLJ-</t>
  </si>
  <si>
    <t>-SAC-NC-</t>
  </si>
  <si>
    <t>-WL-</t>
  </si>
  <si>
    <t xml:space="preserve">Mar </t>
  </si>
  <si>
    <t>8.8.2015</t>
  </si>
  <si>
    <t>sport@weltcup-klingenthal.de</t>
  </si>
  <si>
    <t>-NC-NJC-</t>
  </si>
  <si>
    <t>-NC-SAC-FIS-</t>
  </si>
  <si>
    <t>contact@sportcourchevel.com</t>
  </si>
  <si>
    <t>14.-16.8.2015</t>
  </si>
  <si>
    <t>reservas@antillanca.cl</t>
  </si>
  <si>
    <t>http://www.antillanca.cl</t>
  </si>
  <si>
    <t>Wanaka 9382</t>
  </si>
  <si>
    <t>www.jumpin.ch</t>
  </si>
  <si>
    <t>-5K-15K-PUR-SP-</t>
  </si>
  <si>
    <t xml:space="preserve">2x5k 2x15k 2xPur 4xSP </t>
  </si>
  <si>
    <t>21.8.2015</t>
  </si>
  <si>
    <t>Perisher Valley NSW 2627</t>
  </si>
  <si>
    <t xml:space="preserve">2xSL GS </t>
  </si>
  <si>
    <t>hannah@snowsports.co.nz</t>
  </si>
  <si>
    <t>Frenstat pod Radhostem 744 01</t>
  </si>
  <si>
    <t>htpp://www.skiuc.cl</t>
  </si>
  <si>
    <t>http://www.clubdeskilaparva.cl</t>
  </si>
  <si>
    <t>-ANC-FIS-</t>
  </si>
  <si>
    <t>Tschagguns / Partenen</t>
  </si>
  <si>
    <t>OK Summer GP</t>
  </si>
  <si>
    <t>Werkweg 2</t>
  </si>
  <si>
    <t>6780 Tschagguns</t>
  </si>
  <si>
    <t xml:space="preserve">1-Gundersen NH HS108/10.0 K </t>
  </si>
  <si>
    <t>-GUL-GUN-</t>
  </si>
  <si>
    <t xml:space="preserve">race@wanakasnowsports.co.nz      </t>
  </si>
  <si>
    <t>10.-12.9.2015</t>
  </si>
  <si>
    <t xml:space="preserve">3xMO DM </t>
  </si>
  <si>
    <t>11.-13.9.2015</t>
  </si>
  <si>
    <t>1-Gundersen NH HS87/5.0 Km 1-G</t>
  </si>
  <si>
    <t>sv.brunnental@gmail.com</t>
  </si>
  <si>
    <t>CNEAYL</t>
  </si>
  <si>
    <t>Centre Acrobatx Yves Laroche CNEAYL</t>
  </si>
  <si>
    <t>Nicolas Fontaine</t>
  </si>
  <si>
    <t>1084 Bd du Lac</t>
  </si>
  <si>
    <t>Lac-Beauport</t>
  </si>
  <si>
    <t>Manchester M41 7JA</t>
  </si>
  <si>
    <t>IPCAS Chapelco</t>
  </si>
  <si>
    <t>Rivadavia 599 San Martin de los Andes</t>
  </si>
  <si>
    <t>+54 2972 427125</t>
  </si>
  <si>
    <t>subcomiteparalimpico@gmail.com</t>
  </si>
  <si>
    <t>18.-19.9.2015</t>
  </si>
  <si>
    <t>Trento</t>
  </si>
  <si>
    <t>ASD Charly Gaul Internazionale</t>
  </si>
  <si>
    <t>Piazza della Portela</t>
  </si>
  <si>
    <t>Freestyle Center Minsk</t>
  </si>
  <si>
    <t>Union Belarus Ski Union</t>
  </si>
  <si>
    <t>+375 17 306 27 45</t>
  </si>
  <si>
    <t>belarusskiunion@tut.by</t>
  </si>
  <si>
    <t>20.9.2015</t>
  </si>
  <si>
    <t>1-Gundersen NH HS108/10.0 K 1-</t>
  </si>
  <si>
    <t>Passo Stelvio</t>
  </si>
  <si>
    <t>SCI CLUB UBI BANCA GOGGI (BG56)</t>
  </si>
  <si>
    <t>SC LECCO (LC01)ù</t>
  </si>
  <si>
    <t>Via Grumello 49/C</t>
  </si>
  <si>
    <t>24128 Bergamo</t>
  </si>
  <si>
    <t>+39 (035) 26 50 177</t>
  </si>
  <si>
    <t>+39 (035) 45 5 2 885</t>
  </si>
  <si>
    <t>info@sciclubgoggi.it</t>
  </si>
  <si>
    <t>www.sciclubgoggi.it</t>
  </si>
  <si>
    <t>27.-28.10.2015</t>
  </si>
  <si>
    <t>Brazilian Rollerski Circuit</t>
  </si>
  <si>
    <t>São Carlos</t>
  </si>
  <si>
    <t>Europa Cup Slopestyle</t>
  </si>
  <si>
    <t>Copper Mens US Ski Team Races</t>
  </si>
  <si>
    <t>Baltic Cup Snow Arena</t>
  </si>
  <si>
    <t>LTU</t>
  </si>
  <si>
    <t>Snow Arena</t>
  </si>
  <si>
    <t>Grostonas Str. 6b</t>
  </si>
  <si>
    <t>Ski Chrono National Tour Vitesse Tignes</t>
  </si>
  <si>
    <t>FEDERATION FRANCAISE DE SKI</t>
  </si>
  <si>
    <t>Joe Galinier</t>
  </si>
  <si>
    <t>FIS_NJR</t>
  </si>
  <si>
    <t>Solda</t>
  </si>
  <si>
    <t>Sci Club Livata  RM17</t>
  </si>
  <si>
    <t>Contrada Misola 22</t>
  </si>
  <si>
    <t>00028 Subiaco</t>
  </si>
  <si>
    <t>Swiss Freeski Open</t>
  </si>
  <si>
    <t>Glacier 3000</t>
  </si>
  <si>
    <t>Swiss Ski</t>
  </si>
  <si>
    <t>Worbstrasse 52</t>
  </si>
  <si>
    <t>3074 Muri b. Bern</t>
  </si>
  <si>
    <t>Oeystre Slidre IL</t>
  </si>
  <si>
    <t>vigdis@idrettsforbundet.no</t>
  </si>
  <si>
    <t>Tykkikisat</t>
  </si>
  <si>
    <t>Olos</t>
  </si>
  <si>
    <t>Muonion Kiri</t>
  </si>
  <si>
    <t>Tomi Uusitalo</t>
  </si>
  <si>
    <t>Kelokuja 1</t>
  </si>
  <si>
    <t>99300 Muonio</t>
  </si>
  <si>
    <t>FIS Alpine Ski World Cup Levi</t>
  </si>
  <si>
    <t>Oy Levi Events Ltd / Janne Pelkonen</t>
  </si>
  <si>
    <t>Myllyjoentie 2</t>
  </si>
  <si>
    <t>99130 Sirkka</t>
  </si>
  <si>
    <t>Kaabdalis Magic Drum</t>
  </si>
  <si>
    <t>Kaabdalis</t>
  </si>
  <si>
    <t>Piteaa Alpina</t>
  </si>
  <si>
    <t>Box 66</t>
  </si>
  <si>
    <t>SE-941 22 Piteaa</t>
  </si>
  <si>
    <t>46 72 544 2040</t>
  </si>
  <si>
    <t>pitealpina@gmail.com</t>
  </si>
  <si>
    <t>Copper Womens US Ski Team Races</t>
  </si>
  <si>
    <t>Kiruna Lapland Cup</t>
  </si>
  <si>
    <t>Kiruna</t>
  </si>
  <si>
    <t>Kiruna BK</t>
  </si>
  <si>
    <t>Foeretagarcentrum</t>
  </si>
  <si>
    <t>SE- 981 41 Kiruna</t>
  </si>
  <si>
    <t>46 70 6754446</t>
  </si>
  <si>
    <t>race@kirunabk.se</t>
  </si>
  <si>
    <t>Race to the Cup</t>
  </si>
  <si>
    <t>Echo Mountain</t>
  </si>
  <si>
    <t>FIS SBS and BA</t>
  </si>
  <si>
    <t>Swiss-Ski</t>
  </si>
  <si>
    <t>RMGZ</t>
  </si>
  <si>
    <t>Patrice Morisod</t>
  </si>
  <si>
    <t>Route de roua</t>
  </si>
  <si>
    <t>3961 Grimentz</t>
  </si>
  <si>
    <t>Ski Club Davos Events</t>
  </si>
  <si>
    <t>Marcel Kunert</t>
  </si>
  <si>
    <t>Postfach</t>
  </si>
  <si>
    <t>7260 Davos Dorf</t>
  </si>
  <si>
    <t>+41 79 623 73 13</t>
  </si>
  <si>
    <t>marcel.kunert@davosklosters.ch</t>
  </si>
  <si>
    <t>http://www.scdavos.ch</t>
  </si>
  <si>
    <t>-NJR-</t>
  </si>
  <si>
    <t>+49 (37467) 2808611</t>
  </si>
  <si>
    <t>+49 (37467) 2808630</t>
  </si>
  <si>
    <t>Khakasia Cup</t>
  </si>
  <si>
    <t>Vershina Tea</t>
  </si>
  <si>
    <t>Ministry of Sport of Khakasia</t>
  </si>
  <si>
    <t>Bruksvallsloppet</t>
  </si>
  <si>
    <t>Bruksvallarna</t>
  </si>
  <si>
    <t>Funasdalens IF</t>
  </si>
  <si>
    <t>Vaarvaegen 5</t>
  </si>
  <si>
    <t>840 95 Funäsdalen</t>
  </si>
  <si>
    <t>National NJR Invitational</t>
  </si>
  <si>
    <t>Darlene Nolting</t>
  </si>
  <si>
    <t>USSA Rocky Mountain Division</t>
  </si>
  <si>
    <t>PO Box 100</t>
  </si>
  <si>
    <t>Levi Ski Club</t>
  </si>
  <si>
    <t>Levitunturi</t>
  </si>
  <si>
    <t>Gaellivarepremiaeren</t>
  </si>
  <si>
    <t>Gaellivare</t>
  </si>
  <si>
    <t>Gellivare Skidallians IK</t>
  </si>
  <si>
    <t>Box 840</t>
  </si>
  <si>
    <t>982 28 Gällivare</t>
  </si>
  <si>
    <t>Skeikampen</t>
  </si>
  <si>
    <t>Eirik Skarderud Jensen</t>
  </si>
  <si>
    <t>Gausdal Skilag</t>
  </si>
  <si>
    <t>2653 Vestre Gausdal</t>
  </si>
  <si>
    <t>Hemsedal</t>
  </si>
  <si>
    <t>Anneli Rosberg Voello</t>
  </si>
  <si>
    <t>Steinsrud</t>
  </si>
  <si>
    <t>3560 Hemsedal</t>
  </si>
  <si>
    <t>Saariselaen hiihdot</t>
  </si>
  <si>
    <t>Saariselkae</t>
  </si>
  <si>
    <t>Inarin Yritys</t>
  </si>
  <si>
    <t>Kari Kyroe</t>
  </si>
  <si>
    <t>Kittilaen ratsutie 17</t>
  </si>
  <si>
    <t>99870 Inari</t>
  </si>
  <si>
    <t>Pitztal</t>
  </si>
  <si>
    <t>SC St. Leonhard</t>
  </si>
  <si>
    <t>Hr. Bernhard GUNDOLF</t>
  </si>
  <si>
    <t>Pioesmes 202</t>
  </si>
  <si>
    <t>6481 St. Leonhard</t>
  </si>
  <si>
    <t>43 664 120 00 90</t>
  </si>
  <si>
    <t xml:space="preserve">info@romantika-pitztal.at </t>
  </si>
  <si>
    <t>http://www.scs-pitztal.at</t>
  </si>
  <si>
    <t>-NC-EC-</t>
  </si>
  <si>
    <t>2xSX</t>
  </si>
  <si>
    <t>21.-22.11.2015</t>
  </si>
  <si>
    <t>Gaellivare Sportklubb</t>
  </si>
  <si>
    <t>Box 203</t>
  </si>
  <si>
    <t>SE-982 22 Gaellivare</t>
  </si>
  <si>
    <t>46 970 558 25</t>
  </si>
  <si>
    <t>Slalom</t>
  </si>
  <si>
    <t>Ski Chrono National Tour Technique Val Thorens</t>
  </si>
  <si>
    <t>Club Omnisport de Val Thorens</t>
  </si>
  <si>
    <t>Maison de Val Thorens</t>
  </si>
  <si>
    <t>73440 Val Thorens</t>
  </si>
  <si>
    <t>33(479) 00 01 08 - (608) 83 72 63</t>
  </si>
  <si>
    <t>cdsports@valthorens.com</t>
  </si>
  <si>
    <t>http://www.valthoclub.com/</t>
  </si>
  <si>
    <t>Raiffeisen FIS Challenge</t>
  </si>
  <si>
    <t>Val Gardena</t>
  </si>
  <si>
    <t xml:space="preserve">SASLONG CLASSIC CLUB </t>
  </si>
  <si>
    <t>VAL GARDENA - GROEDEN (BZJ4)</t>
  </si>
  <si>
    <t>Jackson</t>
  </si>
  <si>
    <t>Yellowstone Ski Festival</t>
  </si>
  <si>
    <t>Rendezvous Ski Trails</t>
  </si>
  <si>
    <t>Lake Louise Alpine Ski World Cup</t>
  </si>
  <si>
    <t>Winterstart Events Ltd.</t>
  </si>
  <si>
    <t>Robert Imbrogno</t>
  </si>
  <si>
    <t>121 Hampstead Place NW</t>
  </si>
  <si>
    <t>WSV Pichl - Reiteralm</t>
  </si>
  <si>
    <t>Nr. 34</t>
  </si>
  <si>
    <t>Ruka Nordic</t>
  </si>
  <si>
    <t>Kuusamon Erae-Veikot</t>
  </si>
  <si>
    <t>Vanttajantie 6 B</t>
  </si>
  <si>
    <t>FI-96300 Kuusamo</t>
  </si>
  <si>
    <t>+358 8 8181 123</t>
  </si>
  <si>
    <t>26.-27.11.2015</t>
  </si>
  <si>
    <t>Geilo</t>
  </si>
  <si>
    <t>Haukur Bjarnason</t>
  </si>
  <si>
    <t>NTG Alpint</t>
  </si>
  <si>
    <t>3580 Geilo</t>
  </si>
  <si>
    <t>Trofeo Prima Neve</t>
  </si>
  <si>
    <t>Livigno</t>
  </si>
  <si>
    <t>Oltre CPA ASD MIPH</t>
  </si>
  <si>
    <t>Via Ambrosini</t>
  </si>
  <si>
    <t>93600 Kuusamo</t>
  </si>
  <si>
    <t>Piösmes 194</t>
  </si>
  <si>
    <t>43 664 22 00 171</t>
  </si>
  <si>
    <t>Russian Snowboard Federation</t>
  </si>
  <si>
    <t>Novoabzakovo</t>
  </si>
  <si>
    <t>453565 Abzakovo</t>
  </si>
  <si>
    <t>FIS Telemark World Cup</t>
  </si>
  <si>
    <t>Hintertux</t>
  </si>
  <si>
    <t>WSV Raiffeisen</t>
  </si>
  <si>
    <t>Stefan Eberl</t>
  </si>
  <si>
    <t>Lagerhaus Hippach und Umgebung</t>
  </si>
  <si>
    <t>+43 664 265 7666</t>
  </si>
  <si>
    <t>stefaneberl@hotmail.com</t>
  </si>
  <si>
    <t>-SP-PS-</t>
  </si>
  <si>
    <t>FI-93600 Kuusamo</t>
  </si>
  <si>
    <t>Gaalaa-Sprinten</t>
  </si>
  <si>
    <t>Gaalaa</t>
  </si>
  <si>
    <t>Soer-Fron IL</t>
  </si>
  <si>
    <t>Gammelvegen 109</t>
  </si>
  <si>
    <t>2647 Sør-Fron</t>
  </si>
  <si>
    <t>Syktyvkarskaya Lyzhnya</t>
  </si>
  <si>
    <t>Syktyvkar</t>
  </si>
  <si>
    <t>Respublika Komi</t>
  </si>
  <si>
    <t>NJR-Damen/Herren</t>
  </si>
  <si>
    <t>Pfelders</t>
  </si>
  <si>
    <t>DSV</t>
  </si>
  <si>
    <t>Elisabeth Schmidt</t>
  </si>
  <si>
    <t>Hubertusstrasse 1</t>
  </si>
  <si>
    <t>Kontiolahden hiihdot</t>
  </si>
  <si>
    <t>Kontiolahti</t>
  </si>
  <si>
    <t>Kontiolahden Urheilijat</t>
  </si>
  <si>
    <t>Jarno Lautamatti</t>
  </si>
  <si>
    <t>PL 23</t>
  </si>
  <si>
    <t>FI-81100 Kontiolahti</t>
  </si>
  <si>
    <t>+358 43 218 0573</t>
  </si>
  <si>
    <t>varaukset@biathlon-kontiolahti.fi</t>
  </si>
  <si>
    <t>www.biathlon-kontiolahti.fi</t>
  </si>
  <si>
    <t xml:space="preserve">2x5k 10k </t>
  </si>
  <si>
    <t xml:space="preserve">2x10k 15k </t>
  </si>
  <si>
    <t>6481 St. Leonhard im Pitztal</t>
  </si>
  <si>
    <t>Kaabdalis Reindeer Run</t>
  </si>
  <si>
    <t>Luleaa AK</t>
  </si>
  <si>
    <t>Box 315</t>
  </si>
  <si>
    <t>SE-971 09 Luleaa</t>
  </si>
  <si>
    <t>46 70 587 5485</t>
  </si>
  <si>
    <t>info@lalp.se</t>
  </si>
  <si>
    <t>www.lalp.se</t>
  </si>
  <si>
    <t>Funaesdalen</t>
  </si>
  <si>
    <t>Funaesdalens SLK</t>
  </si>
  <si>
    <t>SE-840 95 Funaesdalen</t>
  </si>
  <si>
    <t>46 684 16781</t>
  </si>
  <si>
    <t>funasdalens.slk@telia.com</t>
  </si>
  <si>
    <t>www.funasdalensslk.se</t>
  </si>
  <si>
    <t>GP international Citadin</t>
  </si>
  <si>
    <t>pierre Yves MEYER</t>
  </si>
  <si>
    <t>Trofeo RXP</t>
  </si>
  <si>
    <t>Passo Monte Croce</t>
  </si>
  <si>
    <t>US Val Padola BL76</t>
  </si>
  <si>
    <t>Piazza S. Luca</t>
  </si>
  <si>
    <t>Zebru Trophy (races 1 - 2)</t>
  </si>
  <si>
    <t>Solda/Sulden</t>
  </si>
  <si>
    <t>ASC Ortler Raiffeisen BZG8</t>
  </si>
  <si>
    <t>c/o Azienda di Soggiorno</t>
  </si>
  <si>
    <t>39029 Solda</t>
  </si>
  <si>
    <t>Russian Cup</t>
  </si>
  <si>
    <t>Nakiska</t>
  </si>
  <si>
    <t>Alberta Alpine - Alpine Canada Alpin</t>
  </si>
  <si>
    <t>1995 Olympic Way</t>
  </si>
  <si>
    <t>Erin Kelly</t>
  </si>
  <si>
    <t>Veysonnaz Timing</t>
  </si>
  <si>
    <t>Didier Bonvin</t>
  </si>
  <si>
    <t>Chemin de coin 20</t>
  </si>
  <si>
    <t>1974 Arbaz</t>
  </si>
  <si>
    <t>Panorama</t>
  </si>
  <si>
    <t>Alpine Canada Alpin</t>
  </si>
  <si>
    <t>151 Canada Olympic Park Road SW</t>
  </si>
  <si>
    <t>FIS European Cup</t>
  </si>
  <si>
    <t>WSV Schladming</t>
  </si>
  <si>
    <t>Salzburgerstr. 315</t>
  </si>
  <si>
    <t xml:space="preserve">GS 2xSG </t>
  </si>
  <si>
    <t>3.-4.12.2015</t>
  </si>
  <si>
    <t>Mittersill / Pass Thurn</t>
  </si>
  <si>
    <t>SC Mittersill Sektion Ski</t>
  </si>
  <si>
    <t>Stadtplatz 1</t>
  </si>
  <si>
    <t>5730 Mittersill</t>
  </si>
  <si>
    <t>43 664 587 95 50</t>
  </si>
  <si>
    <t>alfred.steger@mittersill.at</t>
  </si>
  <si>
    <t>FIS NJR</t>
  </si>
  <si>
    <t>Bormio</t>
  </si>
  <si>
    <t>Sci Club Bormio SO34</t>
  </si>
  <si>
    <t>Via Funivia</t>
  </si>
  <si>
    <t>EC Aerials</t>
  </si>
  <si>
    <t>Jyvaskylan Freestyleseura ry</t>
  </si>
  <si>
    <t>Kalanterimiehentie 15</t>
  </si>
  <si>
    <t>40250 Jyväskylä</t>
  </si>
  <si>
    <t>FIS Race Seefeld</t>
  </si>
  <si>
    <t>SC Seefeld</t>
  </si>
  <si>
    <t>Möserer Dorfstr. 60</t>
  </si>
  <si>
    <t>6100 Seefeld in Tirol</t>
  </si>
  <si>
    <t>Intersport/Scandic cup Idre</t>
  </si>
  <si>
    <t>Idre/saerna SK</t>
  </si>
  <si>
    <t>790 90 Särna</t>
  </si>
  <si>
    <t>Surefoot Colorado Ski Cup</t>
  </si>
  <si>
    <t>Trofeo Dante Canclini  - Giuseppe Sosio</t>
  </si>
  <si>
    <t>Sci Club Alta Valtellina SO29</t>
  </si>
  <si>
    <t>DAN</t>
  </si>
  <si>
    <t>http://www.wclillehammer.no</t>
  </si>
  <si>
    <t>http://www.facebook.com/wclhmr</t>
  </si>
  <si>
    <t>0047 61 28 73 20</t>
  </si>
  <si>
    <t>https://www.facebook.com/wclhmr</t>
  </si>
  <si>
    <t>FIS Europacup PGS</t>
  </si>
  <si>
    <t>Snowboard Verband Deutschland e.V.</t>
  </si>
  <si>
    <t>C/O BSV Bayerischer Skiverband - Snowboard</t>
  </si>
  <si>
    <t>Eastern Ladies FIS</t>
  </si>
  <si>
    <t>Sugarbush/Mt Ellen</t>
  </si>
  <si>
    <t>Eastern Men's FIS</t>
  </si>
  <si>
    <t>Sunday River</t>
  </si>
  <si>
    <t>Sun Valley Super Tour</t>
  </si>
  <si>
    <t>Lake Creek Nordic Center</t>
  </si>
  <si>
    <t>Mount Norquay</t>
  </si>
  <si>
    <t>Alberta Alpine - Banff Alpine Racers</t>
  </si>
  <si>
    <t>Swiss Cup</t>
  </si>
  <si>
    <t>Ulrichen</t>
  </si>
  <si>
    <t>Skiclub Obergoms</t>
  </si>
  <si>
    <t>3985 Münster VS</t>
  </si>
  <si>
    <t>Kallenkisat</t>
  </si>
  <si>
    <t>Lapinlahti</t>
  </si>
  <si>
    <t>Lapinlahden Veto</t>
  </si>
  <si>
    <t>Joni Jaaskelainen</t>
  </si>
  <si>
    <t>Honkakuja 6 as. 3</t>
  </si>
  <si>
    <t>79700 Heinävesi</t>
  </si>
  <si>
    <t>FIS Arvidsjaur</t>
  </si>
  <si>
    <t>Arvidsjaur</t>
  </si>
  <si>
    <t>IFK Arvidsjaur Alpina</t>
  </si>
  <si>
    <t>c/o Camp Gielas</t>
  </si>
  <si>
    <t>Jaernvaegsgatan 111</t>
  </si>
  <si>
    <t>SE-933 34 Arvidsjaur</t>
  </si>
  <si>
    <t>46 70 398 1449</t>
  </si>
  <si>
    <t>arvidsjauralpina@telia.com</t>
  </si>
  <si>
    <t>www.arvidsjauralpina.se</t>
  </si>
  <si>
    <t>FIS Master Cup - 15 Tr. Citta di Firenze</t>
  </si>
  <si>
    <t>Abetone</t>
  </si>
  <si>
    <t>SC Coverciano&amp;Firenze(FI07)-SC Lanciotto (FI51)</t>
  </si>
  <si>
    <t>SC Prato Play (PO13)-c/o Vannini Giorgio</t>
  </si>
  <si>
    <t>Via Zanobi da Strada 9</t>
  </si>
  <si>
    <t>50126 Firenze</t>
  </si>
  <si>
    <t>+39 (335) 637 85 22 - (335) 810 19 14</t>
  </si>
  <si>
    <t>www.poolfirenze.it</t>
  </si>
  <si>
    <t xml:space="preserve">4xGS </t>
  </si>
  <si>
    <t>Haywood NorAm</t>
  </si>
  <si>
    <t>Canmore Nordic Centre</t>
  </si>
  <si>
    <t>Canmore Nordic Ski Club</t>
  </si>
  <si>
    <t>P.O. Box 8383 Stn. Main</t>
  </si>
  <si>
    <t>Samse National Tour FFS</t>
  </si>
  <si>
    <t>74480 Bessans</t>
  </si>
  <si>
    <t>33(479) 05 95 96</t>
  </si>
  <si>
    <t>clubsportsbessans@wanadoo.fr</t>
  </si>
  <si>
    <t xml:space="preserve">2x10k 4xSP </t>
  </si>
  <si>
    <t>Kononovskaya</t>
  </si>
  <si>
    <t>Federation cross country Arkhangelsk region</t>
  </si>
  <si>
    <t>Per. Shkolniy 47</t>
  </si>
  <si>
    <t>165210 Oktiabr'skiy</t>
  </si>
  <si>
    <t>La Sgambeda</t>
  </si>
  <si>
    <t>ASD Sci Club Livigno SO01</t>
  </si>
  <si>
    <t>Plazal Dali Schola</t>
  </si>
  <si>
    <t>Marlene Cup Suedtirol</t>
  </si>
  <si>
    <t>Sulden am Ortler/Solda</t>
  </si>
  <si>
    <t>ASV Prad Raiffeisen BZ17</t>
  </si>
  <si>
    <t>Kiefernhainweg</t>
  </si>
  <si>
    <t>7.-8.12.2015</t>
  </si>
  <si>
    <t>U.S. Revolution Tour-Copper</t>
  </si>
  <si>
    <t>06420 Isola</t>
  </si>
  <si>
    <t>SC Soelden</t>
  </si>
  <si>
    <t>6450 Sölden</t>
  </si>
  <si>
    <t>Ischgl</t>
  </si>
  <si>
    <t>LIE</t>
  </si>
  <si>
    <t>7-8.12 FIS NJR / 9-10.12 FIS GPI</t>
  </si>
  <si>
    <t>Passo San Pellegrino</t>
  </si>
  <si>
    <t>ASD Sci Club 2000 VI34</t>
  </si>
  <si>
    <t>Via Divisione Julia</t>
  </si>
  <si>
    <t>Saas Fee</t>
  </si>
  <si>
    <t>Ski Club Allalin Saas Fee</t>
  </si>
  <si>
    <t>Herr Jürgen Bumann</t>
  </si>
  <si>
    <t>Lomatengasse 10</t>
  </si>
  <si>
    <t>3906 Saas Fee</t>
  </si>
  <si>
    <t>Storklinten FIS Race</t>
  </si>
  <si>
    <t>Storklinten</t>
  </si>
  <si>
    <t>Storklintens AK</t>
  </si>
  <si>
    <t>Mari Grym</t>
  </si>
  <si>
    <t>Agatvaegen 13</t>
  </si>
  <si>
    <t>SE-961 46 Boden</t>
  </si>
  <si>
    <t>46 70 666 9863</t>
  </si>
  <si>
    <t>skalp@hotmail.se</t>
  </si>
  <si>
    <t>Genting Resort Secret Garden</t>
  </si>
  <si>
    <t>Zhong Guan Cun South Street</t>
  </si>
  <si>
    <t>Trofeo Sci Club Aosta</t>
  </si>
  <si>
    <t>Pila - Gressan</t>
  </si>
  <si>
    <t>Sci Club Aosta AO62</t>
  </si>
  <si>
    <t>Via Monseigneur de Sales</t>
  </si>
  <si>
    <t>Meiringen</t>
  </si>
  <si>
    <t>Foerderverein RTZ Meiringen-Hasliberg</t>
  </si>
  <si>
    <t>3860 Meiringen</t>
  </si>
  <si>
    <t>POKAL MARIBOR</t>
  </si>
  <si>
    <t>Maribor-Kope</t>
  </si>
  <si>
    <t>SK Branik</t>
  </si>
  <si>
    <t>Mladinska 29</t>
  </si>
  <si>
    <t>SI-2000 Maribor</t>
  </si>
  <si>
    <t>+386 (2) 220 88 12</t>
  </si>
  <si>
    <t>+386 (2) 220 88 19</t>
  </si>
  <si>
    <t>race@sk-branik.si</t>
  </si>
  <si>
    <t>www.sk-branik.si</t>
  </si>
  <si>
    <t>-TRA-FIS-</t>
  </si>
  <si>
    <t xml:space="preserve">3xDH 2xSG SC </t>
  </si>
  <si>
    <t>9.-12.12.2015</t>
  </si>
  <si>
    <t>CHAMPIONNATS DE MONACO</t>
  </si>
  <si>
    <t>MON</t>
  </si>
  <si>
    <t>FEDERATION MONEGASQUE DE SKI</t>
  </si>
  <si>
    <t>28 QUAI JC REY</t>
  </si>
  <si>
    <t>98000 Monaco</t>
  </si>
  <si>
    <t>Coupe du Monde</t>
  </si>
  <si>
    <t>Club des Sports Val Thorens</t>
  </si>
  <si>
    <t>Bernard Gros</t>
  </si>
  <si>
    <t>33(479) 00 01 08</t>
  </si>
  <si>
    <t xml:space="preserve">4xSX </t>
  </si>
  <si>
    <t>43 664 459 28 70</t>
  </si>
  <si>
    <t>info@sc-soelden.com</t>
  </si>
  <si>
    <t>10.-11.12.2015</t>
  </si>
  <si>
    <t>Alaska's Best Water December Tech Series</t>
  </si>
  <si>
    <t>Alyeska Resort</t>
  </si>
  <si>
    <t>Chusovoy</t>
  </si>
  <si>
    <t>FIS Continental Cup and FIS Cup</t>
  </si>
  <si>
    <t>Notodden</t>
  </si>
  <si>
    <t>Heddal IL</t>
  </si>
  <si>
    <t>www.heddalhopp.no</t>
  </si>
  <si>
    <t>Laax</t>
  </si>
  <si>
    <t>Via da Quadris 12</t>
  </si>
  <si>
    <t>7017 Flims Dorf</t>
  </si>
  <si>
    <t>Soldier Hollow &amp; UOP</t>
  </si>
  <si>
    <t>FIS competitioms</t>
  </si>
  <si>
    <t>Tyumen</t>
  </si>
  <si>
    <t>Rena</t>
  </si>
  <si>
    <t>FIS Continental Cup Rena</t>
  </si>
  <si>
    <t>Rena IL</t>
  </si>
  <si>
    <t>PB 27</t>
  </si>
  <si>
    <t>2451 Rena</t>
  </si>
  <si>
    <t>postmaster@renail.no</t>
  </si>
  <si>
    <t>www.renail.no</t>
  </si>
  <si>
    <t xml:space="preserve">NH 2xLH </t>
  </si>
  <si>
    <t>Scandinavian cup</t>
  </si>
  <si>
    <t>Vuokatti</t>
  </si>
  <si>
    <t>Vuokatti Sport Club</t>
  </si>
  <si>
    <t>Ann-Mary Aehtavae</t>
  </si>
  <si>
    <t>Opistontie 4</t>
  </si>
  <si>
    <t>88610 Vuokatti</t>
  </si>
  <si>
    <t>FIS Taernaby</t>
  </si>
  <si>
    <t>Taernaby</t>
  </si>
  <si>
    <t>Taerna IK Fjaellvinden</t>
  </si>
  <si>
    <t>V Strandvaegen 1</t>
  </si>
  <si>
    <t>SE-920 64 Taernaby</t>
  </si>
  <si>
    <t>46 954 10109</t>
  </si>
  <si>
    <t>info@fjallvinden.com</t>
  </si>
  <si>
    <t>www.fjallvinden.com</t>
  </si>
  <si>
    <t>-NJR-FIS-</t>
  </si>
  <si>
    <t xml:space="preserve">3xSL </t>
  </si>
  <si>
    <t>Nordic Cup Pyha</t>
  </si>
  <si>
    <t>Pyha</t>
  </si>
  <si>
    <t>Rukan Alppihiihtoyhdistys ry</t>
  </si>
  <si>
    <t>Oulangantie 1</t>
  </si>
  <si>
    <t>Sexten-Kreuzbergpass</t>
  </si>
  <si>
    <t>ASC drei Zinnen BZ08</t>
  </si>
  <si>
    <t>Via Tennis</t>
  </si>
  <si>
    <t>FIS Freestyle Ski Opening Ruka</t>
  </si>
  <si>
    <t>Ski Sport Finland ry</t>
  </si>
  <si>
    <t>Äyritie 2 C</t>
  </si>
  <si>
    <t>01510 Vantaa</t>
  </si>
  <si>
    <t xml:space="preserve">Audi FIS Ski World Cup </t>
  </si>
  <si>
    <t>World Cup Are</t>
  </si>
  <si>
    <t>Lundsgaardsvaegen 15</t>
  </si>
  <si>
    <t>SE-83013 Are</t>
  </si>
  <si>
    <t>46 647 664776</t>
  </si>
  <si>
    <t>info@worldcupare.com</t>
  </si>
  <si>
    <t>www.worldcupare.com</t>
  </si>
  <si>
    <t>www.facebook.com/alpineworldcupare;twitter.com/WorldCupAre;www.youtube.com/worldcupare</t>
  </si>
  <si>
    <t>Val d'Isere</t>
  </si>
  <si>
    <t>Club des Sports de Val d isère</t>
  </si>
  <si>
    <t>BP 61</t>
  </si>
  <si>
    <t>73152 Val d Isère Cedex</t>
  </si>
  <si>
    <t>33(479) 06 03 49</t>
  </si>
  <si>
    <t>info@valsport.org</t>
  </si>
  <si>
    <t>http://www.valsport.org</t>
  </si>
  <si>
    <t>Snowboard World Cup</t>
  </si>
  <si>
    <t>Carezza Event - ASD Nova Levante BZ85</t>
  </si>
  <si>
    <t>Via Carezza</t>
  </si>
  <si>
    <t>Ski Club Davos Weltcup - DAVOS NORDIC</t>
  </si>
  <si>
    <t>Talstrasse 41</t>
  </si>
  <si>
    <t>7270 Davos Platz</t>
  </si>
  <si>
    <t>Patti Nichols</t>
  </si>
  <si>
    <t>USSA Eastern Region</t>
  </si>
  <si>
    <t>110 Mountain Road</t>
  </si>
  <si>
    <t>Westford</t>
  </si>
  <si>
    <t>FMC - Coppa Amato Cerise</t>
  </si>
  <si>
    <t>Ski Club Pila ASD (AO58)</t>
  </si>
  <si>
    <t>Fraz. CHex Le Ru</t>
  </si>
  <si>
    <t>TATRANSKY POHAR</t>
  </si>
  <si>
    <t>Sportovy klub Strba</t>
  </si>
  <si>
    <t>Hlavna 188/67</t>
  </si>
  <si>
    <t>05938-Strba</t>
  </si>
  <si>
    <t>+421 903 628 884</t>
  </si>
  <si>
    <t>info@skstrba.sk</t>
  </si>
  <si>
    <t>www.skstrba.sk</t>
  </si>
  <si>
    <t>-SC-</t>
  </si>
  <si>
    <t>Troefeo 150° Cervino</t>
  </si>
  <si>
    <t>Breuil Cervinia-Valtournenche</t>
  </si>
  <si>
    <t>ASD Club De Ski Valtournenche (A68)</t>
  </si>
  <si>
    <t>Piazza Carrel</t>
  </si>
  <si>
    <t>Val St-Come</t>
  </si>
  <si>
    <t>Ski Quebec Alpin</t>
  </si>
  <si>
    <t>Genevieve Coulloudon</t>
  </si>
  <si>
    <t>4545 Av. Pierre-De-Coubertin</t>
  </si>
  <si>
    <t>H1V 0B2 Montréal</t>
  </si>
  <si>
    <t>Kuehtai</t>
  </si>
  <si>
    <t>BSV-GAP</t>
  </si>
  <si>
    <t>OK</t>
  </si>
  <si>
    <t>Im Skistadion</t>
  </si>
  <si>
    <t>82467 Garmisch-Partenkirchen</t>
  </si>
  <si>
    <t>Hafjell</t>
  </si>
  <si>
    <t>Bjoern Tore Staurseth</t>
  </si>
  <si>
    <t>Kirkegata 72</t>
  </si>
  <si>
    <t>Leogang</t>
  </si>
  <si>
    <t>SC Leogang</t>
  </si>
  <si>
    <t>Sonnberg 2</t>
  </si>
  <si>
    <t>5771 Leogang</t>
  </si>
  <si>
    <t>0043 664 421 45 82</t>
  </si>
  <si>
    <t>st.muehlauer@sbg.at</t>
  </si>
  <si>
    <t>http://www.scleogang.at</t>
  </si>
  <si>
    <t>-CIT-</t>
  </si>
  <si>
    <t>Sovereign lake Nordic Centre</t>
  </si>
  <si>
    <t>Sovereign Lake Nordic Ski Club</t>
  </si>
  <si>
    <t>Box 1231 250 Sovereign Lake Road</t>
  </si>
  <si>
    <t>V1T 6N6 Vernon</t>
  </si>
  <si>
    <t>St. Lambrecht</t>
  </si>
  <si>
    <t>Union St. Lambrecht</t>
  </si>
  <si>
    <t>8813 St. Lambrecht</t>
  </si>
  <si>
    <t>43 664 422 31 59</t>
  </si>
  <si>
    <t>43 3585 2170</t>
  </si>
  <si>
    <t>union-stlambrecht@lcnet.cc</t>
  </si>
  <si>
    <t>GP International Citadin</t>
  </si>
  <si>
    <t>Les Contamines Montjoie</t>
  </si>
  <si>
    <t>Ski club contamines</t>
  </si>
  <si>
    <t>18 Route de Notre-Dame de la Gorge</t>
  </si>
  <si>
    <t>74170 Les Contamines Montjoie</t>
  </si>
  <si>
    <t>Trofeo Catalano/Trofeo Nikon</t>
  </si>
  <si>
    <t>Sci Club Sestriere TO83</t>
  </si>
  <si>
    <t>Via Fraiteve</t>
  </si>
  <si>
    <t>BEL</t>
  </si>
  <si>
    <t>Royal Belgian Ski Federation</t>
  </si>
  <si>
    <t>Boomgaardstraat 22 bus 27</t>
  </si>
  <si>
    <t>2600 Antwerpen</t>
  </si>
  <si>
    <t>Puchar Slotwin - FIS</t>
  </si>
  <si>
    <t>Krynica-Zdroj</t>
  </si>
  <si>
    <t>Kompleks Narciarski Slotwiny</t>
  </si>
  <si>
    <t>Ryszard Tabaszewski</t>
  </si>
  <si>
    <t>Slotwinska 53</t>
  </si>
  <si>
    <t>Chiesa Valmalenco</t>
  </si>
  <si>
    <t>Trofeo 150 Cervino</t>
  </si>
  <si>
    <t>Breuil Cervinia</t>
  </si>
  <si>
    <t>ASD Club de Ski Valtournenche AO68</t>
  </si>
  <si>
    <t>P.za Carrel</t>
  </si>
  <si>
    <t>Trofeo Sporting Club Madonna di Campiglio</t>
  </si>
  <si>
    <t>Sporting Club Madonna di Campiglio  TN17</t>
  </si>
  <si>
    <t>Via Monte Spinale</t>
  </si>
  <si>
    <t>Nordic Cup Salla</t>
  </si>
  <si>
    <t>Salla</t>
  </si>
  <si>
    <t>Sallan Karhut</t>
  </si>
  <si>
    <t>Sallatunturi</t>
  </si>
  <si>
    <t>98900 Salla</t>
  </si>
  <si>
    <t>28 tr. Ski Center Latemar</t>
  </si>
  <si>
    <t>Pampeago Tesero</t>
  </si>
  <si>
    <t>US Cornacci Tesero ASD TNJW</t>
  </si>
  <si>
    <t>Via Fia</t>
  </si>
  <si>
    <t>Gemeinde St. Moritz</t>
  </si>
  <si>
    <t>St. Moritz Tourismus</t>
  </si>
  <si>
    <t>Sport und Events</t>
  </si>
  <si>
    <t xml:space="preserve">FIS Continental Cup </t>
  </si>
  <si>
    <t>Lake Placid/ORDA</t>
  </si>
  <si>
    <t>Wan Long Ski Resorts</t>
  </si>
  <si>
    <t>Chinese Ski Association</t>
  </si>
  <si>
    <t>SK AHRNTAL ASV (BZ18)</t>
  </si>
  <si>
    <t>Postfach 30</t>
  </si>
  <si>
    <t>39030 STEINHAUS/CADIPIETRA BZ</t>
  </si>
  <si>
    <t>+39 (335) 133 64 66</t>
  </si>
  <si>
    <t>stefan.feichter@skidata.com</t>
  </si>
  <si>
    <t xml:space="preserve"> Club des Sports Val D isère</t>
  </si>
  <si>
    <t>73152 Val d Isere Cedex</t>
  </si>
  <si>
    <t>-TRA-WC-COM-</t>
  </si>
  <si>
    <t>Saslong Classic Club Val Gardena- Groeden BZJ4</t>
  </si>
  <si>
    <t>Europacup</t>
  </si>
  <si>
    <t>SC Eggen BZ32 - ASE Catinaccio BZ41</t>
  </si>
  <si>
    <t>Obereggen 16</t>
  </si>
  <si>
    <t>39050 Nova Ponente</t>
  </si>
  <si>
    <t>16.-17.12.2015</t>
  </si>
  <si>
    <t>DAR Winter Park</t>
  </si>
  <si>
    <t>Winter Park</t>
  </si>
  <si>
    <t>Far East Cup</t>
  </si>
  <si>
    <t>Alpensia Resort</t>
  </si>
  <si>
    <t>225-3</t>
  </si>
  <si>
    <t>Club des Sports de la Plagne</t>
  </si>
  <si>
    <t>Maison du Tourisme de la Plagne</t>
  </si>
  <si>
    <t>Sports Evenements - BP 52</t>
  </si>
  <si>
    <t>73214 Aime Cedex</t>
  </si>
  <si>
    <t>c.montillet@la-plagne.com</t>
  </si>
  <si>
    <t>SES FIS CUP 2015</t>
  </si>
  <si>
    <t>MNE</t>
  </si>
  <si>
    <t>Kolasin</t>
  </si>
  <si>
    <t>Duved</t>
  </si>
  <si>
    <t>Oestersund-Froesoe SLK</t>
  </si>
  <si>
    <t>Vintervaegen 16</t>
  </si>
  <si>
    <t>832 42 Frösön</t>
  </si>
  <si>
    <t>Gran Prix Italia</t>
  </si>
  <si>
    <t>Passo Furcia</t>
  </si>
  <si>
    <t>SSV Pfalzen BZH6</t>
  </si>
  <si>
    <t>Sportzone-Sichelburgstr.12</t>
  </si>
  <si>
    <t>39030 Falzes</t>
  </si>
  <si>
    <t>FIS Freestyle Skicross World Cup</t>
  </si>
  <si>
    <t>ASI San Candido BZ33</t>
  </si>
  <si>
    <t>Piazza del Magistrato</t>
  </si>
  <si>
    <t>SBX WC 2015</t>
  </si>
  <si>
    <t>A.D. Snowboard Club Cortina (BLAE)</t>
  </si>
  <si>
    <t>Via Ronco</t>
  </si>
  <si>
    <t>Engelberg-Titlis Veranstaltungs GmbH</t>
  </si>
  <si>
    <t>Klosterstrasse 3</t>
  </si>
  <si>
    <t>6390 Engelberg</t>
  </si>
  <si>
    <t>FIS OPA St. Ulrich</t>
  </si>
  <si>
    <t>Skiclub St. Ulrich / Pillersee</t>
  </si>
  <si>
    <t>Hr Helmut Jakob</t>
  </si>
  <si>
    <t>Wieben 12</t>
  </si>
  <si>
    <t>6393 St. Ulrich / Pillersee</t>
  </si>
  <si>
    <t>0043 664 736 60 392</t>
  </si>
  <si>
    <t>0043 5354 881 8118</t>
  </si>
  <si>
    <t>skiclub@st-ulrich.tirol.gv.at</t>
  </si>
  <si>
    <t>meldung@vereinscup.at</t>
  </si>
  <si>
    <t xml:space="preserve">2x5k 4x10k 4xSP </t>
  </si>
  <si>
    <t xml:space="preserve">3x10k 3x15k 4xSP </t>
  </si>
  <si>
    <t>Aerial Selections</t>
  </si>
  <si>
    <t>Harrachov</t>
  </si>
  <si>
    <t>Hermann-Maier-Platz 1</t>
  </si>
  <si>
    <t>Kühtai</t>
  </si>
  <si>
    <t>Sportfoerderverein fuer Behindertenskilauf</t>
  </si>
  <si>
    <t>Hr. Knaus Michael</t>
  </si>
  <si>
    <t>Groeben 2</t>
  </si>
  <si>
    <t>6166 Fulpmes</t>
  </si>
  <si>
    <t>US Freestyle Selections</t>
  </si>
  <si>
    <t>European Cup ML City Event</t>
  </si>
  <si>
    <t>Kronplatz - Plan de Corones</t>
  </si>
  <si>
    <t>Al Plan Event OK - Sci Club San Vigilio BZG4</t>
  </si>
  <si>
    <t>Via Plan de Corones</t>
  </si>
  <si>
    <t>C.O. Manif. Sportive Dobbiaco-Ski Club Toblach BZG</t>
  </si>
  <si>
    <t>09484 Oberwiesenthal</t>
  </si>
  <si>
    <t>ROGLA SNOWBOARD CUP</t>
  </si>
  <si>
    <t>Snowboard Klub Rogla Planja</t>
  </si>
  <si>
    <t>3214 Zre?e</t>
  </si>
  <si>
    <t>The27th GOLDWIN CUP AKAN SL</t>
  </si>
  <si>
    <t>Tampereen Pyrinnoen hiihdot</t>
  </si>
  <si>
    <t>Kauppi</t>
  </si>
  <si>
    <t>Tampereen Pyrintoe</t>
  </si>
  <si>
    <t>Pasi Rajala</t>
  </si>
  <si>
    <t>Kolarinkatu 15</t>
  </si>
  <si>
    <t>33560 Tampere</t>
  </si>
  <si>
    <t>Eastern Men's ENL</t>
  </si>
  <si>
    <t>Sugarloaf</t>
  </si>
  <si>
    <t>Buck Hill</t>
  </si>
  <si>
    <t>Eastern Cup race weekend</t>
  </si>
  <si>
    <t>Craftsbury Outdoor Center</t>
  </si>
  <si>
    <t>Besh Cup #1 and #2</t>
  </si>
  <si>
    <t>Kincaid Park</t>
  </si>
  <si>
    <t>Apex Mountain</t>
  </si>
  <si>
    <t>Apex Freestyle Club</t>
  </si>
  <si>
    <t>Brian Spence</t>
  </si>
  <si>
    <t>1000 Stray Horse Road</t>
  </si>
  <si>
    <t>Hedley</t>
  </si>
  <si>
    <t>Alberta Alpine - Team Panorama</t>
  </si>
  <si>
    <t>Tremblant</t>
  </si>
  <si>
    <t>Mont Saint-Saveur</t>
  </si>
  <si>
    <t>SHM / U-Games Alpin</t>
  </si>
  <si>
    <t>St. Moritz Sports und Events</t>
  </si>
  <si>
    <t>Via Maistra 12</t>
  </si>
  <si>
    <t>7500 St. Moritz</t>
  </si>
  <si>
    <t>NJR/FIS-Damen/Herren</t>
  </si>
  <si>
    <t>Kaltenbach</t>
  </si>
  <si>
    <t>BSP-GAP</t>
  </si>
  <si>
    <t>Ok</t>
  </si>
  <si>
    <t>FIS Karlov Cup</t>
  </si>
  <si>
    <t>Karlov</t>
  </si>
  <si>
    <t>TC Praded Mala Moravka</t>
  </si>
  <si>
    <t>Petr Houser</t>
  </si>
  <si>
    <t>Mala Moravka 3</t>
  </si>
  <si>
    <t>00420 737 222 414</t>
  </si>
  <si>
    <t>tc.praded@praded-info.cz</t>
  </si>
  <si>
    <t>Maria Alm</t>
  </si>
  <si>
    <t>SK Maria Alm</t>
  </si>
  <si>
    <t>Hr. Alois Schwaiger</t>
  </si>
  <si>
    <t>Am Gemeindeplatz 3</t>
  </si>
  <si>
    <t>5761 Maria Alm</t>
  </si>
  <si>
    <t>0043 664 412 92 72</t>
  </si>
  <si>
    <t>alois.schwaiger@maria-alm.raiffeisen.at</t>
  </si>
  <si>
    <t>http://www.schiklubmariaalm.at</t>
  </si>
  <si>
    <t>Postfach 88</t>
  </si>
  <si>
    <t>FIS Midvintercupen</t>
  </si>
  <si>
    <t>Are Slalomklubb</t>
  </si>
  <si>
    <t>Box 44</t>
  </si>
  <si>
    <t>SE-83014 Are</t>
  </si>
  <si>
    <t>46 647 53150</t>
  </si>
  <si>
    <t>info@are-slk.se</t>
  </si>
  <si>
    <t>www.are-slk.se</t>
  </si>
  <si>
    <t>Michael-Uhrmann-Str. 4</t>
  </si>
  <si>
    <t>Rovaniemi</t>
  </si>
  <si>
    <t>Ounasvaaran Hiihtoseura</t>
  </si>
  <si>
    <t>Jouko Ylitervo</t>
  </si>
  <si>
    <t>Hiihtomajantie 4 B</t>
  </si>
  <si>
    <t>FI-96400 Rovaniemi</t>
  </si>
  <si>
    <t>+358 40 154 4140</t>
  </si>
  <si>
    <t>info@oh.fi</t>
  </si>
  <si>
    <t>www.oh.fi</t>
  </si>
  <si>
    <t>Coppa Azzoaglio</t>
  </si>
  <si>
    <t>Limone Piemonte</t>
  </si>
  <si>
    <t>Sci Club Ski College AD CN43</t>
  </si>
  <si>
    <t>Via XX Settembre</t>
  </si>
  <si>
    <t>Alleghe</t>
  </si>
  <si>
    <t>Sci Club Alleghe BL12</t>
  </si>
  <si>
    <t>Via Lungolago</t>
  </si>
  <si>
    <t>Circuito Cancro Primo Aiuto</t>
  </si>
  <si>
    <t>MEX</t>
  </si>
  <si>
    <t>Bansko</t>
  </si>
  <si>
    <t>Federacion Mexicano de Deportes de Inverno</t>
  </si>
  <si>
    <t>Via Lactea 351</t>
  </si>
  <si>
    <t>Jardines de Satelite</t>
  </si>
  <si>
    <t>Naucalpan C.P. 53129</t>
  </si>
  <si>
    <t>skimexico@gmail.com</t>
  </si>
  <si>
    <t>MKD*</t>
  </si>
  <si>
    <t>Marlene Cup - Tr. Racines Giovo</t>
  </si>
  <si>
    <t>Racines/Ratschings</t>
  </si>
  <si>
    <t>RG Wipptal ASD BZ13</t>
  </si>
  <si>
    <t>Bahnhofstr</t>
  </si>
  <si>
    <t>43 5212 52 789</t>
  </si>
  <si>
    <t>info@ski-club-seefeld.com</t>
  </si>
  <si>
    <t>Bruno Tuaire</t>
  </si>
  <si>
    <t>33(479)08 40 93</t>
  </si>
  <si>
    <t>GS - PGS Ski World Cup Alta Badia</t>
  </si>
  <si>
    <t>ASC Ladinia BZH1</t>
  </si>
  <si>
    <t>Vallnord - Pal</t>
  </si>
  <si>
    <t>ESQUI CLUB ARINSAL PAL</t>
  </si>
  <si>
    <t>Camí Esglesia 2. Antiga Casa Comuna</t>
  </si>
  <si>
    <t>AD400 La Massana</t>
  </si>
  <si>
    <t>+376 836888</t>
  </si>
  <si>
    <t>ecap@andorra.ad</t>
  </si>
  <si>
    <t>http://www.ecap.ad</t>
  </si>
  <si>
    <t>NJR Holiday Classic</t>
  </si>
  <si>
    <t>Howelsen Hill</t>
  </si>
  <si>
    <t>Region 3 MID AM FIS ENL</t>
  </si>
  <si>
    <t>Nubs Nob</t>
  </si>
  <si>
    <t>Club des Sports de Tignes</t>
  </si>
  <si>
    <t>Tignespace</t>
  </si>
  <si>
    <t>73320 Tignes</t>
  </si>
  <si>
    <t>VNZ Ski Oberoesterreich</t>
  </si>
  <si>
    <t>Hutterer Boeden 109</t>
  </si>
  <si>
    <t>43 664 125 36 80</t>
  </si>
  <si>
    <t>office@lnz-hinterstoder.at</t>
  </si>
  <si>
    <t>Memorial Elke Pastore</t>
  </si>
  <si>
    <t>Ski Team Fassa  A.S.D. TN45</t>
  </si>
  <si>
    <t>Piaza S. Nicolo'</t>
  </si>
  <si>
    <t>Ulen cup</t>
  </si>
  <si>
    <t>Bulgarian Ski Federation</t>
  </si>
  <si>
    <t>Bokar Complex</t>
  </si>
  <si>
    <t>81B</t>
  </si>
  <si>
    <t>FIS Pandoken Cup</t>
  </si>
  <si>
    <t>Erzurum/Palandoken</t>
  </si>
  <si>
    <t>Turkish Ski Federation</t>
  </si>
  <si>
    <t>Turk Ocagi Cad. 1398. Sok. 4/8</t>
  </si>
  <si>
    <t>Balgat Ankara</t>
  </si>
  <si>
    <t>Turkey</t>
  </si>
  <si>
    <t>21.-22.12.2015</t>
  </si>
  <si>
    <t>Holiday Classic SL</t>
  </si>
  <si>
    <t>Trofeo Club de Ski</t>
  </si>
  <si>
    <t>Valtournenche</t>
  </si>
  <si>
    <t>Haute-Nendaz</t>
  </si>
  <si>
    <t>Sport &amp; Events</t>
  </si>
  <si>
    <t>Saalbach-Hinterglemm</t>
  </si>
  <si>
    <t>SC Saalbach - Hinterglemm</t>
  </si>
  <si>
    <t>5753 Saalbach</t>
  </si>
  <si>
    <t>43 6541 75 11</t>
  </si>
  <si>
    <t>office@schiclub.net</t>
  </si>
  <si>
    <t>www.schiclub.net</t>
  </si>
  <si>
    <t>Sappada</t>
  </si>
  <si>
    <t>Sci Club Sappada  UD6A</t>
  </si>
  <si>
    <t>Via Tops</t>
  </si>
  <si>
    <t>Sporting Club Madonna di Campiglio TN17</t>
  </si>
  <si>
    <t>POKAL KRANJSKE GORE</t>
  </si>
  <si>
    <t>ASK Kranjska Gora</t>
  </si>
  <si>
    <t>Borovska 99a</t>
  </si>
  <si>
    <t>SI-4280 Kranjska Gora</t>
  </si>
  <si>
    <t>+386 (4) 588 53 00</t>
  </si>
  <si>
    <t>+386 (4) 588 13 85</t>
  </si>
  <si>
    <t>kolenc@ask-kg.com</t>
  </si>
  <si>
    <t>www.pokal-vitranc.com/en</t>
  </si>
  <si>
    <t>22.-23.12.2015</t>
  </si>
  <si>
    <t>National Cross Country Federation</t>
  </si>
  <si>
    <t>Astana Turan 2</t>
  </si>
  <si>
    <t>DOTO Series The 18th Nukabira Gensenkyo GS Race</t>
  </si>
  <si>
    <t>Trofeo MP Filtri</t>
  </si>
  <si>
    <t>Courmayeur</t>
  </si>
  <si>
    <t>Sci Club Crammont Mont Blanc AO13</t>
  </si>
  <si>
    <t>Piazza Vitt. Emanuele II°</t>
  </si>
  <si>
    <t>Krasnogorskaya Lyzhnya</t>
  </si>
  <si>
    <t>Krasnogorsk</t>
  </si>
  <si>
    <t>Krasnogorskiy Sport Committee</t>
  </si>
  <si>
    <t>Vokzalnaya Ulitsa 25-A</t>
  </si>
  <si>
    <t>143400 Krasnogorsk</t>
  </si>
  <si>
    <t>FIS Sarikamis Cup</t>
  </si>
  <si>
    <t>Kars/Sarikamis</t>
  </si>
  <si>
    <t>Turk Ocagi Cad. 1398. Sok. No:4/8</t>
  </si>
  <si>
    <t>www.tkf.org.tr</t>
  </si>
  <si>
    <t>FIS Far East Cup The 33rd OTOINEPPU Cup</t>
  </si>
  <si>
    <t>FIS CC  Zlatibor</t>
  </si>
  <si>
    <t>Zlatibor</t>
  </si>
  <si>
    <t>SK Zlatibor</t>
  </si>
  <si>
    <t>Ulica Sportova bb</t>
  </si>
  <si>
    <t xml:space="preserve"> 31315 Zlatibor</t>
  </si>
  <si>
    <t>office@skisavez.com</t>
  </si>
  <si>
    <t>sk.zlatibor@gmail.com</t>
  </si>
  <si>
    <t>www.skzlatibor.com</t>
  </si>
  <si>
    <t>-5K-10K-</t>
  </si>
  <si>
    <t xml:space="preserve">2x10k </t>
  </si>
  <si>
    <t>26.-27.12.2015</t>
  </si>
  <si>
    <t>Norefjell</t>
  </si>
  <si>
    <t>Krodsherad IL Alpin</t>
  </si>
  <si>
    <t>B.E.S.T.  S.R.L.</t>
  </si>
  <si>
    <t>Sci Club Santa Caterina Valfurva SO21</t>
  </si>
  <si>
    <t>Via Roma</t>
  </si>
  <si>
    <t>Coppa Sci Club Mont Glacier</t>
  </si>
  <si>
    <t>Champorcher</t>
  </si>
  <si>
    <t>Sci Club Mont Glacier ASD AO01</t>
  </si>
  <si>
    <t>VI Memorial Albert Pardo</t>
  </si>
  <si>
    <t>FCEH</t>
  </si>
  <si>
    <t>Rambla Guipúscoa 23-25</t>
  </si>
  <si>
    <t>Soerenberg</t>
  </si>
  <si>
    <t>SC Schuepfheim</t>
  </si>
  <si>
    <t>Oeschtor</t>
  </si>
  <si>
    <t>6166 Hasle LU</t>
  </si>
  <si>
    <t>FIS Continentalcup</t>
  </si>
  <si>
    <t>POKAL KRANJA</t>
  </si>
  <si>
    <t>Krvavec</t>
  </si>
  <si>
    <t>ASK Triglav Kranj</t>
  </si>
  <si>
    <t>Partizanska 37</t>
  </si>
  <si>
    <t>+386 (4) 202 41 80</t>
  </si>
  <si>
    <t>info@asktriglav.si</t>
  </si>
  <si>
    <t>http://www.asktriglav.si/</t>
  </si>
  <si>
    <t>27.-30.12.2015</t>
  </si>
  <si>
    <t>Mount St Louis Moonstone</t>
  </si>
  <si>
    <t>Alpine Ontario</t>
  </si>
  <si>
    <t>Robyn Skinner</t>
  </si>
  <si>
    <t>191 Hurontario Street</t>
  </si>
  <si>
    <t>Estonian National Championships</t>
  </si>
  <si>
    <t>EST</t>
  </si>
  <si>
    <t>Otepaa</t>
  </si>
  <si>
    <t>Estonian Ski Association</t>
  </si>
  <si>
    <t>Lootsa 8</t>
  </si>
  <si>
    <t>11415 Tallinn</t>
  </si>
  <si>
    <t>+372 603 15 16</t>
  </si>
  <si>
    <t>info@suusaliit.ee</t>
  </si>
  <si>
    <t>www.suusaliit.ee</t>
  </si>
  <si>
    <t>28.12.2015</t>
  </si>
  <si>
    <t>Campra</t>
  </si>
  <si>
    <t>Centro Sci Nordico Campra</t>
  </si>
  <si>
    <t>Sci Club Simano</t>
  </si>
  <si>
    <t>Nicola Vanzetti</t>
  </si>
  <si>
    <t>CH-6718 Olivone</t>
  </si>
  <si>
    <t>41 (0)78 640 06 67</t>
  </si>
  <si>
    <t>info@campra.ch</t>
  </si>
  <si>
    <t>www.campra.ch</t>
  </si>
  <si>
    <t xml:space="preserve">3x10k 15k </t>
  </si>
  <si>
    <t>Julsmaellen</t>
  </si>
  <si>
    <t>Nolby</t>
  </si>
  <si>
    <t>Nolby Alpina SK</t>
  </si>
  <si>
    <t>Box 29</t>
  </si>
  <si>
    <t>SE-862 21 Kvissleby</t>
  </si>
  <si>
    <t>46 60 513 780</t>
  </si>
  <si>
    <t>tavling@nolbyalpina.se</t>
  </si>
  <si>
    <t>http://www.nolbyalpina.se</t>
  </si>
  <si>
    <t>FIN*</t>
  </si>
  <si>
    <t>Ski Chrono National Tour Technique Valmeinier</t>
  </si>
  <si>
    <t>Valmeinier</t>
  </si>
  <si>
    <t>Ski Club Valmeinier</t>
  </si>
  <si>
    <t>Catherine ZINANT</t>
  </si>
  <si>
    <t>Mairie - Chef Lieu</t>
  </si>
  <si>
    <t>73450 Valmeinier</t>
  </si>
  <si>
    <t>33 (479) 59 40 10 - (650) 77 99 57</t>
  </si>
  <si>
    <t>philippe@skiclubvalmeinier.fr</t>
  </si>
  <si>
    <t>Sundsvall</t>
  </si>
  <si>
    <t>Sundsvalls SLK</t>
  </si>
  <si>
    <t>Mogatan 60</t>
  </si>
  <si>
    <t>854 60 Sundsvall</t>
  </si>
  <si>
    <t>MEMORIAL 24 PADLYCH HRDINOV SNP</t>
  </si>
  <si>
    <t>TJ Tatran Gerlachov</t>
  </si>
  <si>
    <t>Hlavna 110</t>
  </si>
  <si>
    <t>059 42 Gerlachov</t>
  </si>
  <si>
    <t>info@distance-sport.sk</t>
  </si>
  <si>
    <t>Emamzadeh Hashem</t>
  </si>
  <si>
    <t>No. 2</t>
  </si>
  <si>
    <t>Ski Chrono National Tour Technique Alpe d huez</t>
  </si>
  <si>
    <t>Monte Pora</t>
  </si>
  <si>
    <t>Via ugo Foscolo</t>
  </si>
  <si>
    <t>OK Neujahrsskispringen e.V.</t>
  </si>
  <si>
    <t>Schnitzschulstr. 17</t>
  </si>
  <si>
    <t>D-82467 Garmisch-Partenkirchen</t>
  </si>
  <si>
    <t>+49 (8821) 2003</t>
  </si>
  <si>
    <t>+49 (8821) 53429</t>
  </si>
  <si>
    <t>info@skiclub-partenkirchen.de</t>
  </si>
  <si>
    <t>Eastern FIS</t>
  </si>
  <si>
    <t>Proctor Ski Area</t>
  </si>
  <si>
    <t>Lenzerheide Marketing und Support AG</t>
  </si>
  <si>
    <t>Hannes Parpan</t>
  </si>
  <si>
    <t>China tour de ski</t>
  </si>
  <si>
    <t>Yanbian</t>
  </si>
  <si>
    <t xml:space="preserve">+49 (37467) 2808630 </t>
  </si>
  <si>
    <t>CIT-Damen/Herren</t>
  </si>
  <si>
    <t>Surefoot Colorado Ski Cup Elite FIS Series</t>
  </si>
  <si>
    <t>Winter Park Resort</t>
  </si>
  <si>
    <t>Belgian CIT Races</t>
  </si>
  <si>
    <t>Skiclub Ortler</t>
  </si>
  <si>
    <t>Coupe D Europe</t>
  </si>
  <si>
    <t>Club des sports de Val Cenis</t>
  </si>
  <si>
    <t>Olivier Desimone (club)- Yves Dimier (resort)</t>
  </si>
  <si>
    <t>FIS Race Villach</t>
  </si>
  <si>
    <t>SV ASKOE Villach</t>
  </si>
  <si>
    <t>Villacher Alpenstr. 2</t>
  </si>
  <si>
    <t>9500 Villach-Innere Stadt</t>
  </si>
  <si>
    <t>U.S Cross Country Championships.</t>
  </si>
  <si>
    <t>Ski Chrono National Tour Technique Les 2 Alpes</t>
  </si>
  <si>
    <t>China tour de ski/ Vasaloppet china</t>
  </si>
  <si>
    <t>Changchun</t>
  </si>
  <si>
    <t>FIS Races/ Skiwax sprint</t>
  </si>
  <si>
    <t>Valgehobusemae Centre</t>
  </si>
  <si>
    <t>3961 Zinal</t>
  </si>
  <si>
    <t>Pontresina</t>
  </si>
  <si>
    <t>RLZ Oberengadin</t>
  </si>
  <si>
    <t>Pradels 164</t>
  </si>
  <si>
    <t>7525 S-chanf</t>
  </si>
  <si>
    <t>Trofeo Luciano Lazzaro</t>
  </si>
  <si>
    <t>Tarvisio</t>
  </si>
  <si>
    <t>Bachmann Cultura e Sport ASD UDF6</t>
  </si>
  <si>
    <t>Via Vittorio Veneto</t>
  </si>
  <si>
    <t>Rinn</t>
  </si>
  <si>
    <t>Skisport- und Verwaltungs GmbH</t>
  </si>
  <si>
    <t>87561 Oberstdorf</t>
  </si>
  <si>
    <t>+49 (0) 8322 8090300</t>
  </si>
  <si>
    <t>+49 (0) 8322 8090301</t>
  </si>
  <si>
    <t>booking@oberstdorf.de</t>
  </si>
  <si>
    <t>All Japan Intercollegiate Alpine Championships</t>
  </si>
  <si>
    <t>Ueda Sanada Regional Education Office 7199-1 Osa</t>
  </si>
  <si>
    <t>Bryce Astle Memorial Series</t>
  </si>
  <si>
    <t>Snowbird Ski &amp; Summer Resort</t>
  </si>
  <si>
    <t>FIS/NJC-Damen/Herren</t>
  </si>
  <si>
    <t>D-82152 Planegg</t>
  </si>
  <si>
    <t>+49 (89) 85790249</t>
  </si>
  <si>
    <t>elisabeth.schmidt@deutscherskiverband.de</t>
  </si>
  <si>
    <t>-FIS-NJC-</t>
  </si>
  <si>
    <t>Savognin</t>
  </si>
  <si>
    <t>Diego Casparin</t>
  </si>
  <si>
    <t>Hauptstrasse 32</t>
  </si>
  <si>
    <t>7460 Savognin</t>
  </si>
  <si>
    <t>POKAL LJUBLJANE</t>
  </si>
  <si>
    <t>Tabor 14</t>
  </si>
  <si>
    <t>SI-1000 Ljubljana</t>
  </si>
  <si>
    <t>sk.olimpija@siol.net</t>
  </si>
  <si>
    <t>Ukrainian Open Cup</t>
  </si>
  <si>
    <t>UKR</t>
  </si>
  <si>
    <t>Syanki</t>
  </si>
  <si>
    <t>Ski Federation of Ukraine</t>
  </si>
  <si>
    <t>Esplanadna str.</t>
  </si>
  <si>
    <t>Marlene Cup</t>
  </si>
  <si>
    <t>Selva Val Gardena</t>
  </si>
  <si>
    <t>SC Gardena Raiffeisen BZF9</t>
  </si>
  <si>
    <t>Via Dursan</t>
  </si>
  <si>
    <t>Verein Internationale Lauberhornrennen</t>
  </si>
  <si>
    <t>Postfach 385</t>
  </si>
  <si>
    <t>3823 Wengen</t>
  </si>
  <si>
    <t>FIS Far East Cup The 34th Ito Cup All Japan Champion Ski Race/ONEWAY Cup All Japan Cross-Country Rac</t>
  </si>
  <si>
    <t>The 18th Nukabira Gensenkyo GS Race</t>
  </si>
  <si>
    <t>Scottish FIS Races</t>
  </si>
  <si>
    <t>Snowsport Scotland</t>
  </si>
  <si>
    <t>Caledonia House</t>
  </si>
  <si>
    <t>South Gyle</t>
  </si>
  <si>
    <t>EH12 9DQ Edinburgh</t>
  </si>
  <si>
    <t>33(479)40 01 52</t>
  </si>
  <si>
    <t>info@clubdessports-tignes.com</t>
  </si>
  <si>
    <t>Obdach</t>
  </si>
  <si>
    <t>SC Obdach</t>
  </si>
  <si>
    <t>Rosenbachsiedlung 2</t>
  </si>
  <si>
    <t>8742 Obdach</t>
  </si>
  <si>
    <t>43 664 260 99 46</t>
  </si>
  <si>
    <t>43 35478 4040-155</t>
  </si>
  <si>
    <t>herbert.papst@aon.at</t>
  </si>
  <si>
    <t>6.-7.1.2016</t>
  </si>
  <si>
    <t>Xiwuqi</t>
  </si>
  <si>
    <t>2016 TOYAMA GSL RACE</t>
  </si>
  <si>
    <t>Antagnod-Champoluc</t>
  </si>
  <si>
    <t>Sci Club Val d Ayas ASD AO04</t>
  </si>
  <si>
    <t>P.le Ramey snc</t>
  </si>
  <si>
    <t>11020 Champoluc</t>
  </si>
  <si>
    <t>Alberta Alpine</t>
  </si>
  <si>
    <t>Obersaxen</t>
  </si>
  <si>
    <t>Postfach 4</t>
  </si>
  <si>
    <t>7134 Obersaxen Meierhof</t>
  </si>
  <si>
    <t>Lutsen Mountains</t>
  </si>
  <si>
    <t>5532 Filzmoos</t>
  </si>
  <si>
    <t>La Molina Ski Resort</t>
  </si>
  <si>
    <t>Edifici Telecabina</t>
  </si>
  <si>
    <t>Ski Club Toblach BZG2</t>
  </si>
  <si>
    <t>Ski-Club Willingen</t>
  </si>
  <si>
    <t>Zur Mühlenkopfschanze 1</t>
  </si>
  <si>
    <t>D-34508 Willingen</t>
  </si>
  <si>
    <t>+49 (5632) 960-0</t>
  </si>
  <si>
    <t>+49 (5632) 960-370</t>
  </si>
  <si>
    <t>info@sc-willingen.de</t>
  </si>
  <si>
    <t>Stratton Mountain</t>
  </si>
  <si>
    <t>Statoil Norgescup</t>
  </si>
  <si>
    <t>Steinkjer</t>
  </si>
  <si>
    <t>Steinkjer Skiklubb</t>
  </si>
  <si>
    <t>Postboks 4012</t>
  </si>
  <si>
    <t>7726 Steinkjer</t>
  </si>
  <si>
    <t>Scandinavian cup/intersport cup Ostersund</t>
  </si>
  <si>
    <t>Oestersund</t>
  </si>
  <si>
    <t>Oestersunds SK</t>
  </si>
  <si>
    <t>oESK-vägen 10</t>
  </si>
  <si>
    <t>831 43 Östersund</t>
  </si>
  <si>
    <t>Hoeydalsmo</t>
  </si>
  <si>
    <t>FIS Continental Cup Hoeydalsmo</t>
  </si>
  <si>
    <t>v/Tarjei Haugo</t>
  </si>
  <si>
    <t>3891 Hoeydalsmo</t>
  </si>
  <si>
    <t>0047 47604892</t>
  </si>
  <si>
    <t>post@hoydalsmo.no</t>
  </si>
  <si>
    <t>www.hoydalsmo.no</t>
  </si>
  <si>
    <t>ISL</t>
  </si>
  <si>
    <t>Akureyri</t>
  </si>
  <si>
    <t>SKIDAFELAG AKUREYRAR</t>
  </si>
  <si>
    <t>600 Akureyri</t>
  </si>
  <si>
    <t>OPA COC Planica 2016</t>
  </si>
  <si>
    <t>Ski Association of Slovenia</t>
  </si>
  <si>
    <t>OC Planica</t>
  </si>
  <si>
    <t>Podutiska cesta 146</t>
  </si>
  <si>
    <t>+386 (0)1 513 68 00</t>
  </si>
  <si>
    <t>planica@sloski.si</t>
  </si>
  <si>
    <t>tjasa.suvak@hitholidays-kg.si</t>
  </si>
  <si>
    <t>http://www.planica.si</t>
  </si>
  <si>
    <t>@OCPlanica</t>
  </si>
  <si>
    <t>FIS CIT</t>
  </si>
  <si>
    <t>Lithuanian championship</t>
  </si>
  <si>
    <t>Lithuanian national skiing association</t>
  </si>
  <si>
    <t>Zemaites str. 6-401</t>
  </si>
  <si>
    <t>03117 Vilnius</t>
  </si>
  <si>
    <t>+370 625 87 275</t>
  </si>
  <si>
    <t>dovydas.mickus@nsaski.lt</t>
  </si>
  <si>
    <t>www.lnsaski.lt</t>
  </si>
  <si>
    <t>https://www.facebook.com/Lietuvos-Nacionalin%C4%97-Slidin%C4%97jimo-Asociacija-wwwlnsaskilt-160166790664219/</t>
  </si>
  <si>
    <t>Big White Ski Resort</t>
  </si>
  <si>
    <t>BC Snowboard Association</t>
  </si>
  <si>
    <t>V1X 4K5 Kelowna</t>
  </si>
  <si>
    <t>Audi FIS Skicross World Cup</t>
  </si>
  <si>
    <t>OK Ski Cross Watles</t>
  </si>
  <si>
    <t>St. Benediktstrasse 1</t>
  </si>
  <si>
    <t>39024 Mals/Südtirol</t>
  </si>
  <si>
    <t>+39 (349) 57 59 584</t>
  </si>
  <si>
    <t>+39 (0473) 83 54 56</t>
  </si>
  <si>
    <t>info@skicrosswatles.it</t>
  </si>
  <si>
    <t>www.skicrosswatles.it</t>
  </si>
  <si>
    <t xml:space="preserve"> https://www.facebook.com/skicrosswatles?fref=ts</t>
  </si>
  <si>
    <t>Ski-Weltcup Adelboden AG</t>
  </si>
  <si>
    <t>Dorfstrasse 40</t>
  </si>
  <si>
    <t>3715 Adelboden</t>
  </si>
  <si>
    <t>+41 33 673 70 60</t>
  </si>
  <si>
    <t>+41 33 673 70 61</t>
  </si>
  <si>
    <t>info@weltcup-adelboden.ch</t>
  </si>
  <si>
    <t>http://www.weltcup-adelboden.ch</t>
  </si>
  <si>
    <t>www.facebook.com/weltcupadelboden;https://www.youtube.com/watch?v=eZCxt7YvwvQ</t>
  </si>
  <si>
    <t>https://www.youtube.com/watch?v=eZCxt7Yv</t>
  </si>
  <si>
    <t>OK Schwarzwaldpokal</t>
  </si>
  <si>
    <t>Comitato Promozione Sci Val di Fiemme ASDTNH1</t>
  </si>
  <si>
    <t>39 Pustertaler Ski Marathon</t>
  </si>
  <si>
    <t>FIS/ENL Ishikawa Shiramine SL</t>
  </si>
  <si>
    <t>FIS Masters Cup</t>
  </si>
  <si>
    <t>Hasliberg</t>
  </si>
  <si>
    <t>Skirennzentrum Hasliberg</t>
  </si>
  <si>
    <t>Twing</t>
  </si>
  <si>
    <t>6084 Hasliberg Wasserwendi</t>
  </si>
  <si>
    <t>+41 79 656 16 71</t>
  </si>
  <si>
    <t>reto.schlaeppi@meiringen-hasliberg.ch</t>
  </si>
  <si>
    <t>Waterville Valley</t>
  </si>
  <si>
    <t>Montana State University FIS-U</t>
  </si>
  <si>
    <t>Big Sky Resort</t>
  </si>
  <si>
    <t>Trofeo Altipiani Cimbri - Podhio</t>
  </si>
  <si>
    <t>Folgaria Fondo Grande</t>
  </si>
  <si>
    <t>Ski Team Altipiani TN94</t>
  </si>
  <si>
    <t>Via S. D Acquisto 21/A</t>
  </si>
  <si>
    <t>38064 Folgaria</t>
  </si>
  <si>
    <t>Aal - Aal Skisenter</t>
  </si>
  <si>
    <t>Aal IL</t>
  </si>
  <si>
    <t>CENA PECE A CENA TRUTNOVA</t>
  </si>
  <si>
    <t>Pec pod Snezkou</t>
  </si>
  <si>
    <t>TJ Slovan Pec - LOKO Trutnov</t>
  </si>
  <si>
    <t>Blanka Sochorova</t>
  </si>
  <si>
    <t>00420 777 024 166</t>
  </si>
  <si>
    <t>transski@volny.cz</t>
  </si>
  <si>
    <t>Turnau</t>
  </si>
  <si>
    <t>WSV Raiffeisen Turnau</t>
  </si>
  <si>
    <t>Hr. Bernd Fladischer</t>
  </si>
  <si>
    <t>Hrn. 168</t>
  </si>
  <si>
    <t>8625 Turnau</t>
  </si>
  <si>
    <t>0043 664 325 10 01</t>
  </si>
  <si>
    <t>0043 3863 230 05</t>
  </si>
  <si>
    <t>bernd.fladischer@aon.at</t>
  </si>
  <si>
    <t>FIS Super G</t>
  </si>
  <si>
    <t>Bjursaas Slalom ENL</t>
  </si>
  <si>
    <t>Bjursaas</t>
  </si>
  <si>
    <t>Bjursaas IK Alpin</t>
  </si>
  <si>
    <t>Maartsbovaegen 45</t>
  </si>
  <si>
    <t>SE-790 21 Bjursaas</t>
  </si>
  <si>
    <t>46 70 590 0055</t>
  </si>
  <si>
    <t>thomas.stenvall@afconsult.com</t>
  </si>
  <si>
    <t>www.bjursasik.se</t>
  </si>
  <si>
    <t>9.1.2016</t>
  </si>
  <si>
    <t>Czech National Snowboard Series</t>
  </si>
  <si>
    <t>Dolni Morava</t>
  </si>
  <si>
    <t>Sport Club Fun</t>
  </si>
  <si>
    <t>Atmore Memorial MI Tech Mid Am</t>
  </si>
  <si>
    <t>Spirit Mountain</t>
  </si>
  <si>
    <t>Trophee Europeen Universitaire</t>
  </si>
  <si>
    <t>Les Menuires</t>
  </si>
  <si>
    <t>Club des Sports Les Menuires</t>
  </si>
  <si>
    <t>Robert BURDIN</t>
  </si>
  <si>
    <t>BP 24</t>
  </si>
  <si>
    <t>73440 Les Menuires</t>
  </si>
  <si>
    <t>Trofeo Galeazzi - Trofeo Bonafede</t>
  </si>
  <si>
    <t>ASD Sci club Dolomiti Cadore BL96</t>
  </si>
  <si>
    <t>Corso Italia</t>
  </si>
  <si>
    <t>Suusahullud Skimarathon</t>
  </si>
  <si>
    <t>Suusahullud</t>
  </si>
  <si>
    <t>Laulupeo pst.25</t>
  </si>
  <si>
    <t>51007 Tartu</t>
  </si>
  <si>
    <t>SLAVIC CUP (COC)</t>
  </si>
  <si>
    <t>48 18 201 53 08</t>
  </si>
  <si>
    <t>48 18 201 25 88</t>
  </si>
  <si>
    <t>Jizerska Padesatka</t>
  </si>
  <si>
    <t>Liberec</t>
  </si>
  <si>
    <t>Ski klub Jizerska padesatka</t>
  </si>
  <si>
    <t>Jablonecka 21</t>
  </si>
  <si>
    <t>CZ-461 04 Liberec</t>
  </si>
  <si>
    <t>+420 485 100 194</t>
  </si>
  <si>
    <t>+420 482 710 052</t>
  </si>
  <si>
    <t>info@jiz50.cz</t>
  </si>
  <si>
    <t>www.jiz50.cz</t>
  </si>
  <si>
    <t>Halton-hiihdot</t>
  </si>
  <si>
    <t>Lahden Hiihtoseura</t>
  </si>
  <si>
    <t>Kari Koskinen</t>
  </si>
  <si>
    <t>Urheilukeskus</t>
  </si>
  <si>
    <t>FI-15110 Lahti</t>
  </si>
  <si>
    <t>+358 400 491 164; +358 40 702 0666</t>
  </si>
  <si>
    <t>www.lahdenhiihtoseura.fi</t>
  </si>
  <si>
    <t xml:space="preserve">5k </t>
  </si>
  <si>
    <t>Zauchensee 28</t>
  </si>
  <si>
    <t>5541 Altenmarkt im Pongau</t>
  </si>
  <si>
    <t>WSV</t>
  </si>
  <si>
    <t>Dieter Buschbeck</t>
  </si>
  <si>
    <t>Postfach 5050</t>
  </si>
  <si>
    <t>58540 Meinerzhagen</t>
  </si>
  <si>
    <t>POKAL MARIBORA</t>
  </si>
  <si>
    <t>Gaal</t>
  </si>
  <si>
    <t>Skiclub Gaal</t>
  </si>
  <si>
    <t>Bischoffeld 31</t>
  </si>
  <si>
    <t>8731 Gaal</t>
  </si>
  <si>
    <t>43 664 159 01 071 | 43 3513 544</t>
  </si>
  <si>
    <t>43 3513 544</t>
  </si>
  <si>
    <t>gottfriedwolfsberger@gmx.at</t>
  </si>
  <si>
    <t>http://www.skiclub-gaal.at</t>
  </si>
  <si>
    <t>Espot</t>
  </si>
  <si>
    <t xml:space="preserve">Estación Espot Esquí - SkiPallars </t>
  </si>
  <si>
    <t>Carretera Berradé</t>
  </si>
  <si>
    <t>+41 33 856 66 66</t>
  </si>
  <si>
    <t>+41 33 856 66 60</t>
  </si>
  <si>
    <t>ok@lauberhorn.ch</t>
  </si>
  <si>
    <t>http://www.lauberhorn.ch</t>
  </si>
  <si>
    <t>https://www.facebook.com/Lauberhornrennen;https://twitter.com/WeltcupWengen;https://www.youtube.com/user/WeltcupLauberhorn</t>
  </si>
  <si>
    <t>Folgaria-Lavarone</t>
  </si>
  <si>
    <t>Trofeo Comunita Montana Valtellina DI sONDRIO</t>
  </si>
  <si>
    <t>ASD Caspoggio SO27</t>
  </si>
  <si>
    <t>Via Vanoni</t>
  </si>
  <si>
    <t>GRAN PRIX ITALIA</t>
  </si>
  <si>
    <t>VIa S. D Acquisto 21/b</t>
  </si>
  <si>
    <t>fritz.pollhammer@skifliegen.at</t>
  </si>
  <si>
    <t>-QUA-SFWC-</t>
  </si>
  <si>
    <t>Takamatsumiyahai West Japan Alpine Ski Championships</t>
  </si>
  <si>
    <t>WR FIS NJR</t>
  </si>
  <si>
    <t>Sugar Bowl Ski Resort</t>
  </si>
  <si>
    <t>Eastern Europe Cup</t>
  </si>
  <si>
    <t>Raubichi/Minsk</t>
  </si>
  <si>
    <t>Belarusian Cross-Country Skiing Federation</t>
  </si>
  <si>
    <t>Haywood Nor Am</t>
  </si>
  <si>
    <t>Lappe Nordic Ski Centre</t>
  </si>
  <si>
    <t>Lake Superior Nordic Association</t>
  </si>
  <si>
    <t>446 Fairbrooke Crescent</t>
  </si>
  <si>
    <t>P7B 6Z5 Thunder Bay</t>
  </si>
  <si>
    <t>Marangoni Cup</t>
  </si>
  <si>
    <t>Folgaria</t>
  </si>
  <si>
    <t>Sci Club Citta di Rovereto TNC7</t>
  </si>
  <si>
    <t>38068 Rovereto</t>
  </si>
  <si>
    <t>FIS GPI</t>
  </si>
  <si>
    <t>Madesimo</t>
  </si>
  <si>
    <t>Circolo sciatori Madesimo AD  SO35</t>
  </si>
  <si>
    <t>Via degli Argini</t>
  </si>
  <si>
    <t>Puchar Limanowej - FIS</t>
  </si>
  <si>
    <t>Limanowa</t>
  </si>
  <si>
    <t>Stacja Narciarska Lysa Gora</t>
  </si>
  <si>
    <t>Krakowska 1</t>
  </si>
  <si>
    <t>34-400 Nowy Targ</t>
  </si>
  <si>
    <t>48 603 796 566</t>
  </si>
  <si>
    <t>biuro@lysagora.eu</t>
  </si>
  <si>
    <t>http://www.limanowa-ski.pl</t>
  </si>
  <si>
    <t>14.-15.1.2016</t>
  </si>
  <si>
    <t>Villard de Lans</t>
  </si>
  <si>
    <t>Club Ski Alpin Villard de Lans</t>
  </si>
  <si>
    <t>Chemin de la Patinoire BP 54</t>
  </si>
  <si>
    <t>38250 Villard De Lans</t>
  </si>
  <si>
    <t>Bear's Town</t>
  </si>
  <si>
    <t>Club des Sports La Plagne</t>
  </si>
  <si>
    <t>Maison du Tourisme Aime</t>
  </si>
  <si>
    <t>Macot - La Plagne</t>
  </si>
  <si>
    <t>73214 La Plagne</t>
  </si>
  <si>
    <t>+33(479) 09 29 63</t>
  </si>
  <si>
    <t>a.calastreng@la-plagne.com</t>
  </si>
  <si>
    <t>http://www.la-plagne.com</t>
  </si>
  <si>
    <t>https://www.facebook.com/LaPlagne</t>
  </si>
  <si>
    <t>MacConnell Division FIS UNI</t>
  </si>
  <si>
    <t>Mount Sunapee</t>
  </si>
  <si>
    <t>Bates Carnival</t>
  </si>
  <si>
    <t>Bates Winter Carnival</t>
  </si>
  <si>
    <t>FIS-Damen/Herren</t>
  </si>
  <si>
    <t>Aspen Surefoot/Smartwool Speed Series</t>
  </si>
  <si>
    <t>Aspen Highlands</t>
  </si>
  <si>
    <t>Wyller</t>
  </si>
  <si>
    <t>Heming IL</t>
  </si>
  <si>
    <t>15.-17.1.2016</t>
  </si>
  <si>
    <t>Air Nation Canada Cup</t>
  </si>
  <si>
    <t>Whistler Backcomb</t>
  </si>
  <si>
    <t>SC Zell Am see</t>
  </si>
  <si>
    <t>Hr. Bernd Lauth</t>
  </si>
  <si>
    <t>Nuskostrase 4</t>
  </si>
  <si>
    <t>5700 Zell am See</t>
  </si>
  <si>
    <t>Podutiska 146</t>
  </si>
  <si>
    <t>1000 Ljubljana</t>
  </si>
  <si>
    <t>CH-3074 Muri b. Bern</t>
  </si>
  <si>
    <t>+41 31 950 61 34</t>
  </si>
  <si>
    <t>philipp.steiner@swiss-ski.ch</t>
  </si>
  <si>
    <t>www.audiskicross.ch</t>
  </si>
  <si>
    <t>MacDonnel Division FIS UNI</t>
  </si>
  <si>
    <t>Hugus Invitational</t>
  </si>
  <si>
    <t>Wausau</t>
  </si>
  <si>
    <t>Priekuli</t>
  </si>
  <si>
    <t>LV-1013 R?ga</t>
  </si>
  <si>
    <t>Scandic cup Aasarna</t>
  </si>
  <si>
    <t>Aasarna</t>
  </si>
  <si>
    <t>Aasarna IK</t>
  </si>
  <si>
    <t>Kansli</t>
  </si>
  <si>
    <t>Canada Olympic Park</t>
  </si>
  <si>
    <t>Craigleith</t>
  </si>
  <si>
    <t>Stoneham</t>
  </si>
  <si>
    <t>Mont Gabriel</t>
  </si>
  <si>
    <t>Schweizer Meisterschaften</t>
  </si>
  <si>
    <t>Zweisimmen- Sparenmoos</t>
  </si>
  <si>
    <t>Skiclub Zweisimmen</t>
  </si>
  <si>
    <t>3770 Zweisimmen</t>
  </si>
  <si>
    <t>8973 Pichl - Gleiming</t>
  </si>
  <si>
    <t>0043 664 356 55 28</t>
  </si>
  <si>
    <t>0043 6454 735 710</t>
  </si>
  <si>
    <t>wsv-reiteralm@gmx.at</t>
  </si>
  <si>
    <t>Hr. Peter Ackerer</t>
  </si>
  <si>
    <t>Schaufelbergerstr. 47</t>
  </si>
  <si>
    <t>FIS Lycksele</t>
  </si>
  <si>
    <t>Lycksele</t>
  </si>
  <si>
    <t>Lycksele IF</t>
  </si>
  <si>
    <t>Wilhelminavaegen 3</t>
  </si>
  <si>
    <t>SE-921 35 Lycksele</t>
  </si>
  <si>
    <t>46 950 66325</t>
  </si>
  <si>
    <t>46 70-649 38 12</t>
  </si>
  <si>
    <t>46 950 14750</t>
  </si>
  <si>
    <t>lifalpina@outlook.com</t>
  </si>
  <si>
    <t>http://www6.idrottonline.se/LyckseleIF/Skidoralpint/</t>
  </si>
  <si>
    <t>https://www.facebook.com/lifalpina</t>
  </si>
  <si>
    <t>Falun ENL</t>
  </si>
  <si>
    <t>IFK Falun Alpin</t>
  </si>
  <si>
    <t>Box 100</t>
  </si>
  <si>
    <t>SE-791 23 Falun</t>
  </si>
  <si>
    <t>per.bergman@atea.se</t>
  </si>
  <si>
    <t>Kungsberget</t>
  </si>
  <si>
    <t>Kungsbergets AK</t>
  </si>
  <si>
    <t>Saeljansvaegen 293 B</t>
  </si>
  <si>
    <t>811 94 Sandviken</t>
  </si>
  <si>
    <t>Klinovec</t>
  </si>
  <si>
    <t>Nove Mesto na Morave</t>
  </si>
  <si>
    <t>Jiri Hamza</t>
  </si>
  <si>
    <t>Zlata lyze s.r.o.</t>
  </si>
  <si>
    <t>Vlachovicka 1355</t>
  </si>
  <si>
    <t>Voiron Ski Montagne</t>
  </si>
  <si>
    <t>Patrick Emptaz Colomb</t>
  </si>
  <si>
    <t>6 rue H Berlioz - BP 389</t>
  </si>
  <si>
    <t>38511 Voiron Cedex</t>
  </si>
  <si>
    <t>33(609) 68 44 01</t>
  </si>
  <si>
    <t>vsm-inscription@orange.fr</t>
  </si>
  <si>
    <t>NJR M/L</t>
  </si>
  <si>
    <t>Ski Team Fassa A.S.D. TN45</t>
  </si>
  <si>
    <t>Piaza S. Nicolò</t>
  </si>
  <si>
    <t>Trofeo Col di Lana</t>
  </si>
  <si>
    <t>Passo Pordoi</t>
  </si>
  <si>
    <t>Sci Club Arabba BL70</t>
  </si>
  <si>
    <t>Via Pieve 78</t>
  </si>
  <si>
    <t>32020 Livinallongo del Col di Lana</t>
  </si>
  <si>
    <t>Trofeo Sci Club Claviere</t>
  </si>
  <si>
    <t>Claviere</t>
  </si>
  <si>
    <t>Sci Club Claviere TO14</t>
  </si>
  <si>
    <t>Via Nazionale</t>
  </si>
  <si>
    <t>Gitschberg</t>
  </si>
  <si>
    <t>TZ Jochtal - Gitschberg BZF5</t>
  </si>
  <si>
    <t>Landstrasse</t>
  </si>
  <si>
    <t>Saitama Prefecture Ski SL Championship</t>
  </si>
  <si>
    <t>Isny</t>
  </si>
  <si>
    <t>WSV Isny</t>
  </si>
  <si>
    <t>Klosterweg 2</t>
  </si>
  <si>
    <t>88316 Isny</t>
  </si>
  <si>
    <t>+49 (0) 7562 981 99 83</t>
  </si>
  <si>
    <t>+49 (0) 7562 981 99 85</t>
  </si>
  <si>
    <t>info@wsv-isny.de</t>
  </si>
  <si>
    <t>SK Kirchberg</t>
  </si>
  <si>
    <t>Georgian Peaks</t>
  </si>
  <si>
    <t>Radstadt</t>
  </si>
  <si>
    <t>SC Sparkasse Radstadt</t>
  </si>
  <si>
    <t>Stadtplatz 2</t>
  </si>
  <si>
    <t>5550 Radstadt</t>
  </si>
  <si>
    <t>43 664 130 11 06</t>
  </si>
  <si>
    <t>43 6452 204 31</t>
  </si>
  <si>
    <t>scradstadt@gmail.com</t>
  </si>
  <si>
    <t>http://www.scradstadt.at</t>
  </si>
  <si>
    <t>18.1.2016</t>
  </si>
  <si>
    <t>Sarentino</t>
  </si>
  <si>
    <t>IPC Alpine skiing WC DAR 2016 - 11 Tr. Hans Erlacher</t>
  </si>
  <si>
    <t>A.S.D. Sport X ALL -  Hans Erlacher Team Monfalcon</t>
  </si>
  <si>
    <t>Via Verdi</t>
  </si>
  <si>
    <t>Yongpyong</t>
  </si>
  <si>
    <t>Kitzbuehel</t>
  </si>
  <si>
    <t>Kitzbueheler Ski Club</t>
  </si>
  <si>
    <t>Austria</t>
  </si>
  <si>
    <t>0043 664 1309 142</t>
  </si>
  <si>
    <t>https://www.facebook.com/hahnenkammrennen.kitzbuehel</t>
  </si>
  <si>
    <t>FIS CC Balkan Cup</t>
  </si>
  <si>
    <t>Bolu/Gerede</t>
  </si>
  <si>
    <t>Turk Ocagi Cad. 1398.Sok No:4/8</t>
  </si>
  <si>
    <t>19.-20.1.2016</t>
  </si>
  <si>
    <t>Schoenried/Gstaad</t>
  </si>
  <si>
    <t>Skiclub Schoenried</t>
  </si>
  <si>
    <t>Skiclub</t>
  </si>
  <si>
    <t>3778 Schönried</t>
  </si>
  <si>
    <t>Welsh Alpine Championships</t>
  </si>
  <si>
    <t>Champery</t>
  </si>
  <si>
    <t>Snowsport Cymru Wales</t>
  </si>
  <si>
    <t>Cardiff Ski Centre</t>
  </si>
  <si>
    <t>198 Fairwater Road</t>
  </si>
  <si>
    <t>CF5 3JR Cardiff</t>
  </si>
  <si>
    <t>Rybinsk</t>
  </si>
  <si>
    <t>Ski Sport Center Demino</t>
  </si>
  <si>
    <t>Pr. Serova 21</t>
  </si>
  <si>
    <t>152920 Rybinsk 20</t>
  </si>
  <si>
    <t>POKAL AJDOVSCINE</t>
  </si>
  <si>
    <t>Cerkno</t>
  </si>
  <si>
    <t>SK Dol Ajdovscina</t>
  </si>
  <si>
    <t>Goriska 50</t>
  </si>
  <si>
    <t>SI-5270 Ajdovscina</t>
  </si>
  <si>
    <t>ITA*</t>
  </si>
  <si>
    <t>Spital a. Pyhrn / Hinterstoder</t>
  </si>
  <si>
    <t>Austr. 62</t>
  </si>
  <si>
    <t>4582 Spital am Pyhrn</t>
  </si>
  <si>
    <t>43 664 732 22 184</t>
  </si>
  <si>
    <t>asvo-ski.spital@aon.at</t>
  </si>
  <si>
    <t xml:space="preserve">4xDH 2xSG SC </t>
  </si>
  <si>
    <t>19.-21.1.2016</t>
  </si>
  <si>
    <t>19 trofeo Texao</t>
  </si>
  <si>
    <t>Casella Postale n. 5 - Via Brennero</t>
  </si>
  <si>
    <t>51021 Abetone</t>
  </si>
  <si>
    <t>Pila-Gressan</t>
  </si>
  <si>
    <t>Sci Club Aosta (AO62)</t>
  </si>
  <si>
    <t>Via Stevenin</t>
  </si>
  <si>
    <t>Coupe d Europe</t>
  </si>
  <si>
    <t>Fartsuken</t>
  </si>
  <si>
    <t>Ski Chrono National Tour Vitesse Chatel</t>
  </si>
  <si>
    <t>Ski Club Chatel</t>
  </si>
  <si>
    <t>Chalet Millet</t>
  </si>
  <si>
    <t>74390 Chatel</t>
  </si>
  <si>
    <t>SES CC CUP</t>
  </si>
  <si>
    <t>ARM</t>
  </si>
  <si>
    <t>Tsaghkadzor</t>
  </si>
  <si>
    <t>Armenian Ski Federation</t>
  </si>
  <si>
    <t>saryan 22</t>
  </si>
  <si>
    <t>Pyrenees 2000 Font Romeu</t>
  </si>
  <si>
    <t>Ski Club Pyrenees 2000</t>
  </si>
  <si>
    <t>Francis BLANCHON</t>
  </si>
  <si>
    <t>Mairie Bolquere</t>
  </si>
  <si>
    <t>66210 Bolquere</t>
  </si>
  <si>
    <t>Ass. Perm. Coppa del  Mondo Sci Cortina dAmpezzo</t>
  </si>
  <si>
    <t>Sci Club Cortina BL71</t>
  </si>
  <si>
    <t>FIS CC Gerede Cup</t>
  </si>
  <si>
    <t>21.-22.1.2016</t>
  </si>
  <si>
    <t>DAR - Winter Park Speed</t>
  </si>
  <si>
    <t>NSCD-Erik Petersen</t>
  </si>
  <si>
    <t>P.O Box 1290</t>
  </si>
  <si>
    <t>80482 Winter Park</t>
  </si>
  <si>
    <t>Albrechtice v Jizerskych horach</t>
  </si>
  <si>
    <t>TJ Bizuterie Jablonec nad Nisou</t>
  </si>
  <si>
    <t>Zdenek Dreveny</t>
  </si>
  <si>
    <t>lenka.hercikova@tiscali.cz</t>
  </si>
  <si>
    <t>21.-24.1.2016</t>
  </si>
  <si>
    <t>2016 Nakiska Audi FIS Ski Cross World Cup</t>
  </si>
  <si>
    <t>Maryse Daze</t>
  </si>
  <si>
    <t>#302</t>
  </si>
  <si>
    <t>Dr. Pilet-Spur 17</t>
  </si>
  <si>
    <t>79868 Feldberg (Schwarzwald)</t>
  </si>
  <si>
    <t>28th Kandahar International Masters Cup</t>
  </si>
  <si>
    <t>Jane Reeve</t>
  </si>
  <si>
    <t>22 Chapel Road</t>
  </si>
  <si>
    <t>44th Sapporo Olympic Memorial Ski Jumping Continental Cup 2016/43rd Hokkaido Television Cup Ski Jump</t>
  </si>
  <si>
    <t>Colby Winter Carnival</t>
  </si>
  <si>
    <t>RMSA FIS U</t>
  </si>
  <si>
    <t>Steamboat Springs</t>
  </si>
  <si>
    <t>Rocky/Central Regional U19 Qualifier</t>
  </si>
  <si>
    <t>VM moenstring junior</t>
  </si>
  <si>
    <t>Aasen</t>
  </si>
  <si>
    <t>Aasen IL</t>
  </si>
  <si>
    <t>v/ Martin Schlabach</t>
  </si>
  <si>
    <t>Austadalsvegen 42</t>
  </si>
  <si>
    <t>2033 Åsgreina</t>
  </si>
  <si>
    <t>Ski Chrono National Tour Technique Ancelle Merlette Chaillol St Leger</t>
  </si>
  <si>
    <t>Merlette</t>
  </si>
  <si>
    <t>Equipe Competition Champsaur</t>
  </si>
  <si>
    <t>Christ David</t>
  </si>
  <si>
    <t>Mairie de St Jean St Nicolas</t>
  </si>
  <si>
    <t>05260 Chabottes</t>
  </si>
  <si>
    <t>SK Alpetour</t>
  </si>
  <si>
    <t>Podlubnik 1c</t>
  </si>
  <si>
    <t>SI-4220 Skofja Loka</t>
  </si>
  <si>
    <t>+386 (4) 512 22 82</t>
  </si>
  <si>
    <t>sk.apt@siol.net</t>
  </si>
  <si>
    <t>www.sk-alpetour.si</t>
  </si>
  <si>
    <t>Dolomitenlauf</t>
  </si>
  <si>
    <t>Obertilliach</t>
  </si>
  <si>
    <t>Langlauf- &amp; Radsport Club Lienzer Dolomiten</t>
  </si>
  <si>
    <t>Postfach 1000</t>
  </si>
  <si>
    <t>PluSport Behindertensport Schweiz</t>
  </si>
  <si>
    <t>Luana Bergamin</t>
  </si>
  <si>
    <t>Chriesbaumstrasse 6</t>
  </si>
  <si>
    <t>8604 Volketswil</t>
  </si>
  <si>
    <t>Coppa Italia  SBX</t>
  </si>
  <si>
    <t>Piancavallo - Aviano</t>
  </si>
  <si>
    <t>Marlene cup</t>
  </si>
  <si>
    <t>Sarntal- Reinswald</t>
  </si>
  <si>
    <t>ASC Sarntal BZ44</t>
  </si>
  <si>
    <t>Griesplatz 18</t>
  </si>
  <si>
    <t>39058 Sarentino</t>
  </si>
  <si>
    <t>Troofeo AUDI</t>
  </si>
  <si>
    <t>Coupe due monde FIS de ski acrobatique a Val Saint-Come</t>
  </si>
  <si>
    <t>Canadian Freestyle Ski Association</t>
  </si>
  <si>
    <t>Michele Deslandes</t>
  </si>
  <si>
    <t>808 Pacific Street</t>
  </si>
  <si>
    <t>Vancouver</t>
  </si>
  <si>
    <t>Meribel Tourisme</t>
  </si>
  <si>
    <t>Christophe Mugnier</t>
  </si>
  <si>
    <t>BP 1</t>
  </si>
  <si>
    <t>73550 Meribel Cedex</t>
  </si>
  <si>
    <t>33(479) 08 69 90</t>
  </si>
  <si>
    <t>events@meribel.net</t>
  </si>
  <si>
    <t>http://www.meribel.net/</t>
  </si>
  <si>
    <t>FIS  SNOWBOARD WORLDCUP 2016 - ROGLA</t>
  </si>
  <si>
    <t>Snowboard Team Slovenia / Ski Association Of Slove</t>
  </si>
  <si>
    <t>Sportovni klub Nove Mesto na Morave</t>
  </si>
  <si>
    <t>Vlachovicka 1200</t>
  </si>
  <si>
    <t>592 31 Nove Mesto na Morave</t>
  </si>
  <si>
    <t>+420 566 616 337</t>
  </si>
  <si>
    <t>office@zlatalyze.cz</t>
  </si>
  <si>
    <t>jakes@zlatalyze.cz</t>
  </si>
  <si>
    <t>david.sykora@zlatalyze.cz</t>
  </si>
  <si>
    <t>http://www.vysocina-arena.cz</t>
  </si>
  <si>
    <t>https://www.facebook.com/Czech-Ski-Association-117195671677390/timeline/?ref=ts</t>
  </si>
  <si>
    <t>Gruppo Sportivo Castello di Fiemme TNC9</t>
  </si>
  <si>
    <t>EC FIS TEST EVENT FOR THE JWC 2017</t>
  </si>
  <si>
    <t>Brigadniku 121</t>
  </si>
  <si>
    <t>16th Asarigawa Onsen SL Race</t>
  </si>
  <si>
    <t>Albiez</t>
  </si>
  <si>
    <t xml:space="preserve">MO DM </t>
  </si>
  <si>
    <t>LIB</t>
  </si>
  <si>
    <t>Cedars-Lebanon</t>
  </si>
  <si>
    <t>La Cite Road - Joseph Fayad Buiding- 4th Floor</t>
  </si>
  <si>
    <t>Jounieh-Lebanon</t>
  </si>
  <si>
    <t>info@lebskifed.com</t>
  </si>
  <si>
    <t xml:space="preserve">Colby Carnival </t>
  </si>
  <si>
    <t>Quarry Road</t>
  </si>
  <si>
    <t>FIS-Herren</t>
  </si>
  <si>
    <t>D87544 Blaichach</t>
  </si>
  <si>
    <t>Trofeo IRV</t>
  </si>
  <si>
    <t>Ski Club Chamole ASD AO22</t>
  </si>
  <si>
    <t>Via Capoluogo</t>
  </si>
  <si>
    <t>FIS SBX Sedrun</t>
  </si>
  <si>
    <t>Sedrun</t>
  </si>
  <si>
    <t>Trofeu Francesc Viladomat</t>
  </si>
  <si>
    <t>Pas de la Casa</t>
  </si>
  <si>
    <t>FCEH - CANMC</t>
  </si>
  <si>
    <t>Avd. Pirineus</t>
  </si>
  <si>
    <t>Telemark Challenge</t>
  </si>
  <si>
    <t>Cable</t>
  </si>
  <si>
    <t>FIS race Pale 2016</t>
  </si>
  <si>
    <t>Dvorista - Pale</t>
  </si>
  <si>
    <t>Ski Club Romanija</t>
  </si>
  <si>
    <t>Srpskih ratnika 24</t>
  </si>
  <si>
    <t>71420 Pale</t>
  </si>
  <si>
    <t>Mont Saint-Anne</t>
  </si>
  <si>
    <t>4545 Av. Pierre-de-Coubertin</t>
  </si>
  <si>
    <t>Kongsberg</t>
  </si>
  <si>
    <t>Kongsberg Freestyleklubb</t>
  </si>
  <si>
    <t>Vibeveien 17</t>
  </si>
  <si>
    <t>3611 Kongsberg</t>
  </si>
  <si>
    <t>La Diagonela</t>
  </si>
  <si>
    <t>Verein La Diagonela</t>
  </si>
  <si>
    <t>Ramum Ratti</t>
  </si>
  <si>
    <t>Reykjavik International Games</t>
  </si>
  <si>
    <t>Reykjavik</t>
  </si>
  <si>
    <t>SKIDARAD REYKJAVIKUR</t>
  </si>
  <si>
    <t>101 Reykjavík</t>
  </si>
  <si>
    <t>3-5 Pigadia</t>
  </si>
  <si>
    <t>104 34 Athens</t>
  </si>
  <si>
    <t>Ala di Stura</t>
  </si>
  <si>
    <t>Sci Club Ala di Stura TO02</t>
  </si>
  <si>
    <t>Piazza Centrale</t>
  </si>
  <si>
    <t>Gran Prix Elettronova</t>
  </si>
  <si>
    <t>Ravascletto Zoncolan</t>
  </si>
  <si>
    <t>Cimenti sci Carnia UD31</t>
  </si>
  <si>
    <t>Via C. Battisti</t>
  </si>
  <si>
    <t>Skiinterkriterium 2016</t>
  </si>
  <si>
    <t>Ricky v Orlickych horach</t>
  </si>
  <si>
    <t>Jaroslav Kristek</t>
  </si>
  <si>
    <t>Letohradska 1352</t>
  </si>
  <si>
    <t>56206 Usti nad Orlici</t>
  </si>
  <si>
    <t>+420 607 134 272</t>
  </si>
  <si>
    <t>Internationaler Kammlauf</t>
  </si>
  <si>
    <t>D- 08248 Klingenthal</t>
  </si>
  <si>
    <t>+49 37465/45690</t>
  </si>
  <si>
    <t>+49 37465-45687</t>
  </si>
  <si>
    <t>info@kammlauf.de</t>
  </si>
  <si>
    <t>www.kammlauf.de</t>
  </si>
  <si>
    <t>Pyeongchang</t>
  </si>
  <si>
    <t>Latvian Cup</t>
  </si>
  <si>
    <t>Sigulda</t>
  </si>
  <si>
    <t>Western Region Speed Series</t>
  </si>
  <si>
    <t>Schweitzer Mountain</t>
  </si>
  <si>
    <t>Trofeu BORRUFA</t>
  </si>
  <si>
    <t>Vallnord - Arcalis</t>
  </si>
  <si>
    <t>AD300 Ordino</t>
  </si>
  <si>
    <t>IPC alpine Skiing World Cup Tignes 2016</t>
  </si>
  <si>
    <t>FFH</t>
  </si>
  <si>
    <t>Club des partenaires Handiski</t>
  </si>
  <si>
    <t>les Blamettes A 52</t>
  </si>
  <si>
    <t>POKAL BELEGA ZAJCA</t>
  </si>
  <si>
    <t>Golte</t>
  </si>
  <si>
    <t>SD Beli zajec</t>
  </si>
  <si>
    <t>Radegunda 21a</t>
  </si>
  <si>
    <t>SI-3330 Mozirje</t>
  </si>
  <si>
    <t>+386 (41) 865 598</t>
  </si>
  <si>
    <t>+386 (3) 839 11 05</t>
  </si>
  <si>
    <t>belizajec@gmail.com</t>
  </si>
  <si>
    <t>http://www.belizajec.si</t>
  </si>
  <si>
    <t>25-26.01 trofeo SMEG - 27.01 GPI</t>
  </si>
  <si>
    <t>Cortina d Ampezzo</t>
  </si>
  <si>
    <t>P.tta San Francesco</t>
  </si>
  <si>
    <t>Eastern Men's ENL and NJR</t>
  </si>
  <si>
    <t>Gore Mountain</t>
  </si>
  <si>
    <t>Vratna</t>
  </si>
  <si>
    <t>Ski Club Vratna</t>
  </si>
  <si>
    <t>Juzna trieda 44</t>
  </si>
  <si>
    <t>Balkan Cup Serbia</t>
  </si>
  <si>
    <t>Serbian Ski Association</t>
  </si>
  <si>
    <t>Svetozara Markovica 7</t>
  </si>
  <si>
    <t>11000 Belgrade</t>
  </si>
  <si>
    <t>+381 11 32 32 461</t>
  </si>
  <si>
    <t>www.skisavez.com</t>
  </si>
  <si>
    <t>Krasiya</t>
  </si>
  <si>
    <t>Trofeo Banca Generali</t>
  </si>
  <si>
    <t>La Plagne/ Montchavin-les-Coches</t>
  </si>
  <si>
    <t>Clubs de Sport de la Plagne et Montchavin</t>
  </si>
  <si>
    <t xml:space="preserve">SP PS </t>
  </si>
  <si>
    <t>SM 2016</t>
  </si>
  <si>
    <t>Piteaa</t>
  </si>
  <si>
    <t>Piteaa Skidallians</t>
  </si>
  <si>
    <t>C/O Bjoern Edenroth</t>
  </si>
  <si>
    <t>Bakadalsvaegen 11</t>
  </si>
  <si>
    <t>jenny.axelsson@pitea.se</t>
  </si>
  <si>
    <t>http://www.skidsm.se</t>
  </si>
  <si>
    <t>U.S. Revolution Tour-Mammoth</t>
  </si>
  <si>
    <t>BP 21</t>
  </si>
  <si>
    <t>73550 Meribel Les Allues</t>
  </si>
  <si>
    <t>Brand</t>
  </si>
  <si>
    <t>6708 Brand</t>
  </si>
  <si>
    <t>43 5559 224 115</t>
  </si>
  <si>
    <t>43 559 224 6</t>
  </si>
  <si>
    <t>n.wilhelmer@brandnertal.at</t>
  </si>
  <si>
    <t>http://www.brandnertal.at</t>
  </si>
  <si>
    <t>2xGS</t>
  </si>
  <si>
    <t>Ca.Sta 2016</t>
  </si>
  <si>
    <t>ASD EsercitoTruppe Alpine BZ77</t>
  </si>
  <si>
    <t>P.za 4 novembre</t>
  </si>
  <si>
    <t>2016 Mont Deus SL Cup</t>
  </si>
  <si>
    <t>Philipp Steiner</t>
  </si>
  <si>
    <t>Borosport cup</t>
  </si>
  <si>
    <t>Tromsoe</t>
  </si>
  <si>
    <t>Tromsoe Skiklubb Langrenn/Kvaloeysletta Skilag</t>
  </si>
  <si>
    <t>Postboks 2120</t>
  </si>
  <si>
    <t>9267 Tromsø</t>
  </si>
  <si>
    <t>Brigels</t>
  </si>
  <si>
    <t>David Cathomen</t>
  </si>
  <si>
    <t>Muot da Rubi</t>
  </si>
  <si>
    <t>7165 Breil/Brigels</t>
  </si>
  <si>
    <t>Spluegen</t>
  </si>
  <si>
    <t>7450 Tiefencastel</t>
  </si>
  <si>
    <t>Seiser Alm - Alpe di Siusi</t>
  </si>
  <si>
    <t>T.Z.Schlerngebiet-C.A.Altipiano dello Sciliar(BZE4</t>
  </si>
  <si>
    <t>Via S. Anna</t>
  </si>
  <si>
    <t>1-Gundersen NH HS109/5.0 Km 1-</t>
  </si>
  <si>
    <t>Belarusian Ski Union</t>
  </si>
  <si>
    <t>Pobeditelej Av. 23</t>
  </si>
  <si>
    <t>Steinbach-Hallenberg</t>
  </si>
  <si>
    <t>SC Steinbach-Hallenberg</t>
  </si>
  <si>
    <t>Wolffstraße / Turnhalle</t>
  </si>
  <si>
    <t>098587 Steinbach-Hallenberg</t>
  </si>
  <si>
    <t>+49 (0) 36847 534 03</t>
  </si>
  <si>
    <t>info@steinbach-hallenberg.de</t>
  </si>
  <si>
    <t>-NC-JUN-</t>
  </si>
  <si>
    <t>UVM Carnival</t>
  </si>
  <si>
    <t>Stowe Mountain Resort</t>
  </si>
  <si>
    <t>Arber</t>
  </si>
  <si>
    <t>Speed Nation SBX - Nor Am Tour</t>
  </si>
  <si>
    <t>Tabor Mountain Ski Resort</t>
  </si>
  <si>
    <t>BC Snowboard</t>
  </si>
  <si>
    <t>Cathy Astofooroff</t>
  </si>
  <si>
    <t>Box 2040</t>
  </si>
  <si>
    <t>Michigan Technological University  -  Dan Nagy Memorial</t>
  </si>
  <si>
    <t>Mt LaCrosse</t>
  </si>
  <si>
    <t>Praded</t>
  </si>
  <si>
    <t>SK Figura Bruntal</t>
  </si>
  <si>
    <t>Josef Figura</t>
  </si>
  <si>
    <t>Nezvalova 23</t>
  </si>
  <si>
    <t>Bruntal</t>
  </si>
  <si>
    <t>00420 602 749 232</t>
  </si>
  <si>
    <t xml:space="preserve"> josef.figura@seznam.cz</t>
  </si>
  <si>
    <t>Imatra</t>
  </si>
  <si>
    <t>Imatran Urheilijat</t>
  </si>
  <si>
    <t>Kari Ahonen</t>
  </si>
  <si>
    <t>Ottelukatu 9</t>
  </si>
  <si>
    <t>55420 Imatra</t>
  </si>
  <si>
    <t>OPA Games</t>
  </si>
  <si>
    <t>Bachmann Curtura e Sport ASD UD6F</t>
  </si>
  <si>
    <t>Fis mASTERS DE megeve</t>
  </si>
  <si>
    <t>Megeve</t>
  </si>
  <si>
    <t>Club des Sports de Megeve</t>
  </si>
  <si>
    <t>Gilles Fossoud</t>
  </si>
  <si>
    <t>721 route Nationale</t>
  </si>
  <si>
    <t>74120 Megeve</t>
  </si>
  <si>
    <t>Bachmann Cultura e Sport ASD UD6F</t>
  </si>
  <si>
    <t xml:space="preserve">FIS Telemark Junior World Championships/ World Cup </t>
  </si>
  <si>
    <t>Ski Club des Conatmines Montjoie</t>
  </si>
  <si>
    <t>18 Route Notre Dame de la Gorge</t>
  </si>
  <si>
    <t>F- 74170 Les Contamines Montjoie</t>
  </si>
  <si>
    <t>direction@lescontamines.com</t>
  </si>
  <si>
    <t>-WJC-WC-</t>
  </si>
  <si>
    <t>-SP-CL-PS-</t>
  </si>
  <si>
    <t xml:space="preserve">2xSP 2xCL 2xPS </t>
  </si>
  <si>
    <t>29.1.-2.2.2016</t>
  </si>
  <si>
    <t>FIS Freestyle Ski World Cup</t>
  </si>
  <si>
    <t>Jenn Johnson</t>
  </si>
  <si>
    <t>Saalfelden</t>
  </si>
  <si>
    <t>SK Saalfelden</t>
  </si>
  <si>
    <t>Lofererstr. 5</t>
  </si>
  <si>
    <t>5760 Saalfelden am Steinernen Meer</t>
  </si>
  <si>
    <t>Pamporovo cup</t>
  </si>
  <si>
    <t>Supertour/EasternCup race weekend</t>
  </si>
  <si>
    <t>Mt. Van Hoevenberg at the Olympic Sports</t>
  </si>
  <si>
    <t>Janice Siblia</t>
  </si>
  <si>
    <t>New England Nordic Ski Assoc</t>
  </si>
  <si>
    <t>6 Orbit Lane</t>
  </si>
  <si>
    <t>Hopewell Jct.</t>
  </si>
  <si>
    <t>FIS CUP ILIDZA 2016</t>
  </si>
  <si>
    <t>Sarajevo</t>
  </si>
  <si>
    <t>Ski club Ilidza</t>
  </si>
  <si>
    <t>Stari drum 74</t>
  </si>
  <si>
    <t>71210 Ilidža</t>
  </si>
  <si>
    <t>Kimberley</t>
  </si>
  <si>
    <t>BC Alpine Ski Association</t>
  </si>
  <si>
    <t>Lloyd Steves</t>
  </si>
  <si>
    <t>1788 W Broadway</t>
  </si>
  <si>
    <t>Hassela Ski Race</t>
  </si>
  <si>
    <t>Hassela</t>
  </si>
  <si>
    <t>Bergsjoe Hassela Alpina</t>
  </si>
  <si>
    <t>Hallonvaegen 7</t>
  </si>
  <si>
    <t>SE-820 70 Bergsjoe</t>
  </si>
  <si>
    <t>46 70 3591624</t>
  </si>
  <si>
    <t>alpinpeter@hotmail.com</t>
  </si>
  <si>
    <t>www.bhalpina.com</t>
  </si>
  <si>
    <t>Mont Saint Anne</t>
  </si>
  <si>
    <t>Club Skibec</t>
  </si>
  <si>
    <t>17 du Tailleur</t>
  </si>
  <si>
    <t>G6V 8G3 Lévis</t>
  </si>
  <si>
    <t>Piesendorf</t>
  </si>
  <si>
    <t>USC Piesendorf</t>
  </si>
  <si>
    <t>Hr. Gerald Engensteiner</t>
  </si>
  <si>
    <t>Fuchshausstr. 29</t>
  </si>
  <si>
    <t>5721 Piesendorf</t>
  </si>
  <si>
    <t>43 664 883 19 200</t>
  </si>
  <si>
    <t>engensteiner@gmx.at</t>
  </si>
  <si>
    <t>http://www.usc-piesendorf.at/skisport.html</t>
  </si>
  <si>
    <t>IPCAS Stara Planina</t>
  </si>
  <si>
    <t>00381 11 32 32 461</t>
  </si>
  <si>
    <t>00381 11 324 10 10</t>
  </si>
  <si>
    <t>jugamoskva@gmail.com</t>
  </si>
  <si>
    <t>-TRA-DAR-</t>
  </si>
  <si>
    <t>-DH-SL-GS-</t>
  </si>
  <si>
    <t>Gp International Citadin des Loups</t>
  </si>
  <si>
    <t>Combloux</t>
  </si>
  <si>
    <t>Ski Club de Combloux</t>
  </si>
  <si>
    <t>74920 Combloux</t>
  </si>
  <si>
    <t>Dixell Cup  -6 Tr. Agonistica Valbelluna</t>
  </si>
  <si>
    <t>Pecol  Zoldo</t>
  </si>
  <si>
    <t>Sci Club tambre BL20</t>
  </si>
  <si>
    <t>Via Belluno</t>
  </si>
  <si>
    <t>Rejdice</t>
  </si>
  <si>
    <t>Trofeo Baudino Costruzioni</t>
  </si>
  <si>
    <t>Artesina - Frabosa Sottana</t>
  </si>
  <si>
    <t>Sporting Sci Club Artesina CN06</t>
  </si>
  <si>
    <t>Via Artesina</t>
  </si>
  <si>
    <t>43 6462 48 45</t>
  </si>
  <si>
    <t>43 6462 48 45 50</t>
  </si>
  <si>
    <t>Zao LIZA Slalom Races</t>
  </si>
  <si>
    <t>Ski Chrono National Tour Technique Morzine-Avoriaz</t>
  </si>
  <si>
    <t>43a Marcialonga</t>
  </si>
  <si>
    <t>Val di Fiemme e Fassa</t>
  </si>
  <si>
    <t>Sci Club Marcialonga A.S.D.  TN75</t>
  </si>
  <si>
    <t>Loc. Stalimen</t>
  </si>
  <si>
    <t>Jochgrimm/Occlini</t>
  </si>
  <si>
    <t>TZ Ueberetsch Unterland BZH7</t>
  </si>
  <si>
    <t>Stampflweg 1</t>
  </si>
  <si>
    <t>39057 Appiano sulla strada del vino</t>
  </si>
  <si>
    <t>http://www.davos.ch</t>
  </si>
  <si>
    <t>Sarntal - Reinswald</t>
  </si>
  <si>
    <t>Griesplatz</t>
  </si>
  <si>
    <t>Malbun</t>
  </si>
  <si>
    <t>Liechtensteinischer Skiverband</t>
  </si>
  <si>
    <t>Im Rietacker 4</t>
  </si>
  <si>
    <t>9494 Schaan</t>
  </si>
  <si>
    <t>+423 233 36 30</t>
  </si>
  <si>
    <t>+423 233 36 15</t>
  </si>
  <si>
    <t>admin@lsv.li</t>
  </si>
  <si>
    <t>www.lsv.li</t>
  </si>
  <si>
    <t>1.-2.2.2016</t>
  </si>
  <si>
    <t>Flumserberg</t>
  </si>
  <si>
    <t>Fabrizio Gull</t>
  </si>
  <si>
    <t>Tobelbachstrasse 18</t>
  </si>
  <si>
    <t>8897 Flumserberg Tannenheim</t>
  </si>
  <si>
    <t>Ski Chrono National Tour Technique Les Carroz</t>
  </si>
  <si>
    <t>Les Carroz</t>
  </si>
  <si>
    <t>Ski Club les Carroz</t>
  </si>
  <si>
    <t>680 bis route de la Télécabine</t>
  </si>
  <si>
    <t>74300 Les Carroz D Araches</t>
  </si>
  <si>
    <t>POKAL MESTA MARIBOR</t>
  </si>
  <si>
    <t>IPC - EC Stara Planina</t>
  </si>
  <si>
    <t>00381 11 324 1010</t>
  </si>
  <si>
    <t>FIS Silver Edelweiss</t>
  </si>
  <si>
    <t>Almaty-Shymbulak</t>
  </si>
  <si>
    <t>OC for International Sport events in Almaty</t>
  </si>
  <si>
    <t>Trofeo  - Gran Prix Junior</t>
  </si>
  <si>
    <t>Gressoney St. Jean</t>
  </si>
  <si>
    <t>Sci Club Gressoney Monte Rosa ASD aO50</t>
  </si>
  <si>
    <t>Villa Margherita</t>
  </si>
  <si>
    <t>Citizen World Criterium 2016 Men and Ladies</t>
  </si>
  <si>
    <t>TROFEO pL3- tR. ilsa - Gran Prix Italia</t>
  </si>
  <si>
    <t>Sci club Sestriere TO83</t>
  </si>
  <si>
    <t>Via fraiteve 17</t>
  </si>
  <si>
    <t>10058 Sestriere</t>
  </si>
  <si>
    <t>U.S.Grand Prix-Park City</t>
  </si>
  <si>
    <t>3.-4.2.2016</t>
  </si>
  <si>
    <t>Ski club Sarajevo - Istocno Sarajevo</t>
  </si>
  <si>
    <t>Magistralni put 1C</t>
  </si>
  <si>
    <t>Box 2014</t>
  </si>
  <si>
    <t>Aspen Highlands/Buttermilk Mtn</t>
  </si>
  <si>
    <t>Mont Garceau</t>
  </si>
  <si>
    <t>Aiglon FIS CIT Races</t>
  </si>
  <si>
    <t>Villars-Gryon</t>
  </si>
  <si>
    <t>David Mansfield</t>
  </si>
  <si>
    <t>Chalet Sierrina</t>
  </si>
  <si>
    <t>Route du Hameau 48</t>
  </si>
  <si>
    <t>1882 Les Posses</t>
  </si>
  <si>
    <t>0041 79 337 46 11</t>
  </si>
  <si>
    <t>dsm@aiglon.ch</t>
  </si>
  <si>
    <t>http://www.aiglon.ch/</t>
  </si>
  <si>
    <t>4.-5.2.2016</t>
  </si>
  <si>
    <t>Oppdal</t>
  </si>
  <si>
    <t>Stein Kjartan Vik</t>
  </si>
  <si>
    <t>Oppdal IL</t>
  </si>
  <si>
    <t>DAR Snowboard</t>
  </si>
  <si>
    <t>Idre FIS SL</t>
  </si>
  <si>
    <t>Idre SK</t>
  </si>
  <si>
    <t>Hoegstvaegen 5</t>
  </si>
  <si>
    <t>790 91 Idre</t>
  </si>
  <si>
    <t>Ski Chrono National Tour Technique Serre Chevalier</t>
  </si>
  <si>
    <t>Serre Chevalier</t>
  </si>
  <si>
    <t>Club de Ski de Serre Chevalier</t>
  </si>
  <si>
    <t>05330 Chantemerle St Chaffrey</t>
  </si>
  <si>
    <t>c.s.s.c@wanadoo.fr</t>
  </si>
  <si>
    <t>Audi FIS Ski Cross World Cup Arosa</t>
  </si>
  <si>
    <t>Verein Int. Schneesportevents Arosa</t>
  </si>
  <si>
    <t>OC Skicross World Cup Arosa</t>
  </si>
  <si>
    <t>c/o Arosa Tourismus</t>
  </si>
  <si>
    <t>CH-7050 Arosa</t>
  </si>
  <si>
    <t>+41 81 378 70 29</t>
  </si>
  <si>
    <t>+41 81 378 70 21</t>
  </si>
  <si>
    <t>kuster@arosa.ch</t>
  </si>
  <si>
    <t>www.schneesicher.ch</t>
  </si>
  <si>
    <t>www.facebook.com/Schneesicher.ch</t>
  </si>
  <si>
    <t>Marcia Gran Paradiso</t>
  </si>
  <si>
    <t>Cogne</t>
  </si>
  <si>
    <t>Sci Club gran Paradiso AO10</t>
  </si>
  <si>
    <t>P.za Chanoux</t>
  </si>
  <si>
    <t>Orcieres</t>
  </si>
  <si>
    <t>FGC - FCEH - RFEDI</t>
  </si>
  <si>
    <t>Sport Center - Crta de Sort a Rialp</t>
  </si>
  <si>
    <t>Christiania Freestyleklubb</t>
  </si>
  <si>
    <t>1395 Hvalstad</t>
  </si>
  <si>
    <t>DAR Whiteface</t>
  </si>
  <si>
    <t>-10K-PUR-SP-</t>
  </si>
  <si>
    <t xml:space="preserve">2x10k 2xPur 4xSP </t>
  </si>
  <si>
    <t>Haywood NorAm Eastern Cdns</t>
  </si>
  <si>
    <t>Nakkertok Nordic Ski Centre</t>
  </si>
  <si>
    <t>Canadian Eastern Championships</t>
  </si>
  <si>
    <t>397 boul. Cité-des-Jeunes</t>
  </si>
  <si>
    <t>J8Z 3P9 Gatineau</t>
  </si>
  <si>
    <t>Almaty Shymbulak</t>
  </si>
  <si>
    <t>OC For The International Sport Events In Almaty</t>
  </si>
  <si>
    <t>050000 Almaty</t>
  </si>
  <si>
    <t>GP International des Pyrenees</t>
  </si>
  <si>
    <t>Peyragudes -Val Louron</t>
  </si>
  <si>
    <t>SC Peyragudes</t>
  </si>
  <si>
    <t>Georges TARDOS</t>
  </si>
  <si>
    <t>31110 Gouaux De Larboust</t>
  </si>
  <si>
    <t>Coppa Sci Club Courmayeur Monte Bianco</t>
  </si>
  <si>
    <t>Sci Club Courmayeur Monte Bianco AO54</t>
  </si>
  <si>
    <t>Via dello Stadio</t>
  </si>
  <si>
    <t>Trofeo Mondo Giovani</t>
  </si>
  <si>
    <t>Lizzola Valbondione</t>
  </si>
  <si>
    <t>SC Orezzo BG 35 - SC 13 Clusione BG55</t>
  </si>
  <si>
    <t>Via alla Chiesa</t>
  </si>
  <si>
    <t>Memorial Dr. Vedrala- FIS Masters</t>
  </si>
  <si>
    <t>Rokytnice nad Jizerou- Horni Domky</t>
  </si>
  <si>
    <t>TJ Spartak Rokytnice nad Jizerou</t>
  </si>
  <si>
    <t>Horni Rokytnice 461</t>
  </si>
  <si>
    <t>512 44 Rokytnice nad Jizerou</t>
  </si>
  <si>
    <t>+420 777 914 814</t>
  </si>
  <si>
    <t>setunsky@rokytnice.com</t>
  </si>
  <si>
    <t xml:space="preserve">2xSL 2xGS 2xSG </t>
  </si>
  <si>
    <t>EUROPA CUP SARAJEVO 2016</t>
  </si>
  <si>
    <t>Snowboard club Free Style</t>
  </si>
  <si>
    <t>Cobanija 5</t>
  </si>
  <si>
    <t>71000 Sarajevo</t>
  </si>
  <si>
    <t>FIS Europacup Moguls Airolo</t>
  </si>
  <si>
    <t>Airolo</t>
  </si>
  <si>
    <t>König-Ludwig-Lauf</t>
  </si>
  <si>
    <t>Oberammergau</t>
  </si>
  <si>
    <t>König Ludwig Lauf e.V.</t>
  </si>
  <si>
    <t>Turnerweg 6a</t>
  </si>
  <si>
    <t>82487 Oberammergau</t>
  </si>
  <si>
    <t>+49 (0) 15158742951</t>
  </si>
  <si>
    <t>+49 (0) 8822 839</t>
  </si>
  <si>
    <t>post@koenig-ludwig-lauf.com</t>
  </si>
  <si>
    <t>www.koenig-ludwig-lauf.com</t>
  </si>
  <si>
    <t xml:space="preserve">Mar 3xMl </t>
  </si>
  <si>
    <t>Mzaar Kfardebian - Lebanon</t>
  </si>
  <si>
    <t>La Cite Road - Joseph Fayad Building - 4th Floor</t>
  </si>
  <si>
    <t>Jounieh - Lebanon</t>
  </si>
  <si>
    <t>Supertour/EasternCup/UVM Carnival race weekend</t>
  </si>
  <si>
    <t>151 Canada Olympic Road SW</t>
  </si>
  <si>
    <t>Marxa Beret</t>
  </si>
  <si>
    <t>Baqueira Beret</t>
  </si>
  <si>
    <t>Conselh Generau d Aran</t>
  </si>
  <si>
    <t>Passeig dera Libertat</t>
  </si>
  <si>
    <t>Owls Head</t>
  </si>
  <si>
    <t>Organizing Committee of Planica</t>
  </si>
  <si>
    <t>+386 (0)1 513 68 10</t>
  </si>
  <si>
    <t>www.planica.si</t>
  </si>
  <si>
    <t>Misecky</t>
  </si>
  <si>
    <t>Stredocesky krajsky svaz lyzaru</t>
  </si>
  <si>
    <t>Zatopkova 2</t>
  </si>
  <si>
    <t>Praha 6</t>
  </si>
  <si>
    <t>160 17</t>
  </si>
  <si>
    <t>00420 731 623 157</t>
  </si>
  <si>
    <t>00420 723 481 792</t>
  </si>
  <si>
    <t>jirilg@hotmail.com</t>
  </si>
  <si>
    <t>info@spindleruv-mlyn.com</t>
  </si>
  <si>
    <t>http://www.czech-ski.com</t>
  </si>
  <si>
    <t>National Junior championships</t>
  </si>
  <si>
    <t>Voeyri</t>
  </si>
  <si>
    <t>IF Femman and Voera IF</t>
  </si>
  <si>
    <t>Niklas Enlund</t>
  </si>
  <si>
    <t>Mattvikhagavaegen 4</t>
  </si>
  <si>
    <t>65630 Karperö</t>
  </si>
  <si>
    <t>FIS GS Race</t>
  </si>
  <si>
    <t>Fjaetervaalen</t>
  </si>
  <si>
    <t>IFK Mora AK</t>
  </si>
  <si>
    <t>Vasaloppets Hus</t>
  </si>
  <si>
    <t>SE-792 32 Mora</t>
  </si>
  <si>
    <t>46 250 39285</t>
  </si>
  <si>
    <t>alpina@ifkmora.se</t>
  </si>
  <si>
    <t>Masters World Cup</t>
  </si>
  <si>
    <t>Vuokattisport Club</t>
  </si>
  <si>
    <t>Vuokatin Urheiluopisto</t>
  </si>
  <si>
    <t>Hochficht</t>
  </si>
  <si>
    <t>ARGE Muehlviertel</t>
  </si>
  <si>
    <t>zu Hd.Hrn.Gerhard Flautner</t>
  </si>
  <si>
    <t>Missonstr. 5</t>
  </si>
  <si>
    <t>4240 Freistadt</t>
  </si>
  <si>
    <t>43 676 836 67 510</t>
  </si>
  <si>
    <t>gerhard.flautner@vkb-bank.at</t>
  </si>
  <si>
    <t>Les 7 Laux</t>
  </si>
  <si>
    <t>GUC Grenoble Ski</t>
  </si>
  <si>
    <t>24 Bd Clémenceau</t>
  </si>
  <si>
    <t>38100 Grenoble</t>
  </si>
  <si>
    <t>St Gervais</t>
  </si>
  <si>
    <t>Ski Club Saint Gervais Mont Blanc</t>
  </si>
  <si>
    <t>Maison de St Gervais</t>
  </si>
  <si>
    <t>74170 Saint Gervais</t>
  </si>
  <si>
    <t>33(450) 93 37 84 - (681) 61 36 29</t>
  </si>
  <si>
    <t>skiclub-stgervais@sfr.fr</t>
  </si>
  <si>
    <t>2 Memorial Eugenio Bonicco</t>
  </si>
  <si>
    <t>Frabosa Soprana</t>
  </si>
  <si>
    <t>Sci Club Frabosa ASD CN30</t>
  </si>
  <si>
    <t>Via Crosi</t>
  </si>
  <si>
    <t>Lachtal</t>
  </si>
  <si>
    <t>Union Schoenberg-Lachtal</t>
  </si>
  <si>
    <t>zu Hd.Hrn.Roland Horn</t>
  </si>
  <si>
    <t>Nr. 17</t>
  </si>
  <si>
    <t>8831 Schönberg</t>
  </si>
  <si>
    <t>43 650 731 37 27</t>
  </si>
  <si>
    <t>snowboard.lachtal@gmx.at</t>
  </si>
  <si>
    <t>The 36th Sapporo International Ski Marathon</t>
  </si>
  <si>
    <t>Thorleif Haugs Minneloep</t>
  </si>
  <si>
    <t>PB 305 Bragernes</t>
  </si>
  <si>
    <t>3001 Drammen</t>
  </si>
  <si>
    <t>Trofeo Bachmann</t>
  </si>
  <si>
    <t>Bachmann Cultura e Sport A.S.D. UD6F</t>
  </si>
  <si>
    <t>www.lillehammr2016.com</t>
  </si>
  <si>
    <t>-YOG-</t>
  </si>
  <si>
    <t>-SX-HP-SS-</t>
  </si>
  <si>
    <t xml:space="preserve">SX HP SS </t>
  </si>
  <si>
    <t>8.-21.2.2016</t>
  </si>
  <si>
    <t>www.lillehammer2016.com</t>
  </si>
  <si>
    <t xml:space="preserve">SBX HP SBS </t>
  </si>
  <si>
    <t>Lackenhof</t>
  </si>
  <si>
    <t>Raiffeisen Trainingszentrum Waidhofen</t>
  </si>
  <si>
    <t>Hr. Mag. Andreas Koch</t>
  </si>
  <si>
    <t>3340 Waidhofen/Ybbs</t>
  </si>
  <si>
    <t>43 664 326 03 14</t>
  </si>
  <si>
    <t>rudolfbuder@gmail.com</t>
  </si>
  <si>
    <t>2016 FIS APPI SL Races</t>
  </si>
  <si>
    <t>9.2.2016</t>
  </si>
  <si>
    <t>Verein Weltcup Lenzerheide</t>
  </si>
  <si>
    <t>Postfach 983</t>
  </si>
  <si>
    <t>7078 Lenzerheide/Lai</t>
  </si>
  <si>
    <t>POKAL MESTA RADOVLJICA</t>
  </si>
  <si>
    <t>SK Radovljica</t>
  </si>
  <si>
    <t>Gorenjska 26</t>
  </si>
  <si>
    <t>SI-4240 Radovljica</t>
  </si>
  <si>
    <t>Sella Nevea</t>
  </si>
  <si>
    <t>GS Sella Nevea UD66</t>
  </si>
  <si>
    <t>C/O Arkimede - Via Roma</t>
  </si>
  <si>
    <t>Koli</t>
  </si>
  <si>
    <t>Kuopio Ski Club ry</t>
  </si>
  <si>
    <t>70150 Kuopio</t>
  </si>
  <si>
    <t>Juzhno-Sakhalinsk</t>
  </si>
  <si>
    <t>Comité d Organisation Courses de Ski</t>
  </si>
  <si>
    <t>Case Postale 84</t>
  </si>
  <si>
    <t>3963 Crans Montana 1</t>
  </si>
  <si>
    <t>+41 27 481 38 48</t>
  </si>
  <si>
    <t>+41 27 480 12 79</t>
  </si>
  <si>
    <t>org@skiwc-cransmontana.ch</t>
  </si>
  <si>
    <t>http://www.skiwc-cransmontana.ch</t>
  </si>
  <si>
    <t>Royal Palace Sprint</t>
  </si>
  <si>
    <t>C/O Svenska Skidspelen</t>
  </si>
  <si>
    <t>Box 1250</t>
  </si>
  <si>
    <t>791 12 Falun</t>
  </si>
  <si>
    <t>2016 FIS HANAWA Giant Slalom Races</t>
  </si>
  <si>
    <t>Boston Big Air</t>
  </si>
  <si>
    <t>Eric Webster</t>
  </si>
  <si>
    <t>Shawnee Peak</t>
  </si>
  <si>
    <t>Holiday Valley Resort</t>
  </si>
  <si>
    <t>Hoch-Ybrig</t>
  </si>
  <si>
    <t>RLZ Hoch-Ybrig</t>
  </si>
  <si>
    <t>Genossenhausstrasse 2</t>
  </si>
  <si>
    <t>8842 Unteriberg</t>
  </si>
  <si>
    <t>DAR Aspen Speed</t>
  </si>
  <si>
    <t>Aspen/Buttermilk</t>
  </si>
  <si>
    <t>POKAL RAVEN</t>
  </si>
  <si>
    <t>Ravne na Koroskem</t>
  </si>
  <si>
    <t>ASK Fuzinar</t>
  </si>
  <si>
    <t>Na Gradu 6</t>
  </si>
  <si>
    <t>SI-2390 Ravne na Koroskem</t>
  </si>
  <si>
    <t>+386 (2) 821 54 14</t>
  </si>
  <si>
    <t>+386 (2) 821 54 13</t>
  </si>
  <si>
    <t>ivan.strazisnik@alppeca.si</t>
  </si>
  <si>
    <t>www.fuzinar-ask.si</t>
  </si>
  <si>
    <t>11.-12.2.2016</t>
  </si>
  <si>
    <t>Idre Fjäll</t>
  </si>
  <si>
    <t>Attn. Malin Källström</t>
  </si>
  <si>
    <t>Box 202</t>
  </si>
  <si>
    <t>79091 Idre</t>
  </si>
  <si>
    <t>+46 76 138 38 38</t>
  </si>
  <si>
    <t>Snowboard Jamboree</t>
  </si>
  <si>
    <t>Quebec Winter Events Corporation</t>
  </si>
  <si>
    <t>1000 boul Beau-Pré</t>
  </si>
  <si>
    <t>Eastern Men's NJR</t>
  </si>
  <si>
    <t>Dartmouth Winter Carnival</t>
  </si>
  <si>
    <t>Dartmouth Skiway</t>
  </si>
  <si>
    <t>130th Annual Silvermine Invitational</t>
  </si>
  <si>
    <t>Lillehammer Ungdoms-Ols Organisasjonskomite AS</t>
  </si>
  <si>
    <t>v/Joern Olav Bekkelund</t>
  </si>
  <si>
    <t>Postboks 988</t>
  </si>
  <si>
    <t>2626 Lillehammer</t>
  </si>
  <si>
    <t>v/Cato-André Granseth</t>
  </si>
  <si>
    <t>Bollebragden</t>
  </si>
  <si>
    <t>Bollnaes</t>
  </si>
  <si>
    <t>Bollnaes Alpina Klubb</t>
  </si>
  <si>
    <t>Box 1118</t>
  </si>
  <si>
    <t>FIS competition</t>
  </si>
  <si>
    <t>Ski Chrono National Tour Technique Meribel - Les Menuires</t>
  </si>
  <si>
    <t>Meribel - Les Menuires</t>
  </si>
  <si>
    <t>Meribel - Les menuires</t>
  </si>
  <si>
    <t>Statoil Norges Cup Junior</t>
  </si>
  <si>
    <t>Hovden</t>
  </si>
  <si>
    <t>Hovden Sportsklubb</t>
  </si>
  <si>
    <t>v/Micke Paalson</t>
  </si>
  <si>
    <t>Postboks 86</t>
  </si>
  <si>
    <t>4755 Hovden I Setesdal</t>
  </si>
  <si>
    <t>Tahko</t>
  </si>
  <si>
    <t>Tahkon Alppikoulun Tuki ry</t>
  </si>
  <si>
    <t>PL 32</t>
  </si>
  <si>
    <t>Mem. V. Ventura - Trofeo Eurogripp</t>
  </si>
  <si>
    <t>Pampeago- Tesero</t>
  </si>
  <si>
    <t>Bardonecchia</t>
  </si>
  <si>
    <t>Sci Club Colomion ASD TO21</t>
  </si>
  <si>
    <t>Regione Molino</t>
  </si>
  <si>
    <t>Like Me Snowboard Series</t>
  </si>
  <si>
    <t>Mt Seymour</t>
  </si>
  <si>
    <t>New League Association</t>
  </si>
  <si>
    <t>Yuzawa Naeba</t>
  </si>
  <si>
    <t>FIS WC Parallelslalom</t>
  </si>
  <si>
    <t>Landesskiverband Niederösterreich</t>
  </si>
  <si>
    <t>Dr. Adolf - Schärf - Str. 25/13</t>
  </si>
  <si>
    <t>3100 St. Pölten</t>
  </si>
  <si>
    <t>43 2742 25 25 22</t>
  </si>
  <si>
    <t>noe.skiverband@aon.at</t>
  </si>
  <si>
    <t>Svenska Skidspelen</t>
  </si>
  <si>
    <t>box 1250</t>
  </si>
  <si>
    <t>SSK Ljubno BTC</t>
  </si>
  <si>
    <t>OC Ljubno 2016</t>
  </si>
  <si>
    <t>Plac 2</t>
  </si>
  <si>
    <t>3333 Ljubno ob Savinji</t>
  </si>
  <si>
    <t>39 Granfondo Dobbiaco/Cortina</t>
  </si>
  <si>
    <t>Dobbiaco/Cortina dAmpezzo</t>
  </si>
  <si>
    <t>C.O. Dobbiaco-Cortina ASC Toblach BZG2</t>
  </si>
  <si>
    <t>2016 FIS RACE in KAMOIDAKE THE  17th KAMOIDAKE</t>
  </si>
  <si>
    <t>-5K-PUR-</t>
  </si>
  <si>
    <t xml:space="preserve">5k 2xPur </t>
  </si>
  <si>
    <t>Zaarour - Lebanon</t>
  </si>
  <si>
    <t>La Cite Road - Joseph Fayad Building-4th Floor</t>
  </si>
  <si>
    <t>Engelbrektsloppen</t>
  </si>
  <si>
    <t>Norberg</t>
  </si>
  <si>
    <t>Foereningen Engelbrektsloppet</t>
  </si>
  <si>
    <t>Engelbrektsgatan 73</t>
  </si>
  <si>
    <t>738 31 Norberg</t>
  </si>
  <si>
    <t>Ebingen</t>
  </si>
  <si>
    <t>WSV Ebingen</t>
  </si>
  <si>
    <t>Mazmannstrasse 38</t>
  </si>
  <si>
    <t>72458 Albstadt</t>
  </si>
  <si>
    <t>Grostonas Str. 6B</t>
  </si>
  <si>
    <t>35 Derby Internacional Ciutadans Memorial Claudi Salarich</t>
  </si>
  <si>
    <t>FCEH - LMCE</t>
  </si>
  <si>
    <t>Avda. Supermolina</t>
  </si>
  <si>
    <t>Canada Olympic Park (COP)</t>
  </si>
  <si>
    <t>Alberta Freestyle</t>
  </si>
  <si>
    <t>Maureen Calder</t>
  </si>
  <si>
    <t>88 Canada Olympic Road</t>
  </si>
  <si>
    <t>Mayors Challenge</t>
  </si>
  <si>
    <t>Theodore Wirth Park</t>
  </si>
  <si>
    <t>Holmenkollmarsjen</t>
  </si>
  <si>
    <t>Lake Placid NorAm - Aerials</t>
  </si>
  <si>
    <t>18.Alutaguse maraton</t>
  </si>
  <si>
    <t>Alutaguse Sport Centre</t>
  </si>
  <si>
    <t>Meraaker</t>
  </si>
  <si>
    <t>IL Varden Meraaker</t>
  </si>
  <si>
    <t>v/Unni Hovland Iversen</t>
  </si>
  <si>
    <t>Grova skisenter</t>
  </si>
  <si>
    <t>7530 Meråker</t>
  </si>
  <si>
    <t>Pot na Jost 1</t>
  </si>
  <si>
    <t>4000-Kranj</t>
  </si>
  <si>
    <t>+ 386 (4) 231 68 30</t>
  </si>
  <si>
    <t>www.sloski.si/nordic</t>
  </si>
  <si>
    <t>+386 (4) 231 68 30</t>
  </si>
  <si>
    <t>AKADEMICKE MISTROVSTVI CR</t>
  </si>
  <si>
    <t>44. Int. Tiroler Koasalauf</t>
  </si>
  <si>
    <t>St. Johann</t>
  </si>
  <si>
    <t>Kitzbühler Alpen St. Johann</t>
  </si>
  <si>
    <t>Poststr. 2</t>
  </si>
  <si>
    <t>6380 St. Johann</t>
  </si>
  <si>
    <t>0043 664 855 22 10</t>
  </si>
  <si>
    <t>info@koasalauf.at</t>
  </si>
  <si>
    <t>Jarvsoeslalom/Alpsvaengen</t>
  </si>
  <si>
    <t>Jarvsoe</t>
  </si>
  <si>
    <t>Jaervsoe IF Alpina</t>
  </si>
  <si>
    <t>c/o Rosell</t>
  </si>
  <si>
    <t>Parnassos</t>
  </si>
  <si>
    <t>Hellenic Ski Federation</t>
  </si>
  <si>
    <t>20th Nikolov Perevoz Ski Marathon</t>
  </si>
  <si>
    <t>Dubna</t>
  </si>
  <si>
    <t>Dubna Sport School</t>
  </si>
  <si>
    <t>Entuziastov Str. Bld. 6</t>
  </si>
  <si>
    <t>141980 Dubna</t>
  </si>
  <si>
    <t>Missen</t>
  </si>
  <si>
    <t>2600 Berchem</t>
  </si>
  <si>
    <t>Krakauebene</t>
  </si>
  <si>
    <t>USV Krakauebene</t>
  </si>
  <si>
    <t>zu Hd.Hrn.Gottfried Lintschinger</t>
  </si>
  <si>
    <t>Nr. 23</t>
  </si>
  <si>
    <t>8854 Krakauebene</t>
  </si>
  <si>
    <t>usv.krakauebene@aon.at</t>
  </si>
  <si>
    <t>41. POKAL LOKA</t>
  </si>
  <si>
    <t>Stari vrh</t>
  </si>
  <si>
    <t>Slavic Cup</t>
  </si>
  <si>
    <t>La Norma</t>
  </si>
  <si>
    <t>Sci Club Lancia TO53</t>
  </si>
  <si>
    <t>Via Servais 92/143/a</t>
  </si>
  <si>
    <t>10146 Torino</t>
  </si>
  <si>
    <t>+39 (338) 318 00 76</t>
  </si>
  <si>
    <t>info@sciclublancia.it</t>
  </si>
  <si>
    <t>www.sciclublancia.it</t>
  </si>
  <si>
    <t>FRA*</t>
  </si>
  <si>
    <t>Vaestgoetaloppet</t>
  </si>
  <si>
    <t>Ulricehamn-Ulricehamn</t>
  </si>
  <si>
    <t>Aespereds IF</t>
  </si>
  <si>
    <t>Skogsglaentan</t>
  </si>
  <si>
    <t>516 92 Äspered</t>
  </si>
  <si>
    <t>Vindfjellopet</t>
  </si>
  <si>
    <t>Viddaseter-Borgen</t>
  </si>
  <si>
    <t>Bromont</t>
  </si>
  <si>
    <t>English Alpine Championships 2016</t>
  </si>
  <si>
    <t>Snowsport England</t>
  </si>
  <si>
    <t>Sportpark</t>
  </si>
  <si>
    <t>Kongsberg-IF Alpin</t>
  </si>
  <si>
    <t>Postboks 227</t>
  </si>
  <si>
    <t>3603 Kongsberg</t>
  </si>
  <si>
    <t>Shemshak</t>
  </si>
  <si>
    <t>Vantaan hiihdot</t>
  </si>
  <si>
    <t>Vantaan Hiihtoseura</t>
  </si>
  <si>
    <t>Seppo Raety</t>
  </si>
  <si>
    <t>Angervotie 10</t>
  </si>
  <si>
    <t>01390 Vantaa</t>
  </si>
  <si>
    <t>Moscow Cup</t>
  </si>
  <si>
    <t>New League Sport direction</t>
  </si>
  <si>
    <t>1-St Truzhenikov Per</t>
  </si>
  <si>
    <t>POKAL MESTA LJUBLJANA</t>
  </si>
  <si>
    <t>SK Kristianija Ljubljana</t>
  </si>
  <si>
    <t>Stula 13</t>
  </si>
  <si>
    <t>SI-1210 Ljubljana</t>
  </si>
  <si>
    <t>+386 (41) 394 972</t>
  </si>
  <si>
    <t>ales.rogelj@kessler.si</t>
  </si>
  <si>
    <t>race@kessler.si</t>
  </si>
  <si>
    <t>recepcija@hotelcreina.si</t>
  </si>
  <si>
    <t>www.sk-ljubljana.si</t>
  </si>
  <si>
    <t>14.-16.2.2016</t>
  </si>
  <si>
    <t>Tr. Comunita Montana Valtelllina di Sondrio</t>
  </si>
  <si>
    <t>FIS The 16th Shigakogen Alpine Step-Up Point Races and Shigakogen Challege Slalom Race</t>
  </si>
  <si>
    <t>Garmisch</t>
  </si>
  <si>
    <t>-TRA-NJC-FIS-</t>
  </si>
  <si>
    <t>Foppolo</t>
  </si>
  <si>
    <t>Sci Club Orezzo BG35 - CUS Bergamo Sci BG11</t>
  </si>
  <si>
    <t>Via Alla Chiesa</t>
  </si>
  <si>
    <t>Innerkrems</t>
  </si>
  <si>
    <t xml:space="preserve">2xSG 2xSC </t>
  </si>
  <si>
    <t>Puchar Bialki Tatrzanskiej - FIS</t>
  </si>
  <si>
    <t>Bialka Tatrzanska</t>
  </si>
  <si>
    <t>KS FIRN Zakopane/TZN</t>
  </si>
  <si>
    <t>Pilsudskiego 61B</t>
  </si>
  <si>
    <t>48 601 811 866</t>
  </si>
  <si>
    <t>48 18 20 125 88</t>
  </si>
  <si>
    <t>http://www.tzn.com.pl</t>
  </si>
  <si>
    <t>9 Trofeo San Benedetto</t>
  </si>
  <si>
    <t>CS Chamonix</t>
  </si>
  <si>
    <t>99 Avenue de la Plage</t>
  </si>
  <si>
    <t>74400 Chamonix</t>
  </si>
  <si>
    <t>33(450) 53 11 57</t>
  </si>
  <si>
    <t>club@chamonixsport.com</t>
  </si>
  <si>
    <t>http://www.chamonixsport.com</t>
  </si>
  <si>
    <t>Hole Shot</t>
  </si>
  <si>
    <t>Ski Cooper</t>
  </si>
  <si>
    <t>Schwende Horn</t>
  </si>
  <si>
    <t>OSSV</t>
  </si>
  <si>
    <t>Walter Sonderegger</t>
  </si>
  <si>
    <t>Vorderladern 12</t>
  </si>
  <si>
    <t>9413 Oberegg</t>
  </si>
  <si>
    <t>+41 78 653 54 27</t>
  </si>
  <si>
    <t>vizepraesident1@ossv.ch</t>
  </si>
  <si>
    <t>17.-18.2.2016</t>
  </si>
  <si>
    <t>Toronto Ski Club</t>
  </si>
  <si>
    <t>Snowboard Ontario</t>
  </si>
  <si>
    <t>L9Y 4W3 Collingwood</t>
  </si>
  <si>
    <t>PyeongChang</t>
  </si>
  <si>
    <t>Pyeongchang Connected Foundation</t>
  </si>
  <si>
    <t>28F East Tower Mirae Asset Center 1 Bldg</t>
  </si>
  <si>
    <t>Aosta Valley Trophy - La Thuile Cup</t>
  </si>
  <si>
    <t>C.O. Coppa del Mondo La Thuile Valle d Aosta 2016</t>
  </si>
  <si>
    <t>S.C. La Thuile Rutor AO45</t>
  </si>
  <si>
    <t>c/o Funivie Piccolo S.Bernardo - Fraz. Entreves</t>
  </si>
  <si>
    <t>11016 La Thuile AO</t>
  </si>
  <si>
    <t>+39 (0165) 88 41 42</t>
  </si>
  <si>
    <t>+39 (0165) 88 40 52</t>
  </si>
  <si>
    <t>infoWC@lathuile.net</t>
  </si>
  <si>
    <t>inscriptionWC@lathuile.net</t>
  </si>
  <si>
    <t>accomodationWC@lathuile.net</t>
  </si>
  <si>
    <t>www.lathuile.it/worldcup</t>
  </si>
  <si>
    <t>Aspen Snowmass Freeskiing Open</t>
  </si>
  <si>
    <t>Buttermilk Mountain</t>
  </si>
  <si>
    <t>POKAL BELI ZAJEC</t>
  </si>
  <si>
    <t>18.-19.2.2016</t>
  </si>
  <si>
    <t>Almaty -Tabagan</t>
  </si>
  <si>
    <t>OC for The International Sport Events in Almaty</t>
  </si>
  <si>
    <t>2 FIS SL Male</t>
  </si>
  <si>
    <t>Puchar Jaworzyny Krynickiej - FIS</t>
  </si>
  <si>
    <t>Jaworzyna Krynicka</t>
  </si>
  <si>
    <t>KS FIRN Zakopane</t>
  </si>
  <si>
    <t>AUDI FIS Ski Cross World Cup / Tegernsee</t>
  </si>
  <si>
    <t>Oedberg Veranstaltungs GmbH</t>
  </si>
  <si>
    <t>Neureuthstr. 10</t>
  </si>
  <si>
    <t>83703 Gmund am Tegernsee</t>
  </si>
  <si>
    <t>Lahti Ski Games</t>
  </si>
  <si>
    <t>Lahti Sports Center</t>
  </si>
  <si>
    <t>Salpausselänkatu 8</t>
  </si>
  <si>
    <t>FI-15100 Lahti</t>
  </si>
  <si>
    <t>+358 50 585 7441</t>
  </si>
  <si>
    <t>+358 3 751 0079</t>
  </si>
  <si>
    <t>info@lahtiskigames.com</t>
  </si>
  <si>
    <t>entries@lahtiskigames.com</t>
  </si>
  <si>
    <t>teamservice@lahtiskigames.com</t>
  </si>
  <si>
    <t>http://www.lahtiskigames.com</t>
  </si>
  <si>
    <t>http://www.facebook.com/lahtiskigames</t>
  </si>
  <si>
    <t>Williams College Carnival</t>
  </si>
  <si>
    <t>Jiminy Peak and Berkshire East</t>
  </si>
  <si>
    <t>Intersport cup/Scandic cup Hudiksvall</t>
  </si>
  <si>
    <t>Hudiksvall</t>
  </si>
  <si>
    <t>Hudiksvalls IF</t>
  </si>
  <si>
    <t>Porsvaegen 3</t>
  </si>
  <si>
    <t>824 51 Hudiksvall</t>
  </si>
  <si>
    <t>Haywood NorAm Western Cdns</t>
  </si>
  <si>
    <t>Otway Nordic Centre</t>
  </si>
  <si>
    <t>Pobeditelej av. 23</t>
  </si>
  <si>
    <t>Russian snowboard federation</t>
  </si>
  <si>
    <t>15110 Lahti</t>
  </si>
  <si>
    <t>ASV Gsieser Tal Lauf BZH8</t>
  </si>
  <si>
    <t>HILLY TOWN OF BIEI MIYASAMA INTERNATIONAL SKI MARATHON</t>
  </si>
  <si>
    <t>The 71th All Hokkaido Ski Championships Alpine Super G Races</t>
  </si>
  <si>
    <t>XIV. Velka Cena Barbory FIS UNI</t>
  </si>
  <si>
    <t>Vysna Boca</t>
  </si>
  <si>
    <t>TJ Tatran Nizna Boca</t>
  </si>
  <si>
    <t>Liptovska porubka 112</t>
  </si>
  <si>
    <t>Park City NorAm</t>
  </si>
  <si>
    <t>NCAA Central Regional Championship</t>
  </si>
  <si>
    <t>Al Quall Ski Area</t>
  </si>
  <si>
    <t>Children for peace in world 2016</t>
  </si>
  <si>
    <t>Ski club Sarajevo</t>
  </si>
  <si>
    <t>Evlije Celebije 3A</t>
  </si>
  <si>
    <t>FIS KUP JAHORINA 2016</t>
  </si>
  <si>
    <t>Jahorina</t>
  </si>
  <si>
    <t>SPD Jahorina</t>
  </si>
  <si>
    <t>Serdar Janka Vukotica bb</t>
  </si>
  <si>
    <t>Osler Bluff</t>
  </si>
  <si>
    <t>Norefjellrennet</t>
  </si>
  <si>
    <t>Norefjell Arena AS</t>
  </si>
  <si>
    <t>Møllerveien 4</t>
  </si>
  <si>
    <t>0182 Oslo</t>
  </si>
  <si>
    <t>Le Relais</t>
  </si>
  <si>
    <t>Tschappina</t>
  </si>
  <si>
    <t>SC Beverin</t>
  </si>
  <si>
    <t>Postfach 32</t>
  </si>
  <si>
    <t>7430 Thusis</t>
  </si>
  <si>
    <t>American Birkebeiner</t>
  </si>
  <si>
    <t>Cable-Hayward</t>
  </si>
  <si>
    <t>Hakadal</t>
  </si>
  <si>
    <t>Hakadal IL Alpingruppa</t>
  </si>
  <si>
    <t>Telnice</t>
  </si>
  <si>
    <t>Ski klub Telnice</t>
  </si>
  <si>
    <t>Telnice 77</t>
  </si>
  <si>
    <t>Zadni Telnice</t>
  </si>
  <si>
    <t>martinskopek@centrum.cz</t>
  </si>
  <si>
    <t>www.ski-telnice.cz</t>
  </si>
  <si>
    <t>Borlaenge International</t>
  </si>
  <si>
    <t>Borlaenge</t>
  </si>
  <si>
    <t>IFK Borlaenge Alpin</t>
  </si>
  <si>
    <t>Box 99</t>
  </si>
  <si>
    <t>SE-781 21 Borlaenge</t>
  </si>
  <si>
    <t>46 243 23 35 88</t>
  </si>
  <si>
    <t>tavling@borlangealpin.com</t>
  </si>
  <si>
    <t>www.borlangealpin.com</t>
  </si>
  <si>
    <t>FIS SL Race</t>
  </si>
  <si>
    <t>Gopshus</t>
  </si>
  <si>
    <t>792 32 Mora</t>
  </si>
  <si>
    <t>Markstein</t>
  </si>
  <si>
    <t>S.C VALLEE DE WESSERLING</t>
  </si>
  <si>
    <t>13 CITE DES MORAINES</t>
  </si>
  <si>
    <t>68470 Husseren Wesserling</t>
  </si>
  <si>
    <t>Trofeo Energiapura</t>
  </si>
  <si>
    <t>US Primiero ASD TN30</t>
  </si>
  <si>
    <t>Via dante</t>
  </si>
  <si>
    <t>Trofeo Societa Alpina delle Giulie</t>
  </si>
  <si>
    <t>Forni di Sopra</t>
  </si>
  <si>
    <t>Sci CAI trieste TS03</t>
  </si>
  <si>
    <t>Via di Donota</t>
  </si>
  <si>
    <t>FIS EC SS Seiser Alm Ski and Snowrboard</t>
  </si>
  <si>
    <t>Seiser Alm -Kastelruth</t>
  </si>
  <si>
    <t>FSA - Freestyle Association ASD BZJX</t>
  </si>
  <si>
    <t>Rienzfeldstr. 30</t>
  </si>
  <si>
    <t>39031 Brunico</t>
  </si>
  <si>
    <t>Iron Mountain</t>
  </si>
  <si>
    <t>Kiwanis Ski Club-Pine Mountain</t>
  </si>
  <si>
    <t>Susie Fox</t>
  </si>
  <si>
    <t>N3332 Pine Mountain Road</t>
  </si>
  <si>
    <t>Trofeo Ermenegildo Zenga</t>
  </si>
  <si>
    <t>Bielmonte</t>
  </si>
  <si>
    <t>Sci Club Oasi Zegna ASD (BI23)</t>
  </si>
  <si>
    <t>Regione Piatto</t>
  </si>
  <si>
    <t>13844 Biella BI</t>
  </si>
  <si>
    <t>+39 (338) 44 62 062</t>
  </si>
  <si>
    <t>scicluboasizegna@virgilio.it</t>
  </si>
  <si>
    <t>www.scicluboasizegna.it</t>
  </si>
  <si>
    <t>Middlebury College Snow Bowl</t>
  </si>
  <si>
    <t>Fisk Trophy Race</t>
  </si>
  <si>
    <t>Suicide Six</t>
  </si>
  <si>
    <t>7-mila</t>
  </si>
  <si>
    <t>Vindeln-Robertsfors</t>
  </si>
  <si>
    <t>Botmarks SK/7-mila</t>
  </si>
  <si>
    <t>Yttre storbaecken 17</t>
  </si>
  <si>
    <t>915 92 Robertsfors</t>
  </si>
  <si>
    <t>44.Tartu Maraton</t>
  </si>
  <si>
    <t>Otepaa-Elva</t>
  </si>
  <si>
    <t>Club Tartu Maraton</t>
  </si>
  <si>
    <t>POKAL MESTA KRANJ</t>
  </si>
  <si>
    <t>www.asktriglav.si</t>
  </si>
  <si>
    <t>Puijon Kisat</t>
  </si>
  <si>
    <t>Puijon Hiihtoseura / Puijo Ski Club</t>
  </si>
  <si>
    <t>+358 17 261 8931</t>
  </si>
  <si>
    <t>https://www.facebook.com/puijonkisat</t>
  </si>
  <si>
    <t>Romanian Ski Biathlon Federation</t>
  </si>
  <si>
    <t>Vasile Conta Str. 16</t>
  </si>
  <si>
    <t>info@skirasnov.ro</t>
  </si>
  <si>
    <t>-WJC-U23-SPJQ-SPUQ-</t>
  </si>
  <si>
    <t>Vasiel Conta Str. 16</t>
  </si>
  <si>
    <t>1-Gundersen NH HS100/10.0 K 1-</t>
  </si>
  <si>
    <t>FIS CUP Sarajevo 2016</t>
  </si>
  <si>
    <t>Junior NM I</t>
  </si>
  <si>
    <t>Ski Chrono National Tour Technique Markstein - Gerardmer</t>
  </si>
  <si>
    <t>Markstein - Gerardmer</t>
  </si>
  <si>
    <t>S.C Edelweiss - ST AMARIN</t>
  </si>
  <si>
    <t>zu Hd.Hrn.Bernd Fladischer</t>
  </si>
  <si>
    <t>Nr. 168</t>
  </si>
  <si>
    <t>43 664 325 10 01</t>
  </si>
  <si>
    <t>www.wsv-turnau.at</t>
  </si>
  <si>
    <t>FIS Children  Mokra Gora</t>
  </si>
  <si>
    <t>11000 beograd</t>
  </si>
  <si>
    <t>BIH*</t>
  </si>
  <si>
    <t xml:space="preserve">SP </t>
  </si>
  <si>
    <t>HUN</t>
  </si>
  <si>
    <t>Matra Kupa</t>
  </si>
  <si>
    <t>Krushevo</t>
  </si>
  <si>
    <t>Ski Federation of Macedonia</t>
  </si>
  <si>
    <t>st. Rugjer Boshkovikj bb</t>
  </si>
  <si>
    <t>dineski@mkdski.com.mk</t>
  </si>
  <si>
    <t>DAR - Aspen Highlands</t>
  </si>
  <si>
    <t>Aspen Mtn</t>
  </si>
  <si>
    <t>Baerum</t>
  </si>
  <si>
    <t>Baerum Skiclub</t>
  </si>
  <si>
    <t>Bumazhniy proezd</t>
  </si>
  <si>
    <t>FIS Royal</t>
  </si>
  <si>
    <t>25.-26.2.2016</t>
  </si>
  <si>
    <t>Winsport</t>
  </si>
  <si>
    <t>Centre d'Excellence Acrobatique Val St. Come</t>
  </si>
  <si>
    <t>Carole Veronneau-Gagne</t>
  </si>
  <si>
    <t>150 Gouget</t>
  </si>
  <si>
    <t>Blue Mountain/TSC</t>
  </si>
  <si>
    <t>robyn Skinner</t>
  </si>
  <si>
    <t>Final EEC</t>
  </si>
  <si>
    <t>Ul. Severnaia 3a/1</t>
  </si>
  <si>
    <t>168220 Vyl'gort</t>
  </si>
  <si>
    <t>Annaberg</t>
  </si>
  <si>
    <t>WSV Annaberg</t>
  </si>
  <si>
    <t>Annarotte 14</t>
  </si>
  <si>
    <t>3222 Annaberg</t>
  </si>
  <si>
    <t>+43 664 51 44 862</t>
  </si>
  <si>
    <t>www.wsv-annaberg.at</t>
  </si>
  <si>
    <t>2016 All Japan Junior  Ski Championships Race/The 23rd All Japan Junior Ski Championships Races</t>
  </si>
  <si>
    <t>NCAA West Regional Championships</t>
  </si>
  <si>
    <t>Vail</t>
  </si>
  <si>
    <t>FIS Erciyes Cup</t>
  </si>
  <si>
    <t>Kayseri/Erciyes</t>
  </si>
  <si>
    <t>Turk Ocagi Cad. 1398.Sok. No:4/8</t>
  </si>
  <si>
    <t>SRB*</t>
  </si>
  <si>
    <t>Vasaloppsveckan 2016</t>
  </si>
  <si>
    <t>Saelen-Mora</t>
  </si>
  <si>
    <t>VLF Saelen-Mora</t>
  </si>
  <si>
    <t>FIS Junior race</t>
  </si>
  <si>
    <t>Association Quebec Snowboard</t>
  </si>
  <si>
    <t>4545 Pierre de Coubertin</t>
  </si>
  <si>
    <t>Gatineau World Loppet</t>
  </si>
  <si>
    <t>Gatineau Park</t>
  </si>
  <si>
    <t>Gatineau Loppet</t>
  </si>
  <si>
    <t>214 St-Joseph Blvd</t>
  </si>
  <si>
    <t>J8Y 3X4 Gatineau</t>
  </si>
  <si>
    <t>Sierra Nevada FIS World Cup</t>
  </si>
  <si>
    <t>CETURSA Sierra Nevada - FADI - RFEDI</t>
  </si>
  <si>
    <t>Plaza de Andalucía</t>
  </si>
  <si>
    <t>SC Raika Hinterstoder</t>
  </si>
  <si>
    <t>Kohlbachweg 20</t>
  </si>
  <si>
    <t>43 7564 5216-85</t>
  </si>
  <si>
    <t>weltcup@a1.net</t>
  </si>
  <si>
    <t>-SG-GS-</t>
  </si>
  <si>
    <t>SK ASKÖ Landskron</t>
  </si>
  <si>
    <t>Emailwerkstr. 18a</t>
  </si>
  <si>
    <t>9523 Landskron</t>
  </si>
  <si>
    <t>43 664 620 23 16</t>
  </si>
  <si>
    <t>snowboardteam@aon.at</t>
  </si>
  <si>
    <t>Brotterode</t>
  </si>
  <si>
    <t>Wintersportverein Brotterode e.V.</t>
  </si>
  <si>
    <t>Schützenhofstr. 14</t>
  </si>
  <si>
    <t>D-98596 Brotterode-Trusetal</t>
  </si>
  <si>
    <t>+49 (36840) 32279</t>
  </si>
  <si>
    <t>+49 (36840) 41600</t>
  </si>
  <si>
    <t>Asian Championship for Children</t>
  </si>
  <si>
    <t>Baltic Cup Sigulda</t>
  </si>
  <si>
    <t>Speed Nation Alpine - Nor Am Tour</t>
  </si>
  <si>
    <t>Association Quebec snowboard</t>
  </si>
  <si>
    <t>4545 Pierre de coubertin</t>
  </si>
  <si>
    <t>Beckenried-Klewenalp</t>
  </si>
  <si>
    <t>Nidwaldner Skiverband</t>
  </si>
  <si>
    <t>SC Obermaiselstein</t>
  </si>
  <si>
    <t>Hoistaig 12</t>
  </si>
  <si>
    <t>87538 Obermaiselstein</t>
  </si>
  <si>
    <t>VELKA CENA KREMNICE</t>
  </si>
  <si>
    <t>MKL Kremnica</t>
  </si>
  <si>
    <t>Skalka 536</t>
  </si>
  <si>
    <t>POBox 37</t>
  </si>
  <si>
    <t>96701-Kremnica</t>
  </si>
  <si>
    <t>+421 904 499 481</t>
  </si>
  <si>
    <t>evabiresova@gmail.com</t>
  </si>
  <si>
    <t>www.mklkremnica.sk</t>
  </si>
  <si>
    <t>Sarplaninski Cup for Children</t>
  </si>
  <si>
    <t>Ski Club Ljuboten</t>
  </si>
  <si>
    <t>st. JNA 65</t>
  </si>
  <si>
    <t>Tetovo</t>
  </si>
  <si>
    <t>skicl_ljuboten@t-home.mk</t>
  </si>
  <si>
    <t>www.facebook.com/skicl.ljuboten</t>
  </si>
  <si>
    <t>44. Int. Gommerlauf</t>
  </si>
  <si>
    <t>Muenster</t>
  </si>
  <si>
    <t>Int. Gommerlauf</t>
  </si>
  <si>
    <t>c/o Obergoms Tourismus AG</t>
  </si>
  <si>
    <t>Furkastrasse 53</t>
  </si>
  <si>
    <t>Finlandia-hiihto</t>
  </si>
  <si>
    <t>Lahti-Hollola-Lahti</t>
  </si>
  <si>
    <t>Lahden Hiihtoseura ja Hollolan Urheilijat -46</t>
  </si>
  <si>
    <t>Svinhufvudinkatu 23 A</t>
  </si>
  <si>
    <t>Lailias</t>
  </si>
  <si>
    <t>Luleaa SL</t>
  </si>
  <si>
    <t>Luleaa</t>
  </si>
  <si>
    <t>971 09 Luleå</t>
  </si>
  <si>
    <t>Ski Chrono National Tour Technique le lac Blanc</t>
  </si>
  <si>
    <t>POKAL TRENERJEV GARTNER</t>
  </si>
  <si>
    <t>Soriska planina</t>
  </si>
  <si>
    <t>SK Domel Zelezniki</t>
  </si>
  <si>
    <t>Otoki 21</t>
  </si>
  <si>
    <t>SI-4228 Zelezniki</t>
  </si>
  <si>
    <t>+386 (41) 428 953</t>
  </si>
  <si>
    <t>sk.domel@gmail.com</t>
  </si>
  <si>
    <t>gregor.kalan@domel.si</t>
  </si>
  <si>
    <t>www.sk-domel.si</t>
  </si>
  <si>
    <t>FIS Zlatibor</t>
  </si>
  <si>
    <t>VII FIS Carving Cup World Edition</t>
  </si>
  <si>
    <t>Auron</t>
  </si>
  <si>
    <t>Nice Cote d Azur Ski Team</t>
  </si>
  <si>
    <t>Chez Guy Cassouto</t>
  </si>
  <si>
    <t>15 Bd Joseph Garnier</t>
  </si>
  <si>
    <t>06000 Nice</t>
  </si>
  <si>
    <t>6 Tr. Agonistica Valbelluna</t>
  </si>
  <si>
    <t>Monte Croce Comelico</t>
  </si>
  <si>
    <t>Sci Club Ponte nelle alpi BL28</t>
  </si>
  <si>
    <t>Trofeo Metanalpi Sestriere Srl</t>
  </si>
  <si>
    <t>Sauze d  Oulx</t>
  </si>
  <si>
    <t>Sci Club Sauze d oulx ASD TO08</t>
  </si>
  <si>
    <t>Piazza Assietta</t>
  </si>
  <si>
    <t>Sci Club radici GroupA.D.. BG33</t>
  </si>
  <si>
    <t>Watles-Burgusio</t>
  </si>
  <si>
    <t>Kreuzweg</t>
  </si>
  <si>
    <t>Seiser Alm - Kastelruth</t>
  </si>
  <si>
    <t>FSA Freestyle Association ASD BZJY</t>
  </si>
  <si>
    <t>Rienzfelsdstr. 30</t>
  </si>
  <si>
    <t>Ovindoli</t>
  </si>
  <si>
    <t>Sci Club Ovindoli AQ27</t>
  </si>
  <si>
    <t>Via N. Sebastiani</t>
  </si>
  <si>
    <t>Bad Hindelang/ Oberjoch</t>
  </si>
  <si>
    <t>SV Hindelang</t>
  </si>
  <si>
    <t>Herr Manfred Berktold</t>
  </si>
  <si>
    <t>Poststrasse</t>
  </si>
  <si>
    <t>D- 87541 Bad Hindelang</t>
  </si>
  <si>
    <t>+49 8324 892 0</t>
  </si>
  <si>
    <t>+49 8324 892 8055</t>
  </si>
  <si>
    <t>christian.leicht@deutscherskiverband.de</t>
  </si>
  <si>
    <t>http://telemark-worldcup.com</t>
  </si>
  <si>
    <t>Coppa Comune di Charvensod</t>
  </si>
  <si>
    <t>Ski Club Chamol ASD AO22</t>
  </si>
  <si>
    <t>DAR - Beaver Creek WC</t>
  </si>
  <si>
    <t>USOC- Kevin Jardine</t>
  </si>
  <si>
    <t>1 Olympic Plaza</t>
  </si>
  <si>
    <t>80909 Colorado Springs</t>
  </si>
  <si>
    <t>U19 National Championships</t>
  </si>
  <si>
    <t>FIS FAR EAST CUP JAPAN SERIES 2016 Hakuba-Kandahar Cup</t>
  </si>
  <si>
    <t>Coppa Comune di Chamois</t>
  </si>
  <si>
    <t>Chamois</t>
  </si>
  <si>
    <t>Sci club Chamois ASD AO51</t>
  </si>
  <si>
    <t>Fraz. Grange 16</t>
  </si>
  <si>
    <t>11020 Saint-Marcel</t>
  </si>
  <si>
    <t>29.2.-1.3.2016</t>
  </si>
  <si>
    <t>Gatineau - Jacques Cartier Park</t>
  </si>
  <si>
    <t>Gatineau Nordic Events</t>
  </si>
  <si>
    <t>79 du Val-Perche St.</t>
  </si>
  <si>
    <t>Jaun</t>
  </si>
  <si>
    <t>Ski Club Edelweiss Jaun</t>
  </si>
  <si>
    <t>Patrick Mooser</t>
  </si>
  <si>
    <t>Abländschenstrasse 45</t>
  </si>
  <si>
    <t>1656 Jaun</t>
  </si>
  <si>
    <t>FIS EUROBALKAN CUP</t>
  </si>
  <si>
    <t>SKI CLUB NIŠ</t>
  </si>
  <si>
    <t>Tvrðava bb</t>
  </si>
  <si>
    <t>Spital/Semmering</t>
  </si>
  <si>
    <t>WSV Raiffeisenbank Spital am Semmering</t>
  </si>
  <si>
    <t>zu Hd.Hrn.Richard Pink</t>
  </si>
  <si>
    <t>Johann-Gerhartstr. 37</t>
  </si>
  <si>
    <t>8684 Spital am Semmering</t>
  </si>
  <si>
    <t>43 664 486 87 36</t>
  </si>
  <si>
    <t>wsv.spital@aon.at</t>
  </si>
  <si>
    <t>1.-2.3.2016</t>
  </si>
  <si>
    <t>FIS GPI - Trofeo Colomion</t>
  </si>
  <si>
    <t>U.S. Revolution Tour-Winter Park</t>
  </si>
  <si>
    <t>Montreal - Parc Mont Royal</t>
  </si>
  <si>
    <t>1000 Boulevard du Beau-Pre</t>
  </si>
  <si>
    <t>Krasnoe Ozero</t>
  </si>
  <si>
    <t>2.-3.3.2016</t>
  </si>
  <si>
    <t>MEMORIAL H.MARUSARZOWNY i BR. CZECHA  -  FIS</t>
  </si>
  <si>
    <t>Telemark Klub Kranj</t>
  </si>
  <si>
    <t>Rucigajeva 48</t>
  </si>
  <si>
    <t>SI- 4000 Kranj</t>
  </si>
  <si>
    <t>+386 40 519 212</t>
  </si>
  <si>
    <t>jaka.jovan@gmail.com</t>
  </si>
  <si>
    <t>www.golte.si/telemark</t>
  </si>
  <si>
    <t>The 87th International MIYASAMA Ski Games</t>
  </si>
  <si>
    <t>www.Wisla-Malinka.com</t>
  </si>
  <si>
    <t>www.facebook.com/skoczniawislamalinka</t>
  </si>
  <si>
    <t>FIS FAR EAST CUP JAPAN SERIES 2016 DESCENTE CUPT 46th SCHNEIDER CUP</t>
  </si>
  <si>
    <t>NOR AM Finals</t>
  </si>
  <si>
    <t>Killington</t>
  </si>
  <si>
    <t>Grandvalira - Soldeu</t>
  </si>
  <si>
    <t>Esqui Club Andorra</t>
  </si>
  <si>
    <t>Av. Dr Mitjavila 17</t>
  </si>
  <si>
    <t>SC Innerkrems</t>
  </si>
  <si>
    <t>Hr. Heinz Kabusch</t>
  </si>
  <si>
    <t>Nr. 143</t>
  </si>
  <si>
    <t>9862 Innerkrems</t>
  </si>
  <si>
    <t>FIS Uludag CHI Cup</t>
  </si>
  <si>
    <t>Bursa Uludag</t>
  </si>
  <si>
    <t>3.-4.3.2016</t>
  </si>
  <si>
    <t>Red Mountain</t>
  </si>
  <si>
    <t>Phil Patterson</t>
  </si>
  <si>
    <t>Freeski Slopestyle World Cup Corvatsch</t>
  </si>
  <si>
    <t>Freeski World Cup Corvatsch</t>
  </si>
  <si>
    <t>Franco Furger</t>
  </si>
  <si>
    <t>Via dal Corvatsch</t>
  </si>
  <si>
    <t>CH-7513 Silvaplana</t>
  </si>
  <si>
    <t>+41 81 838 73 05</t>
  </si>
  <si>
    <t>freestyle.worldcup@corvatsch.ch</t>
  </si>
  <si>
    <t>www.corvatsch.ch/freeski-world-cup-corvatsch</t>
  </si>
  <si>
    <t>www.facebook.com/CorvatschFreestylePark</t>
  </si>
  <si>
    <t>Quebec - Plaines of Abraham</t>
  </si>
  <si>
    <t>Coupe du Monde de Snowboard</t>
  </si>
  <si>
    <t>1993 Veysonnaz</t>
  </si>
  <si>
    <t>The87th International Miyasama Ski Games</t>
  </si>
  <si>
    <t>Mount St. Louis Moonstone</t>
  </si>
  <si>
    <t>Freestyle Skiing Ontario</t>
  </si>
  <si>
    <t>Kelsey Bennett</t>
  </si>
  <si>
    <t>3 Concorde Gate -Ste.210</t>
  </si>
  <si>
    <t>Toronto</t>
  </si>
  <si>
    <t>FIS Stara Planina</t>
  </si>
  <si>
    <t>SLO*</t>
  </si>
  <si>
    <t>GP International Citadin Morzine - Les Gets</t>
  </si>
  <si>
    <t>Morzine - Les Gets</t>
  </si>
  <si>
    <t>Annemasse Ski de Competition</t>
  </si>
  <si>
    <t>Philippe Guerindon</t>
  </si>
  <si>
    <t>56 Chemin des Champs Gonin</t>
  </si>
  <si>
    <t>74140 St Cergues</t>
  </si>
  <si>
    <t>55 trofeo Topolino Sci</t>
  </si>
  <si>
    <t>Ass. Sportiva Trofeo Topolino sci  TNC4</t>
  </si>
  <si>
    <t>Via Tabarelle</t>
  </si>
  <si>
    <t>Trofeo Citta di Sacile</t>
  </si>
  <si>
    <t>Piancavallo</t>
  </si>
  <si>
    <t>ASD Sci Club Sacile PN17</t>
  </si>
  <si>
    <t>43 2728 427</t>
  </si>
  <si>
    <t>Jasna World Cup</t>
  </si>
  <si>
    <t>Tatry mountain resorts</t>
  </si>
  <si>
    <t>Demanovska dolina 72</t>
  </si>
  <si>
    <t>55. Pokal Vitranc 2016</t>
  </si>
  <si>
    <t>OK POKAL VITRANC</t>
  </si>
  <si>
    <t>Borovška 99a</t>
  </si>
  <si>
    <t>SI4280 Kranjska Gora</t>
  </si>
  <si>
    <t>+386 (4) 588 53 05</t>
  </si>
  <si>
    <t>WSV Tauplitz</t>
  </si>
  <si>
    <t>Hr. Helmut Lexer</t>
  </si>
  <si>
    <t>Nr. 49a</t>
  </si>
  <si>
    <t>8982 Tauplitz</t>
  </si>
  <si>
    <t>43 664 220 01 71</t>
  </si>
  <si>
    <t>Western Region Junior Championships</t>
  </si>
  <si>
    <t>Mavrovoski Memorial</t>
  </si>
  <si>
    <t>Mavrovo</t>
  </si>
  <si>
    <t>Europa Cup and Nordic Cup</t>
  </si>
  <si>
    <t>Jyvaskyla</t>
  </si>
  <si>
    <t>OPA Games U18/U16 - OPA Continentalcup</t>
  </si>
  <si>
    <t>Nordic Evenements</t>
  </si>
  <si>
    <t>Lygna</t>
  </si>
  <si>
    <t>Lygna Skisenter</t>
  </si>
  <si>
    <t>Gran</t>
  </si>
  <si>
    <t>2750 Gran</t>
  </si>
  <si>
    <t>20 Top CAEI</t>
  </si>
  <si>
    <t>CAEI - FCEH</t>
  </si>
  <si>
    <t>Carrer Arnals</t>
  </si>
  <si>
    <t>Vassfjellet</t>
  </si>
  <si>
    <t>Freidig Freestyle</t>
  </si>
  <si>
    <t>Vassfjellet Skiheiser AS</t>
  </si>
  <si>
    <t>Tulluan</t>
  </si>
  <si>
    <t>7540 Klæbu</t>
  </si>
  <si>
    <t>Jolser</t>
  </si>
  <si>
    <t>Jolster Alpin</t>
  </si>
  <si>
    <t>Atle Hamar</t>
  </si>
  <si>
    <t>6847 Vassenden</t>
  </si>
  <si>
    <t>Ganghoferlauf</t>
  </si>
  <si>
    <t>Leutasch</t>
  </si>
  <si>
    <t>SC Leutasch</t>
  </si>
  <si>
    <t>Hr. Markus Graf</t>
  </si>
  <si>
    <t>Weidach 320</t>
  </si>
  <si>
    <t>6105 Leutasch</t>
  </si>
  <si>
    <t>0043 508 8062</t>
  </si>
  <si>
    <t>0043 508 8061</t>
  </si>
  <si>
    <t>info@ganghoferlauf.at</t>
  </si>
  <si>
    <t>C.S. Madesimo SO35</t>
  </si>
  <si>
    <t>National Championship Telemark</t>
  </si>
  <si>
    <t>Vals</t>
  </si>
  <si>
    <t>Poststrasse 45</t>
  </si>
  <si>
    <t>7132 Vals</t>
  </si>
  <si>
    <t>Tr. Credito Cooperativo di Cortina</t>
  </si>
  <si>
    <t>Bieg Piastow Worldlopped</t>
  </si>
  <si>
    <t>Szklarska Poreba-Jakuszyce</t>
  </si>
  <si>
    <t>Stowarzyszenie Bieg Piastow</t>
  </si>
  <si>
    <t>58-580 Szklarska Poreba - Jakuszyce</t>
  </si>
  <si>
    <t>48 75 717 33 38</t>
  </si>
  <si>
    <t>48 75 717 20 22</t>
  </si>
  <si>
    <t>biuro@bieg-piastow.pl</t>
  </si>
  <si>
    <t>www.bieg-piastow.pl</t>
  </si>
  <si>
    <t>Prato nevoso Ski</t>
  </si>
  <si>
    <t>Prato Nevoso</t>
  </si>
  <si>
    <t>Sporting Club Prato Nevoso ASD CN29</t>
  </si>
  <si>
    <t>Via Corona Boreale - Prato Nevoso</t>
  </si>
  <si>
    <t>12083 Frabosa Sottana</t>
  </si>
  <si>
    <t>Valgrisenche</t>
  </si>
  <si>
    <t>Sci Club Valgrisenche ASD AO49</t>
  </si>
  <si>
    <t>Fraz. Bonne</t>
  </si>
  <si>
    <t>Mittenwald</t>
  </si>
  <si>
    <t>SC Mittenwald</t>
  </si>
  <si>
    <t>Postfach 173</t>
  </si>
  <si>
    <t>D-82477 Mittenwald</t>
  </si>
  <si>
    <t>info@skiclub-mittenwald.de</t>
  </si>
  <si>
    <t>http://www.skiclub-mittenwald.de</t>
  </si>
  <si>
    <t>UOP NorAms - Aerials</t>
  </si>
  <si>
    <t>FIS FAR EAST CUP JAPAN SERIES 2016?SHIGAKOGEN CUP PHENIX CUP</t>
  </si>
  <si>
    <t>Soldeu esqui Club</t>
  </si>
  <si>
    <t>Ed. Socio esportiu perecaus- 1ª Planta</t>
  </si>
  <si>
    <t>Despatx 3. Ctra General</t>
  </si>
  <si>
    <t>AD200 canillo</t>
  </si>
  <si>
    <t>+376 851242</t>
  </si>
  <si>
    <t>+376 851504</t>
  </si>
  <si>
    <t>sec@sec.ad</t>
  </si>
  <si>
    <t>http://www.sec.ad</t>
  </si>
  <si>
    <t>6.3.2016</t>
  </si>
  <si>
    <t>Jaak Mae Cup</t>
  </si>
  <si>
    <t>Albu</t>
  </si>
  <si>
    <t>Local Goverment Albu</t>
  </si>
  <si>
    <t>Jarva-Madise</t>
  </si>
  <si>
    <t>17. Frauenlauf</t>
  </si>
  <si>
    <t>Samedan</t>
  </si>
  <si>
    <t>Engadin Skimarathon</t>
  </si>
  <si>
    <t>Quadratscha 18</t>
  </si>
  <si>
    <t>7503 Samedan</t>
  </si>
  <si>
    <t>29th Tolyatti Ski Marathon</t>
  </si>
  <si>
    <t>Tolyatti</t>
  </si>
  <si>
    <t>Tolyatti Sport School 1</t>
  </si>
  <si>
    <t>Zhukova Str. Bld 49</t>
  </si>
  <si>
    <t>445051 Tol'iatti 51</t>
  </si>
  <si>
    <t>33 th Europe-Asia Ski Marathon</t>
  </si>
  <si>
    <t>Ekaterinburg</t>
  </si>
  <si>
    <t>Cross-Country Ski Federation of Sverdlovsk region</t>
  </si>
  <si>
    <t>Roza Luksemburg Str. 77</t>
  </si>
  <si>
    <t>620014 Ekaterinburg 14</t>
  </si>
  <si>
    <t>San valentino alla Muta</t>
  </si>
  <si>
    <t>ASC Haid Raiffeisen BZ80</t>
  </si>
  <si>
    <t>Hauptstrasse</t>
  </si>
  <si>
    <t>2016 IPC snowboard asia cup</t>
  </si>
  <si>
    <t>KASA</t>
  </si>
  <si>
    <t>#room.106</t>
  </si>
  <si>
    <t>NCH</t>
  </si>
  <si>
    <t>Slovak Ski Association</t>
  </si>
  <si>
    <t>Karpatska 15</t>
  </si>
  <si>
    <t>058 01 Poprad</t>
  </si>
  <si>
    <t>Voss</t>
  </si>
  <si>
    <t>Voss IL - Alpint</t>
  </si>
  <si>
    <t>Postboks 327</t>
  </si>
  <si>
    <t>5702 Voss</t>
  </si>
  <si>
    <t>Championnats de France Juniors - Trophee Caisse d Epargne</t>
  </si>
  <si>
    <t>Club Omnisports</t>
  </si>
  <si>
    <t>33(479) 00 01 08 - (608) 83 72</t>
  </si>
  <si>
    <t>Canmore Nordic Centre Prov Park</t>
  </si>
  <si>
    <t>Alberta World Cup Society</t>
  </si>
  <si>
    <t>CS Esercito GM01</t>
  </si>
  <si>
    <t>Stoos</t>
  </si>
  <si>
    <t>SC Muotathal</t>
  </si>
  <si>
    <t>Morschach Stoos Tourismus</t>
  </si>
  <si>
    <t>6433 Stoos SZ</t>
  </si>
  <si>
    <t>Bad Hofgastein</t>
  </si>
  <si>
    <t>WSV Bad Hofgastein</t>
  </si>
  <si>
    <t>zu Hd.Hrn.Kurt Fuchs</t>
  </si>
  <si>
    <t>Schlossgasse 4</t>
  </si>
  <si>
    <t>5630 Bad Hofgastein</t>
  </si>
  <si>
    <t>43 664 301 14 98</t>
  </si>
  <si>
    <t>info@wsv-badhofgastein.at</t>
  </si>
  <si>
    <t>http://www.fis-ski.com/</t>
  </si>
  <si>
    <t>8.-11.3.2016</t>
  </si>
  <si>
    <t>Italian National Citizen Championships 2016</t>
  </si>
  <si>
    <t>Trofeo Renault Collection</t>
  </si>
  <si>
    <t xml:space="preserve">Sci Club Abetone ASD PT14-SC Coverciano e Firenze </t>
  </si>
  <si>
    <t>Via Brennero</t>
  </si>
  <si>
    <t>2016 IPC Snowboard Europa Cup Finals/World Cup Les Angles/Formigueres</t>
  </si>
  <si>
    <t>Les Angles-Formigueres</t>
  </si>
  <si>
    <t>Federation Francaise Handisport</t>
  </si>
  <si>
    <t>Les Balmettes A 52</t>
  </si>
  <si>
    <t>OK SC Saalbach - Hinterglemm</t>
  </si>
  <si>
    <t>Siebererweg 535/16</t>
  </si>
  <si>
    <t>2016 IPC Alpine Skiing Asia Cup</t>
  </si>
  <si>
    <t>88-2 Velodrome Stadium Bangi-Dong</t>
  </si>
  <si>
    <t>Song pa-Gu</t>
  </si>
  <si>
    <t>138-749 Seoul</t>
  </si>
  <si>
    <t>+82 2 3453 6442</t>
  </si>
  <si>
    <t>+82 2 3453 6445</t>
  </si>
  <si>
    <t>kasa6442@gmail.com</t>
  </si>
  <si>
    <t>www.kasa.kosad.kr</t>
  </si>
  <si>
    <t>8.-10.3.2016</t>
  </si>
  <si>
    <t>Coupe du Monde de Ski Freestyle</t>
  </si>
  <si>
    <t>O CONSULTING</t>
  </si>
  <si>
    <t>8 route des Bois</t>
  </si>
  <si>
    <t>Parc Work Center  Bât. C</t>
  </si>
  <si>
    <t>38500 Voiron</t>
  </si>
  <si>
    <t>The 29th Koshinetsu block Championships and The 82nd Nagano pref.Ski Championships</t>
  </si>
  <si>
    <t>Ski Chrono National Tour Technique Le Grand Bornand</t>
  </si>
  <si>
    <t>Le Grand Bornand</t>
  </si>
  <si>
    <t>Ski Club Grand Bornand</t>
  </si>
  <si>
    <t>Missillier Fabienne</t>
  </si>
  <si>
    <t>74450 Le Grand Bornand</t>
  </si>
  <si>
    <t>Ski Chrono National Tour Technique Chatel</t>
  </si>
  <si>
    <t>MGL</t>
  </si>
  <si>
    <t>Ulaanbaatar</t>
  </si>
  <si>
    <t>Mongolian Ski Federation</t>
  </si>
  <si>
    <t>NCAA Skiing Championships</t>
  </si>
  <si>
    <t>Steamboat Howelsen Ski Area</t>
  </si>
  <si>
    <t>POKAL CRNA-TAB</t>
  </si>
  <si>
    <t>Crna na Koroskem</t>
  </si>
  <si>
    <t>SK Crna - TAB</t>
  </si>
  <si>
    <t>Center 101</t>
  </si>
  <si>
    <t>SI-2393 Crna na Koroskem</t>
  </si>
  <si>
    <t>+386 (41) 714 712</t>
  </si>
  <si>
    <t>+386 (2) 827 90 99</t>
  </si>
  <si>
    <t>skcrnaprijave@gmail.com</t>
  </si>
  <si>
    <t>www.skcrna.si</t>
  </si>
  <si>
    <t>10.-11.3.2016</t>
  </si>
  <si>
    <t>MI Tech Mid Am RC Jr Championships</t>
  </si>
  <si>
    <t>Ogolnopolska Olimpiada Mlodziezy</t>
  </si>
  <si>
    <t>ASD Sci Club5 Cime PN04</t>
  </si>
  <si>
    <t>Via San Valentino</t>
  </si>
  <si>
    <t>Trofeo Informatica System</t>
  </si>
  <si>
    <t>Artesina Frabosa Sottana</t>
  </si>
  <si>
    <t>Sporting Club Artesina CN06</t>
  </si>
  <si>
    <t>Rjukan</t>
  </si>
  <si>
    <t>Fjellguten Aktiv AS</t>
  </si>
  <si>
    <t>v/ Lisbeth O. Midtboen</t>
  </si>
  <si>
    <t>N- 3650 Tinn Austbygd</t>
  </si>
  <si>
    <t>+47 900 88 249</t>
  </si>
  <si>
    <t>kjell-gunnar@rjukanski.no</t>
  </si>
  <si>
    <t>-SP-TPS-</t>
  </si>
  <si>
    <t>10.-12.3.2016</t>
  </si>
  <si>
    <t>Kyle Crezee</t>
  </si>
  <si>
    <t>PO Box 2007</t>
  </si>
  <si>
    <t>1901 Chamonix Place Olympic Valley</t>
  </si>
  <si>
    <t>CA 96146</t>
  </si>
  <si>
    <t>530.452.7256</t>
  </si>
  <si>
    <t>kcrezee@squaw.com</t>
  </si>
  <si>
    <t>St Francois Longchamp</t>
  </si>
  <si>
    <t>NJC/FIS/NJR-Damen/Herren</t>
  </si>
  <si>
    <t>Canadian National Championships</t>
  </si>
  <si>
    <t>Camp Fortune</t>
  </si>
  <si>
    <t>3 Concorde Gate - Ste.210</t>
  </si>
  <si>
    <t>National Junior Championships</t>
  </si>
  <si>
    <t>Vang</t>
  </si>
  <si>
    <t>Vang Skiloeperforening</t>
  </si>
  <si>
    <t>Gaasbu</t>
  </si>
  <si>
    <t>2324 Vang På Hedmark</t>
  </si>
  <si>
    <t>Campionat de Catalunya</t>
  </si>
  <si>
    <t>Scandinavian Cup</t>
  </si>
  <si>
    <t>registreerumine@nelson.ee</t>
  </si>
  <si>
    <t xml:space="preserve">5k Pur 2xSP </t>
  </si>
  <si>
    <t xml:space="preserve">10k Pur 2xSP </t>
  </si>
  <si>
    <t>Championnats de France Juniors U18 - Trophee Caisse d Epargne</t>
  </si>
  <si>
    <t>Lelex</t>
  </si>
  <si>
    <t>Monts Jura Evenements - CS Monts Jura</t>
  </si>
  <si>
    <t>Maison du Tourisme</t>
  </si>
  <si>
    <t>01410 Lelex</t>
  </si>
  <si>
    <t>Ski Chrono National Tour Technique Chamonix</t>
  </si>
  <si>
    <t>74400 CHAMONIX-MONT-BLANC</t>
  </si>
  <si>
    <t>0033 450 53 61 63</t>
  </si>
  <si>
    <t>11.-15.3.2016</t>
  </si>
  <si>
    <t>Mont Orignal</t>
  </si>
  <si>
    <t>National cup</t>
  </si>
  <si>
    <t>Chekeril</t>
  </si>
  <si>
    <t>National cup Finals</t>
  </si>
  <si>
    <t>Mellau</t>
  </si>
  <si>
    <t>Sportfoerderverein fue behindertenskilauf</t>
  </si>
  <si>
    <t>Championnats Provinciaux</t>
  </si>
  <si>
    <t>7078 Lenzerheide</t>
  </si>
  <si>
    <t>+41 81 385 57 90</t>
  </si>
  <si>
    <t>+41 81 385 57 02</t>
  </si>
  <si>
    <t>skiweltcup@lenzerheide.com</t>
  </si>
  <si>
    <t>http://www.weltcup-lenzerheide.ch</t>
  </si>
  <si>
    <t>https://www.facebook.com/Lenzerheide</t>
  </si>
  <si>
    <t>-WC-COM-</t>
  </si>
  <si>
    <t>EC Final - Parallel Slalom</t>
  </si>
  <si>
    <t>Snowboardverein Ridnaun-ASV Ridanna BZ51</t>
  </si>
  <si>
    <t>Riednaun Ried n. 5</t>
  </si>
  <si>
    <t>39040 Racines</t>
  </si>
  <si>
    <t>36th VASALOPPET JAPAN</t>
  </si>
  <si>
    <t>Ozaki Sport Cup 2016 Fukui Kuzuryu SL Championship</t>
  </si>
  <si>
    <t>FIS Europacup Aerials Airolo</t>
  </si>
  <si>
    <t>Freestyle</t>
  </si>
  <si>
    <t>+41 31 950 62 10</t>
  </si>
  <si>
    <t>freestyle@swiss-ski.ch</t>
  </si>
  <si>
    <t>Cedars - Lebanon</t>
  </si>
  <si>
    <t>Jounieh- Lebanon</t>
  </si>
  <si>
    <t>CYP</t>
  </si>
  <si>
    <t>61st Slovakia Grand Prix</t>
  </si>
  <si>
    <t>TJ Vysoke Tatry</t>
  </si>
  <si>
    <t>Brokke-Sirdal</t>
  </si>
  <si>
    <t>Brokke - Sinnes</t>
  </si>
  <si>
    <t>Sesilami</t>
  </si>
  <si>
    <t>www.sesilami.no</t>
  </si>
  <si>
    <t>Inga-Laami</t>
  </si>
  <si>
    <t>Inga Laami</t>
  </si>
  <si>
    <t>Lillehammer Skiklub</t>
  </si>
  <si>
    <t>2601 Lillehammer</t>
  </si>
  <si>
    <t>0047 61275800</t>
  </si>
  <si>
    <t>post@inga-laami.no</t>
  </si>
  <si>
    <t>www.inga-laami.no</t>
  </si>
  <si>
    <t>Helterennet</t>
  </si>
  <si>
    <t>Rauland</t>
  </si>
  <si>
    <t>Telemarkhelten</t>
  </si>
  <si>
    <t>IL Dyre Vaa</t>
  </si>
  <si>
    <t>3684 Rauland</t>
  </si>
  <si>
    <t>0047 92497618</t>
  </si>
  <si>
    <t>audirene@telemarkhelten.no</t>
  </si>
  <si>
    <t>www.telemarkhelten.no</t>
  </si>
  <si>
    <t>Le Massif</t>
  </si>
  <si>
    <t>Dombaas</t>
  </si>
  <si>
    <t>Dombaas IL</t>
  </si>
  <si>
    <t>Post Box 89</t>
  </si>
  <si>
    <t>2659 Dombås</t>
  </si>
  <si>
    <t>SKI Karlov CUP</t>
  </si>
  <si>
    <t>793 36</t>
  </si>
  <si>
    <t xml:space="preserve"> tc.praded@praded-info.cz</t>
  </si>
  <si>
    <t>www.praded-info.cz</t>
  </si>
  <si>
    <t xml:space="preserve">Troodos International Competitions </t>
  </si>
  <si>
    <t>Mount Olympus</t>
  </si>
  <si>
    <t>YJSM</t>
  </si>
  <si>
    <t>-NJC-ENL-</t>
  </si>
  <si>
    <t>National Junoir Championship</t>
  </si>
  <si>
    <t>Izhevsk</t>
  </si>
  <si>
    <t>426054 Izhevsk</t>
  </si>
  <si>
    <t>Yakshur-Bodinskiy Trakt</t>
  </si>
  <si>
    <t>9th Demino Ski Marathon</t>
  </si>
  <si>
    <t>pr. Serova 21</t>
  </si>
  <si>
    <t>74170 St Gervais Les Bains</t>
  </si>
  <si>
    <t>POKAL SLOVENIJE</t>
  </si>
  <si>
    <t>Zveza Masters Smucarjev Slovenije</t>
  </si>
  <si>
    <t>Kamniska cesta 6</t>
  </si>
  <si>
    <t>SI-1230 Domzale</t>
  </si>
  <si>
    <t>ski.masters.slo@gmail.com</t>
  </si>
  <si>
    <t>majda.rojc@hotel-cerkno.si</t>
  </si>
  <si>
    <t>Chaikovski</t>
  </si>
  <si>
    <t>Federation of Ski Jumping&amp;Nordic Combined Russia</t>
  </si>
  <si>
    <t>Luzhnetskaya nab. 8</t>
  </si>
  <si>
    <t>48. Engadin Skimarathon</t>
  </si>
  <si>
    <t>Maloja</t>
  </si>
  <si>
    <t>Zweisimmen</t>
  </si>
  <si>
    <t>AUDI FIS SKI WORLD CUP St. Moritz / Engadin</t>
  </si>
  <si>
    <t>Via Stredas 4</t>
  </si>
  <si>
    <t>+41 81 836 20 10</t>
  </si>
  <si>
    <t>+41 81 836 20 11</t>
  </si>
  <si>
    <t>info@stmoritz2017.ch</t>
  </si>
  <si>
    <t>raceoffice@stmoritz2017.ch</t>
  </si>
  <si>
    <t>http://www.skiworldcup.stmoritz.ch/</t>
  </si>
  <si>
    <t>-TRA-WC-NGP-</t>
  </si>
  <si>
    <t>The 94th All Japan Ski Championships</t>
  </si>
  <si>
    <t>Takamatsumiyahai The51st  Daisen Alpine FIS Sunmillion Cup</t>
  </si>
  <si>
    <t>FIS Alpine Anadolu Cup</t>
  </si>
  <si>
    <t>Erzurum</t>
  </si>
  <si>
    <t>14.-17.3.2016</t>
  </si>
  <si>
    <t>Wildhaus</t>
  </si>
  <si>
    <t>SSC Toggenburg</t>
  </si>
  <si>
    <t>Urs Huser</t>
  </si>
  <si>
    <t>Fichtenstrasse 3</t>
  </si>
  <si>
    <t>9444 Diepoldsau</t>
  </si>
  <si>
    <t>Hutterer Böden 109</t>
  </si>
  <si>
    <t>La Molina European Cup</t>
  </si>
  <si>
    <t>FERROCARRILS DE LA GENERALITAT DE CATALUNYA -RFEDI</t>
  </si>
  <si>
    <t>Edifici Telecabina Alp2500</t>
  </si>
  <si>
    <t>17537 La Molina</t>
  </si>
  <si>
    <t>FIS Yomiuri Cup GS</t>
  </si>
  <si>
    <t>U.S. Revolution Tour-Seven Springs</t>
  </si>
  <si>
    <t>Seven Springs Mountain Resort</t>
  </si>
  <si>
    <t>Hr. Peter Mall</t>
  </si>
  <si>
    <t>Dorfstr. 46</t>
  </si>
  <si>
    <t>DRZAVNO MLADINSKO PRVENSTVO</t>
  </si>
  <si>
    <t>Smucarska zveza Slovenije</t>
  </si>
  <si>
    <t>+386 (1) 513 68 04</t>
  </si>
  <si>
    <t>+386 (1) 513 68 10</t>
  </si>
  <si>
    <t>alpine@sloski.si</t>
  </si>
  <si>
    <t>alpine.race@sloski.si</t>
  </si>
  <si>
    <t>www.sloski.si</t>
  </si>
  <si>
    <t>15.-16.3.2016</t>
  </si>
  <si>
    <t>+41 79 230 50 64</t>
  </si>
  <si>
    <t xml:space="preserve">SP CL PS </t>
  </si>
  <si>
    <t>Hole Shot-Revolution Tour</t>
  </si>
  <si>
    <t>JSM 2016/Intersport cup final</t>
  </si>
  <si>
    <t>Torsby</t>
  </si>
  <si>
    <t>SK Bore</t>
  </si>
  <si>
    <t>Valberget</t>
  </si>
  <si>
    <t>NSF</t>
  </si>
  <si>
    <t>Stefan J Havnelid</t>
  </si>
  <si>
    <t>0840 Oslo</t>
  </si>
  <si>
    <t>Ski- und Sportclub Obersaxen</t>
  </si>
  <si>
    <t>Markus Brasser</t>
  </si>
  <si>
    <t>Ski Chrono National Tour Vitesse Megeve</t>
  </si>
  <si>
    <t>721 Route Nationale</t>
  </si>
  <si>
    <t>Organizing Committee of Planica Ski Jumping</t>
  </si>
  <si>
    <t>Slovenia Ski Association</t>
  </si>
  <si>
    <t>FIS2016 Sugadaira Kohgen Macearth Pinebeak Cup / The 82nd Nagano Pref. Ski Championships</t>
  </si>
  <si>
    <t>Devils Glen</t>
  </si>
  <si>
    <t>Miedzynarodowe Mistrzostwa Polski - NC</t>
  </si>
  <si>
    <t>Skrzyczne Szczyrk</t>
  </si>
  <si>
    <t>Polski Zwiazek Narciarski/Slasko-Beskidzki Zwiazek</t>
  </si>
  <si>
    <t>Mieszczanska 18/3</t>
  </si>
  <si>
    <t>30-313 Kraków</t>
  </si>
  <si>
    <t>U.S Freestyle Championships</t>
  </si>
  <si>
    <t>Thyon</t>
  </si>
  <si>
    <t>SC Heremencia et Vex</t>
  </si>
  <si>
    <t>Jacques Meillard</t>
  </si>
  <si>
    <t>Chemin de la Prairie 3 B605</t>
  </si>
  <si>
    <t>+41 79 230 56 17</t>
  </si>
  <si>
    <t>j.meillard@bluewin.ch</t>
  </si>
  <si>
    <t>Donovaly</t>
  </si>
  <si>
    <t>Slovak Ski Asociation</t>
  </si>
  <si>
    <t>Swiss Cup - Schweizermeisterschaften</t>
  </si>
  <si>
    <t>Zweisimmen - Sparenmmoos</t>
  </si>
  <si>
    <t>AEJSM</t>
  </si>
  <si>
    <t>Vemdalen</t>
  </si>
  <si>
    <t>Vemdalens Alpina</t>
  </si>
  <si>
    <t>c/o Maud Enqvist</t>
  </si>
  <si>
    <t>Nord-Norsk Mesterskap</t>
  </si>
  <si>
    <t>Alta</t>
  </si>
  <si>
    <t>Alta IF</t>
  </si>
  <si>
    <t>Alta Idrettspark</t>
  </si>
  <si>
    <t>9514 Alta</t>
  </si>
  <si>
    <t>FIS Police  Ski Chapionships</t>
  </si>
  <si>
    <t>Sci Club Teamitalia BG26</t>
  </si>
  <si>
    <t>Via Zelasco</t>
  </si>
  <si>
    <t>FIS WC SNOWJAM 2016</t>
  </si>
  <si>
    <t>Czech National Ski Association</t>
  </si>
  <si>
    <t>160 00 Bubene(Praha 6)</t>
  </si>
  <si>
    <t>ENGARU?CUP</t>
  </si>
  <si>
    <t>Skadi Loppet</t>
  </si>
  <si>
    <t>Bodenmais</t>
  </si>
  <si>
    <t>WSV Skadi Bodenmais</t>
  </si>
  <si>
    <t>Postfach 1112</t>
  </si>
  <si>
    <t>94249 Bodenmais</t>
  </si>
  <si>
    <t>+49 (0) 9924 77 00680</t>
  </si>
  <si>
    <t>+49 (0) 9924 77 00681</t>
  </si>
  <si>
    <t>info@skadi-loppet.de</t>
  </si>
  <si>
    <t>Mösererstr. 632a</t>
  </si>
  <si>
    <t xml:space="preserve">WR FIS </t>
  </si>
  <si>
    <t>Baltic Cup Pyha</t>
  </si>
  <si>
    <t>FMC</t>
  </si>
  <si>
    <t>Komenskeho 90</t>
  </si>
  <si>
    <t>919 04 Smolenice</t>
  </si>
  <si>
    <t>Birkebeinerrennet</t>
  </si>
  <si>
    <t>Rena-Lillehammer</t>
  </si>
  <si>
    <t>Birkebeinerrennet Rena - Lillehammer</t>
  </si>
  <si>
    <t>2609 Lillehammer</t>
  </si>
  <si>
    <t>0047 41772900</t>
  </si>
  <si>
    <t>info@birkebeiner.no</t>
  </si>
  <si>
    <t>www.birkebeiner.no</t>
  </si>
  <si>
    <t>Blaavegenloepet</t>
  </si>
  <si>
    <t>Mo i Rana</t>
  </si>
  <si>
    <t>Blaavegeloepet</t>
  </si>
  <si>
    <t>IL Staalkameratene</t>
  </si>
  <si>
    <t>Soederlundmyra 39</t>
  </si>
  <si>
    <t>8622 Mo i Rana</t>
  </si>
  <si>
    <t>0047 75153528</t>
  </si>
  <si>
    <t>post@staalkam.no</t>
  </si>
  <si>
    <t>www.stalkam.no</t>
  </si>
  <si>
    <t>Mont Ste. Marie</t>
  </si>
  <si>
    <t>Ski Quebec Alpine</t>
  </si>
  <si>
    <t>Pernille Thorvildsen</t>
  </si>
  <si>
    <t>Gulleraesveien 5</t>
  </si>
  <si>
    <t>Postboks 16</t>
  </si>
  <si>
    <t>0710 Oslo</t>
  </si>
  <si>
    <t>National junior championships</t>
  </si>
  <si>
    <t>Valkeakoski</t>
  </si>
  <si>
    <t>Valkeakosken Haka</t>
  </si>
  <si>
    <t>Ari Nurminen</t>
  </si>
  <si>
    <t>Yli-hinkan tie 95</t>
  </si>
  <si>
    <t>37860 Kärjenniemi</t>
  </si>
  <si>
    <t>Crans-Montana</t>
  </si>
  <si>
    <t>Kolasin-Zabljak</t>
  </si>
  <si>
    <t>montenegroski@t-com.me</t>
  </si>
  <si>
    <t xml:space="preserve">3xSL 3xGS </t>
  </si>
  <si>
    <t>19.-24.3.2016</t>
  </si>
  <si>
    <t>Nauders</t>
  </si>
  <si>
    <t>Sk Nauders</t>
  </si>
  <si>
    <t>Obmann Folie Bernd</t>
  </si>
  <si>
    <t>Pazoel 151</t>
  </si>
  <si>
    <t>6543 Nauders</t>
  </si>
  <si>
    <t>43 664 662 2930</t>
  </si>
  <si>
    <t>obmann@sk-nauders.at</t>
  </si>
  <si>
    <t>www.sk-nauders.at</t>
  </si>
  <si>
    <t>MEMORIAL L. JOVAN</t>
  </si>
  <si>
    <t>SD Unior Celje</t>
  </si>
  <si>
    <t>Askerceva 13</t>
  </si>
  <si>
    <t>SI-3000 Celje</t>
  </si>
  <si>
    <t>sduniorcelje@gmail.com</t>
  </si>
  <si>
    <t>www.sdunior.com</t>
  </si>
  <si>
    <t>2016 Haywood Ski nationals/Nationaux De Ski Haywood 2016</t>
  </si>
  <si>
    <t>Whitehorse Ski Cub</t>
  </si>
  <si>
    <t>Whitehorse Cross Country Ski Club</t>
  </si>
  <si>
    <t>200-1 Sumanik Dr</t>
  </si>
  <si>
    <t>Y1A 6J6 Whitehorse</t>
  </si>
  <si>
    <t>Tr. Poolsportivo Dolomitica - Eurogripp 2016</t>
  </si>
  <si>
    <t>Predazzo - Passo Rolle</t>
  </si>
  <si>
    <t>US Dolomitica TNF3</t>
  </si>
  <si>
    <t>Gorkogo</t>
  </si>
  <si>
    <t>NC/FIS-Damen/Herren</t>
  </si>
  <si>
    <t>-TRA-NC-FIS-</t>
  </si>
  <si>
    <t xml:space="preserve">5xDH 2xSG 2xSC </t>
  </si>
  <si>
    <t>20.-24.3.2016</t>
  </si>
  <si>
    <t>Coppa Maison de Jean</t>
  </si>
  <si>
    <t>Storlirennet</t>
  </si>
  <si>
    <t>IL Vardan</t>
  </si>
  <si>
    <t>v/Bjoerg Steinmo Torvik</t>
  </si>
  <si>
    <t>7530 Meraaker</t>
  </si>
  <si>
    <t>0047 92048369</t>
  </si>
  <si>
    <t>bjotorvi@online.no</t>
  </si>
  <si>
    <t>www.storlirennet.no</t>
  </si>
  <si>
    <t>Delancey British Alpine Championships 2016</t>
  </si>
  <si>
    <t>W1T 2NU London</t>
  </si>
  <si>
    <t>2016 SuperTour Finals and 30/50k National Championship</t>
  </si>
  <si>
    <t>S3 Speed Nationals</t>
  </si>
  <si>
    <t>Ski Chantecler</t>
  </si>
  <si>
    <t>4545 Pierre-de-coubertin CP 1000 succ.</t>
  </si>
  <si>
    <t>H1V 3R2 Montréal</t>
  </si>
  <si>
    <t>SSC Walensee</t>
  </si>
  <si>
    <t>Simon Gubser</t>
  </si>
  <si>
    <t>Bodenstrasse 5</t>
  </si>
  <si>
    <t>8882 Unterterzen</t>
  </si>
  <si>
    <t>DAR - Loon</t>
  </si>
  <si>
    <t>Loon Mountain</t>
  </si>
  <si>
    <t>Ski Chrono National Tour Technique Chamrousse</t>
  </si>
  <si>
    <t>Chamrousse</t>
  </si>
  <si>
    <t>Ski Club Chamrousse</t>
  </si>
  <si>
    <t>24 Place de Belledonne</t>
  </si>
  <si>
    <t>38410 Chamrousse</t>
  </si>
  <si>
    <t>Italian National Junior Championships GS SL</t>
  </si>
  <si>
    <t>Ski Team Fassa ASD TN45</t>
  </si>
  <si>
    <t>Piaza S. Nicolo</t>
  </si>
  <si>
    <t>World Criterium Masters 2016</t>
  </si>
  <si>
    <t>CS SKI s.r.o.</t>
  </si>
  <si>
    <t>U.S Alpine Championships</t>
  </si>
  <si>
    <t>Sun Valley Resort</t>
  </si>
  <si>
    <t>Piba cup</t>
  </si>
  <si>
    <t>Whistler</t>
  </si>
  <si>
    <t>Balgat/Ankara</t>
  </si>
  <si>
    <t>103eme Championnats de France - Trophee Caisse d Epargne</t>
  </si>
  <si>
    <t>Ul. Pervomayskaia</t>
  </si>
  <si>
    <t>Chemin De Coin 20</t>
  </si>
  <si>
    <t>Int. Zollskimeisterschaften</t>
  </si>
  <si>
    <t>Eidgenoessische Zollverwaltung EZV</t>
  </si>
  <si>
    <t>Monbijoustrasse 40</t>
  </si>
  <si>
    <t>3003 Bern</t>
  </si>
  <si>
    <t>Italian NC And NJC-  Speed disciplines</t>
  </si>
  <si>
    <t>Sci Club 70 ASDR TS09</t>
  </si>
  <si>
    <t>Via Felice Venezian</t>
  </si>
  <si>
    <t>ROGLA RIPPER 2016 / Freestyle week</t>
  </si>
  <si>
    <t>Alyeska Spring Tech Series</t>
  </si>
  <si>
    <t>10eme Young Citizen Cup</t>
  </si>
  <si>
    <t>Praloup - Le Sauze</t>
  </si>
  <si>
    <t>Ski Academie</t>
  </si>
  <si>
    <t>Jean François Connet</t>
  </si>
  <si>
    <t>23 Bd de la Verrerie</t>
  </si>
  <si>
    <t>13008 Marseille 08</t>
  </si>
  <si>
    <t>Paasksmaellen</t>
  </si>
  <si>
    <t>http://www.nolbyalpina.se/</t>
  </si>
  <si>
    <t>24.3.2016</t>
  </si>
  <si>
    <t>Trofeo Alpi Graie</t>
  </si>
  <si>
    <t>Usseglio</t>
  </si>
  <si>
    <t>Sci Club Pian Benaut (TOA)</t>
  </si>
  <si>
    <t>Fraz. Pian Benot</t>
  </si>
  <si>
    <t>10070 Usseglio TO</t>
  </si>
  <si>
    <t>+39 (0123) 83731</t>
  </si>
  <si>
    <t>andrea92p@libero.it</t>
  </si>
  <si>
    <t>www.pianbenot.it</t>
  </si>
  <si>
    <t>The 94rd All Japan Ski Championships</t>
  </si>
  <si>
    <t>NorAm Finals</t>
  </si>
  <si>
    <t>25.-26.3.2016</t>
  </si>
  <si>
    <t>Trofeo Pellissier Sport</t>
  </si>
  <si>
    <t>Taivalkoski-hiihdot</t>
  </si>
  <si>
    <t>Taivalvaara</t>
  </si>
  <si>
    <t>Metsae-Veikot 85</t>
  </si>
  <si>
    <t>Matti Tyni</t>
  </si>
  <si>
    <t>Maekitie 8</t>
  </si>
  <si>
    <t>93400 Taivalkoski</t>
  </si>
  <si>
    <t>DRZAVNO PRVENSTVO</t>
  </si>
  <si>
    <t>Kemin hiihdot</t>
  </si>
  <si>
    <t>Keminmaa</t>
  </si>
  <si>
    <t>Karihaaran Visa</t>
  </si>
  <si>
    <t>Aarne Suojaervi</t>
  </si>
  <si>
    <t>Sommankatu 7</t>
  </si>
  <si>
    <t>94600 Kemi</t>
  </si>
  <si>
    <t>Swiss Cup Finale</t>
  </si>
  <si>
    <t>Horw - Langis</t>
  </si>
  <si>
    <t>Skiclub Horw</t>
  </si>
  <si>
    <t>Kurt Fähndrich</t>
  </si>
  <si>
    <t>Yllaeksen kisat</t>
  </si>
  <si>
    <t>Yllaes</t>
  </si>
  <si>
    <t>Sieppijaerven Sisu</t>
  </si>
  <si>
    <t>Antero Pietilae</t>
  </si>
  <si>
    <t>Pellontie 259</t>
  </si>
  <si>
    <t>FI-95800 Sieppijärvi</t>
  </si>
  <si>
    <t>+358 400 713 912</t>
  </si>
  <si>
    <t>antero_pietila@hotmail.com</t>
  </si>
  <si>
    <t>http://personal.inet.fi/urheilu/sieppijarvensisu</t>
  </si>
  <si>
    <t>27.3.2016</t>
  </si>
  <si>
    <t>43th Prazdnik Severa Ski Marathon</t>
  </si>
  <si>
    <t>Murmansk</t>
  </si>
  <si>
    <t>Sport Committee Murmansk region</t>
  </si>
  <si>
    <t>Chelyuskintsev 2-a</t>
  </si>
  <si>
    <t>183038 Murmansk 38</t>
  </si>
  <si>
    <t>Spanish National Championships</t>
  </si>
  <si>
    <t>Formigal-Panticosa</t>
  </si>
  <si>
    <t>RFEDI - Formigal Aramon - FADI</t>
  </si>
  <si>
    <t>Edificio CIS Formigal</t>
  </si>
  <si>
    <t>22640 Sallent de Gállego</t>
  </si>
  <si>
    <t>Kouty</t>
  </si>
  <si>
    <t>Kouty nad Desnou</t>
  </si>
  <si>
    <t>Ski klub Kouty</t>
  </si>
  <si>
    <t>Ondrej Vackar</t>
  </si>
  <si>
    <t>I.P. Pavlova 738/16</t>
  </si>
  <si>
    <t>Olomouc 77900</t>
  </si>
  <si>
    <t>ondra@vackar.cz</t>
  </si>
  <si>
    <t>www.kouty.cz</t>
  </si>
  <si>
    <t>AUT*</t>
  </si>
  <si>
    <t>28.-31.3.2016</t>
  </si>
  <si>
    <t>Belgian Alpine Ski Championships</t>
  </si>
  <si>
    <t>Jean Pierre Dugailly</t>
  </si>
  <si>
    <t>National championship</t>
  </si>
  <si>
    <t>2016 All Japan Junior Ski Championships Alpine Technical Events GS /The 71 Hokkaido Ski Sensuken Alp</t>
  </si>
  <si>
    <t>Aspen Surefoot Spring Series Speed</t>
  </si>
  <si>
    <t>NM Senior</t>
  </si>
  <si>
    <t>Dienten</t>
  </si>
  <si>
    <t>Trofeo Caldarelli Assicurazioni</t>
  </si>
  <si>
    <t>Zao LIZA Giant Slalom Races</t>
  </si>
  <si>
    <t>FIS?FAR?EAST?CUP?JAPAN?SERIES 4th MACEARTH WESTBERG ONTAKE2240 CUP</t>
  </si>
  <si>
    <t>Les Schwab Western Region Elite FIS Spring Series</t>
  </si>
  <si>
    <t>Mission Ridge</t>
  </si>
  <si>
    <t>Italian National Championships GS M/L</t>
  </si>
  <si>
    <t>Sci Club radici Group A.D. bG33</t>
  </si>
  <si>
    <t>Via Foscolo</t>
  </si>
  <si>
    <t>Ski Chrono National Tour Technique villard de Lans - Prapoutel 7 laux</t>
  </si>
  <si>
    <t>Club Ski Alpin Villard de lans</t>
  </si>
  <si>
    <t>Chemin de la Patinoire</t>
  </si>
  <si>
    <t>2016 All Japan  Ski Championships Alpine Technical Events SL/The71th Hokkaido Ski Championships</t>
  </si>
  <si>
    <t>Vallnord- Arcalis</t>
  </si>
  <si>
    <t>Esqui Club Ordino Arcalis</t>
  </si>
  <si>
    <t>Xalet ECOA</t>
  </si>
  <si>
    <t>+376 747374</t>
  </si>
  <si>
    <t>+376 838773</t>
  </si>
  <si>
    <t>administració@ecoa.ad</t>
  </si>
  <si>
    <t>administracio@ecoa.ad</t>
  </si>
  <si>
    <t>http://www.ecoa.ad</t>
  </si>
  <si>
    <t>1.-2.4.2016</t>
  </si>
  <si>
    <t>NC-Damen/Herren</t>
  </si>
  <si>
    <t>Todtnau</t>
  </si>
  <si>
    <t>1.-3.4.2016</t>
  </si>
  <si>
    <t>SM-avslutning 2016/Scandic cup final</t>
  </si>
  <si>
    <t>-5K-10K-30K-50K-SKT-</t>
  </si>
  <si>
    <t xml:space="preserve">5k 30k Skt </t>
  </si>
  <si>
    <t xml:space="preserve">10k 50k Skt </t>
  </si>
  <si>
    <t>Mark Tilston</t>
  </si>
  <si>
    <t>National Cup Spindleruv Mlyn</t>
  </si>
  <si>
    <t>Ski klub Spindl</t>
  </si>
  <si>
    <t>PO Box 41</t>
  </si>
  <si>
    <t>543 51</t>
  </si>
  <si>
    <t>00420 608 555 090</t>
  </si>
  <si>
    <t>Vorras</t>
  </si>
  <si>
    <t>104 35 Athens</t>
  </si>
  <si>
    <t>Mexican National and National Junior Championship</t>
  </si>
  <si>
    <t>VIa Lactea 351</t>
  </si>
  <si>
    <t>Trofeo Funivie Madonna di Campiglio</t>
  </si>
  <si>
    <t>Arefjallsloppet 2016</t>
  </si>
  <si>
    <t>Valadalen-Are</t>
  </si>
  <si>
    <t>Arefjallsloppet</t>
  </si>
  <si>
    <t>Frekens Graend 1</t>
  </si>
  <si>
    <t>111 30 Stockholm</t>
  </si>
  <si>
    <t>Troll Ski Marathon</t>
  </si>
  <si>
    <t>Venabu-Lillehammer</t>
  </si>
  <si>
    <t>Lillehammer Troll Ski Maraton</t>
  </si>
  <si>
    <t>v/Turid Elise Kaus</t>
  </si>
  <si>
    <t>2630 Ringebu</t>
  </si>
  <si>
    <t>tekaus@online.no</t>
  </si>
  <si>
    <t>www.trollski.no</t>
  </si>
  <si>
    <t>Nordli - Gaddede</t>
  </si>
  <si>
    <t>Flyktningerennet</t>
  </si>
  <si>
    <t>Lierne IL</t>
  </si>
  <si>
    <t>7882 Nordli</t>
  </si>
  <si>
    <t>0047 74 34 34 83</t>
  </si>
  <si>
    <t>post@flyktningerennet.no</t>
  </si>
  <si>
    <t>www.flyktningerennet.no</t>
  </si>
  <si>
    <t>Hemsedal IL</t>
  </si>
  <si>
    <t>Hege Austheim Jacobsen</t>
  </si>
  <si>
    <t>Ski Chrono National Tour Technique les Arcs</t>
  </si>
  <si>
    <t>Les Arcs</t>
  </si>
  <si>
    <t>Ski Club les Arcs</t>
  </si>
  <si>
    <t>Jean Michel Zuccki</t>
  </si>
  <si>
    <t>BP 78</t>
  </si>
  <si>
    <t>73700 Les Arcs</t>
  </si>
  <si>
    <t>4th Ugra Ski Marathon</t>
  </si>
  <si>
    <t>Khanty-Mansiisk</t>
  </si>
  <si>
    <t>Cross-Country Skiing Federation of Khanty-Mansiysk</t>
  </si>
  <si>
    <t>Krupskaya str.25</t>
  </si>
  <si>
    <t>628011 KHanty-Mansiysk 11</t>
  </si>
  <si>
    <t>CIZLJEV MEMORIAL</t>
  </si>
  <si>
    <t>2.-3.4.2016</t>
  </si>
  <si>
    <t>Schischule Sulden</t>
  </si>
  <si>
    <t>Tr. Lanificio Reggiani</t>
  </si>
  <si>
    <t>Alagna Valsesia</t>
  </si>
  <si>
    <t>Sci Club Alagna Valsesia ASD VC01</t>
  </si>
  <si>
    <t>Fraz. Centro</t>
  </si>
  <si>
    <t>13021 Alagna Valsesia</t>
  </si>
  <si>
    <t>Esqui Club Arinsal Pal</t>
  </si>
  <si>
    <t>Cami de l´Esglesia 2</t>
  </si>
  <si>
    <t>DAR Snowboard NC</t>
  </si>
  <si>
    <t>Aspen Snowmass</t>
  </si>
  <si>
    <t>Pirin cup</t>
  </si>
  <si>
    <t>Aspen Surefoot Spring Series Men's GS</t>
  </si>
  <si>
    <t xml:space="preserve">Surefoot Colorado Ski Cup Championships </t>
  </si>
  <si>
    <t>Alpina SM</t>
  </si>
  <si>
    <t>830 13 Åre</t>
  </si>
  <si>
    <t>Ski Chrono National Tour Technique Courchevel</t>
  </si>
  <si>
    <t>4.-5.4.2016</t>
  </si>
  <si>
    <t>S. Cristina Val Gardena</t>
  </si>
  <si>
    <t>Ski Club Gardena Raiffeisen BZF)</t>
  </si>
  <si>
    <t>Dalvik</t>
  </si>
  <si>
    <t>Skidafelag Dalvikur</t>
  </si>
  <si>
    <t>620 Dalvík</t>
  </si>
  <si>
    <t>FIS competitions</t>
  </si>
  <si>
    <t>Apatity</t>
  </si>
  <si>
    <t>Murmanskiy Sport Committee</t>
  </si>
  <si>
    <t>Ul. Pobedy 4</t>
  </si>
  <si>
    <t>184209 Apatity 9</t>
  </si>
  <si>
    <t>St. Leonhard / Pitztal</t>
  </si>
  <si>
    <t>Tr. Fiamme Gialle - Tr. P. Varesco M. Deflorian</t>
  </si>
  <si>
    <t>Predazzo - Pampeago</t>
  </si>
  <si>
    <t>US Dolomitica TNF3 - GS Fiemme gialle GM04</t>
  </si>
  <si>
    <t>Via Fiamme Gialle</t>
  </si>
  <si>
    <t>Bulgarian National Championships</t>
  </si>
  <si>
    <t>Trofeo Comune di Valtournenche</t>
  </si>
  <si>
    <t>Breuil Cervinia - Valtournenche</t>
  </si>
  <si>
    <t>ASD Club de Ski Valtournenche (AO68)</t>
  </si>
  <si>
    <t>Samnaun</t>
  </si>
  <si>
    <t>SSC Samnaun</t>
  </si>
  <si>
    <t>Christian Hangl</t>
  </si>
  <si>
    <t>Votlasstrasse 21</t>
  </si>
  <si>
    <t>7563 Samnaun Dorf</t>
  </si>
  <si>
    <t>+41 79 308 42 26</t>
  </si>
  <si>
    <t>info@ssc-samnaun.ch</t>
  </si>
  <si>
    <t>http://www.ssc-samnaun.ch</t>
  </si>
  <si>
    <t>Fjaelltopploppet</t>
  </si>
  <si>
    <t>Scottish FIS races</t>
  </si>
  <si>
    <t>La scara</t>
  </si>
  <si>
    <t>Val d Isere</t>
  </si>
  <si>
    <t>Club des Sports Val D isere</t>
  </si>
  <si>
    <t>-SL-SG-</t>
  </si>
  <si>
    <t xml:space="preserve">2xSL 2xSG </t>
  </si>
  <si>
    <t>7.-8.4.2016</t>
  </si>
  <si>
    <t>Ski Sport Finland</t>
  </si>
  <si>
    <t>Äyritie 12 c</t>
  </si>
  <si>
    <t>Trofeo Prato Nevoso Ski</t>
  </si>
  <si>
    <t>Sporting Club Prato Nevoso ASD (CN29)</t>
  </si>
  <si>
    <t>Via Corona Boreale</t>
  </si>
  <si>
    <t>12083 Frabosa Sottana CN</t>
  </si>
  <si>
    <t>+39 (331) 41 19 478</t>
  </si>
  <si>
    <t>info@mondoleskiteampratonevoso.it</t>
  </si>
  <si>
    <t>Paal Berntzen</t>
  </si>
  <si>
    <t>8.-9.4.2016</t>
  </si>
  <si>
    <t>Finale FIS masters des Menuires</t>
  </si>
  <si>
    <t>robert BURDIN</t>
  </si>
  <si>
    <t>XXXIII Pinocchio sugli sci</t>
  </si>
  <si>
    <t>Sci Club Pinocchio Pescia PT08</t>
  </si>
  <si>
    <t>Ruga degli Orlandi</t>
  </si>
  <si>
    <t>FIS Cup / THE 3rd Niseko Gurann Hirafu Cup GS</t>
  </si>
  <si>
    <t>Idre Fjall</t>
  </si>
  <si>
    <t>9.-10.4.2016</t>
  </si>
  <si>
    <t>Reistadloepet</t>
  </si>
  <si>
    <t>Setermoen-Bardufoss</t>
  </si>
  <si>
    <t>Bardu IL</t>
  </si>
  <si>
    <t>Reistadutvalget</t>
  </si>
  <si>
    <t>PB 1228</t>
  </si>
  <si>
    <t>9325 Bardufoss</t>
  </si>
  <si>
    <t>Sami Ski Race</t>
  </si>
  <si>
    <t>Enontekio-Kautokeino</t>
  </si>
  <si>
    <t>Kautokeino IL</t>
  </si>
  <si>
    <t>PB 258</t>
  </si>
  <si>
    <t>9521 Kautokeino</t>
  </si>
  <si>
    <t>Haukelirennet</t>
  </si>
  <si>
    <t>Haukelifjell</t>
  </si>
  <si>
    <t>IL Rein</t>
  </si>
  <si>
    <t>v/Tommy Lindskog</t>
  </si>
  <si>
    <t>3895 Edland</t>
  </si>
  <si>
    <t>tommy.lindskog@haukelirennet.no</t>
  </si>
  <si>
    <t>www.haukelirennet.no</t>
  </si>
  <si>
    <t>Andermatt</t>
  </si>
  <si>
    <t>Urner Skiverband</t>
  </si>
  <si>
    <t>K. briker</t>
  </si>
  <si>
    <t>Kummetstrasse 28</t>
  </si>
  <si>
    <t>6468 Attinghausen</t>
  </si>
  <si>
    <t>Hans Blatmann</t>
  </si>
  <si>
    <t>Nordenskioeldsloppet</t>
  </si>
  <si>
    <t>Jokkmokk-Jokkmokk</t>
  </si>
  <si>
    <t>Jokkmokks Skidklubb</t>
  </si>
  <si>
    <t>Foereningsgatan 8</t>
  </si>
  <si>
    <t>962 32 Jokkmokk</t>
  </si>
  <si>
    <t>2016 FIS NOZAWAONSEN  CUP</t>
  </si>
  <si>
    <t>Tirol</t>
  </si>
  <si>
    <t>11.-12.4.2016</t>
  </si>
  <si>
    <t>U19 National Project Series</t>
  </si>
  <si>
    <t>Mt. Bachelor</t>
  </si>
  <si>
    <t>-TRA-FIS-NJC-</t>
  </si>
  <si>
    <t>12.-15.4.2016</t>
  </si>
  <si>
    <t>WR Spring Series Speed</t>
  </si>
  <si>
    <t>Miss And Mr Ski funtastic FIS GS</t>
  </si>
  <si>
    <t>Saelen</t>
  </si>
  <si>
    <t>Saelens IF</t>
  </si>
  <si>
    <t>Vasaloppsstarten</t>
  </si>
  <si>
    <t>SE-780 68 Transtrand</t>
  </si>
  <si>
    <t>46 280 593 060</t>
  </si>
  <si>
    <t>salen@vasaloppet.se</t>
  </si>
  <si>
    <t>www.salensif.se</t>
  </si>
  <si>
    <t>13.-14.4.2016</t>
  </si>
  <si>
    <t>Kaunertal</t>
  </si>
  <si>
    <t>Lofsdalen</t>
  </si>
  <si>
    <t>Mr And Miss Ski Funtastic Saelen Winter Games</t>
  </si>
  <si>
    <t>Lindvallen</t>
  </si>
  <si>
    <t>Malungs Slalomklubb</t>
  </si>
  <si>
    <t>Storgatan 64</t>
  </si>
  <si>
    <t>782 30 Malung</t>
  </si>
  <si>
    <t>The 12th MARUNUMA SPRINGCUP  SL RACE</t>
  </si>
  <si>
    <t>Tha Akita-Hachimantai Slalom Competitions 2015</t>
  </si>
  <si>
    <t>FIS Akita Hachimantai SL Events</t>
  </si>
  <si>
    <t>Yllas</t>
  </si>
  <si>
    <t>93601 Kuusamo</t>
  </si>
  <si>
    <t>Nordic Cup and Nordic Championships</t>
  </si>
  <si>
    <t>Taivalkosken Kuohu Freestyle ry</t>
  </si>
  <si>
    <t>Vaarantie 4</t>
  </si>
  <si>
    <t>23th Avacha Ski Marathon</t>
  </si>
  <si>
    <t>Petropavlovsk-Kamchatskiy</t>
  </si>
  <si>
    <t>Ski club Avachinskaya lyznja</t>
  </si>
  <si>
    <t>Tushkanova Str. Bld.9</t>
  </si>
  <si>
    <t>The 34rd J-Power Slalom Competitions</t>
  </si>
  <si>
    <t>Ingemartrofen</t>
  </si>
  <si>
    <t>V. Strandvaegen 1</t>
  </si>
  <si>
    <t>22.-23.4.2016</t>
  </si>
  <si>
    <t>Skarverennet</t>
  </si>
  <si>
    <t>Geilo IL</t>
  </si>
  <si>
    <t>14th Baykal Ski Marathon</t>
  </si>
  <si>
    <t>Maximiha</t>
  </si>
  <si>
    <t>Cross-Country Sku Federation of Respublic Buryatiy</t>
  </si>
  <si>
    <t>Kljuchevskaya Str.4B</t>
  </si>
  <si>
    <t>670013 Ulan-Ude 13</t>
  </si>
  <si>
    <t>Donald Duck</t>
  </si>
  <si>
    <t>Heming IL og Hemsedal IL</t>
  </si>
  <si>
    <t>Fruehjarscup</t>
  </si>
  <si>
    <t>FIS Taernaby Jensacupen</t>
  </si>
  <si>
    <t>28.-29.4.2016</t>
  </si>
  <si>
    <t>Svalbard Ski Marathon</t>
  </si>
  <si>
    <t>Longyearbyen</t>
  </si>
  <si>
    <t>Svalbard Turn</t>
  </si>
  <si>
    <t>PB 485</t>
  </si>
  <si>
    <t>9171 Longyearbyen</t>
  </si>
  <si>
    <t>Fossavatn Ski Marathon</t>
  </si>
  <si>
    <t>Isafjordur</t>
  </si>
  <si>
    <t>Skidafelag Isafjardar</t>
  </si>
  <si>
    <t>400 Ísafirði</t>
  </si>
  <si>
    <t>AYOUBI Hudson</t>
  </si>
  <si>
    <t>RONNFELDT Shannon</t>
  </si>
  <si>
    <t>SCHULZ Coby</t>
  </si>
  <si>
    <t>Quota Notes</t>
  </si>
  <si>
    <t>Chumpy and Jarryd are both top 16 on the FIS points list so receive their own spot</t>
  </si>
  <si>
    <t>Belle Brockhoff is in the top 16 on the FIS points list so will receive her own spot</t>
  </si>
  <si>
    <t>BENSELIN, Harald</t>
  </si>
  <si>
    <t>MCDONALD, Scott</t>
  </si>
  <si>
    <t>LEWIS, Blake</t>
  </si>
  <si>
    <t>SHELLY, John</t>
  </si>
  <si>
    <t xml:space="preserve">2x10k 2x15k 22TSP </t>
  </si>
  <si>
    <t>www.skirasnov.ro</t>
  </si>
  <si>
    <t>SC Wiesloch</t>
  </si>
  <si>
    <t>Postfach 1501</t>
  </si>
  <si>
    <t>69168 Wiesloch</t>
  </si>
  <si>
    <t>74000 Annecy Rhone Alpes</t>
  </si>
  <si>
    <t>33 (479) 40 03 30 - 33(666) 49 56 81</t>
  </si>
  <si>
    <t>33 (479) 40 03 31</t>
  </si>
  <si>
    <t>jlgalinier@neuf.fr</t>
  </si>
  <si>
    <t>tignesactivites@tignes.net</t>
  </si>
  <si>
    <t>Diavolezza</t>
  </si>
  <si>
    <t>13.-15.11.2015</t>
  </si>
  <si>
    <t>OK Oerlikon FIS Rennen</t>
  </si>
  <si>
    <t>Arosa Bergbahnen AG</t>
  </si>
  <si>
    <t>Frau Martina Trasch</t>
  </si>
  <si>
    <t>CH - 207050 Arosa</t>
  </si>
  <si>
    <t>+41 81 378 84 87</t>
  </si>
  <si>
    <t>+41 81 378 84 44</t>
  </si>
  <si>
    <t>martina.tresch@arosabergbahnen.ch</t>
  </si>
  <si>
    <t>http://www.arosa.ch</t>
  </si>
  <si>
    <t>2xSG SC</t>
  </si>
  <si>
    <t>Russian Mo cup</t>
  </si>
  <si>
    <t>http://www.weltcup-klingenthal.de</t>
  </si>
  <si>
    <t>T3B 6B7 Calgary</t>
  </si>
  <si>
    <t>Pioesmes 194</t>
  </si>
  <si>
    <t>postbox 134</t>
  </si>
  <si>
    <t xml:space="preserve"> </t>
  </si>
  <si>
    <t>+7(499) 257 54 52</t>
  </si>
  <si>
    <t>+7 (925) 226 80 50</t>
  </si>
  <si>
    <t>entryalpine@fgssr.ru</t>
  </si>
  <si>
    <t>2.-7.12.2015</t>
  </si>
  <si>
    <t>hanne@gyro.no</t>
  </si>
  <si>
    <t>marit@gyro.no</t>
  </si>
  <si>
    <t>Lars.Erik.Sonsteli@boreal.no</t>
  </si>
  <si>
    <t>IL Trysilgutten</t>
  </si>
  <si>
    <t>Postboks 47</t>
  </si>
  <si>
    <t>NO-2421 Trysil</t>
  </si>
  <si>
    <t>0047 992 80 118</t>
  </si>
  <si>
    <t>alpint@trysilgutten.no</t>
  </si>
  <si>
    <t>hampus.eriksson@rezidorparkinn.com</t>
  </si>
  <si>
    <t>-GS-SL-</t>
  </si>
  <si>
    <t>GS SL</t>
  </si>
  <si>
    <t>IPC race - Trofeo Europa</t>
  </si>
  <si>
    <t>Sci Club Due ASD Ronchi di Monfalcone (GO06)</t>
  </si>
  <si>
    <t>Via San Lorenzo</t>
  </si>
  <si>
    <t>bokning@skicamp.se</t>
  </si>
  <si>
    <t>http://www.skalp.se</t>
  </si>
  <si>
    <t>https://www.facebook.com/storklintensak</t>
  </si>
  <si>
    <t>Hafjell-Kvitfjell Alpin</t>
  </si>
  <si>
    <t>http://www.ngl.ru</t>
  </si>
  <si>
    <t>-DH-GS-SG-SC-</t>
  </si>
  <si>
    <t xml:space="preserve">4xDH 2xGS 2xSG SC </t>
  </si>
  <si>
    <t>10.-18.12.2015</t>
  </si>
  <si>
    <t>Sven Håkon Kulbeck</t>
  </si>
  <si>
    <t>+47 90 97 92 60</t>
  </si>
  <si>
    <t>shk@skiforbundet.no</t>
  </si>
  <si>
    <t>Prémanon</t>
  </si>
  <si>
    <t>Comite Regional de Ski du Massif Jurassien</t>
  </si>
  <si>
    <t>16 rue de Doubs</t>
  </si>
  <si>
    <t>25300 Pontarlier</t>
  </si>
  <si>
    <t>Montenegro Ski Association</t>
  </si>
  <si>
    <t>Jakova Ostojica no1</t>
  </si>
  <si>
    <t>81400 Niksic</t>
  </si>
  <si>
    <t>Montenegro</t>
  </si>
  <si>
    <t>Sun Peaks</t>
  </si>
  <si>
    <t>Russian SS cup</t>
  </si>
  <si>
    <t>Bernard GROS</t>
  </si>
  <si>
    <t xml:space="preserve">Klasický areál Harrachov </t>
  </si>
  <si>
    <t>USC Flachau</t>
  </si>
  <si>
    <t>43 6457 3073-31</t>
  </si>
  <si>
    <t>43 6457 307 16</t>
  </si>
  <si>
    <t>www.facebook.com/skiweltcup.flachau</t>
  </si>
  <si>
    <t>Skurdalsvegen 310</t>
  </si>
  <si>
    <t>N- 3580 Geilo</t>
  </si>
  <si>
    <t>+47 922 63 478</t>
  </si>
  <si>
    <t>birger@goberg.com</t>
  </si>
  <si>
    <t>Russian SS Cup</t>
  </si>
  <si>
    <t>22.-25.12.2015</t>
  </si>
  <si>
    <t>Russian SX Cup</t>
  </si>
  <si>
    <t>Russian SX cup</t>
  </si>
  <si>
    <t>www.erdinger-arena.de</t>
  </si>
  <si>
    <t>-SKT-</t>
  </si>
  <si>
    <t xml:space="preserve">2xSkt </t>
  </si>
  <si>
    <t>www.skiclub-partenkirchen.de</t>
  </si>
  <si>
    <t>www.tour-de-ski.com</t>
  </si>
  <si>
    <t>Les Saisies</t>
  </si>
  <si>
    <t>Club des Sports les Saisies</t>
  </si>
  <si>
    <t>F-73620 Haute Luce Les Saisies</t>
  </si>
  <si>
    <t>+33 479 38 9480</t>
  </si>
  <si>
    <t>3.1.2016</t>
  </si>
  <si>
    <t>Memorial  Carlo e Rene Vidsendaz</t>
  </si>
  <si>
    <t>8.-9.1.2016</t>
  </si>
  <si>
    <t>www.weltcup-willingen.de</t>
  </si>
  <si>
    <t xml:space="preserve">5k 10k 2xSP </t>
  </si>
  <si>
    <t xml:space="preserve">10k 15k 2xSP </t>
  </si>
  <si>
    <t>FRANCOIS OLIVIER</t>
  </si>
  <si>
    <t>Résidence Les Crosilles</t>
  </si>
  <si>
    <t xml:space="preserve">Mar Ml </t>
  </si>
  <si>
    <t>Ziri</t>
  </si>
  <si>
    <t>SKI ASSOCIATION OF SLOVENIA</t>
  </si>
  <si>
    <t>SSK ALPINA ZIRI</t>
  </si>
  <si>
    <t>LOSKA 29</t>
  </si>
  <si>
    <t>4226 ZIRI</t>
  </si>
  <si>
    <t>+386 (0)31 302 407</t>
  </si>
  <si>
    <t>judita.oblak@alpina.si</t>
  </si>
  <si>
    <t>http://www.facebook.com/sskalpina?fref=ts</t>
  </si>
  <si>
    <t>Alberta North/South Series</t>
  </si>
  <si>
    <t>Gosau</t>
  </si>
  <si>
    <t>SBC Ebensee Shrededding Generation</t>
  </si>
  <si>
    <t>Hr. Spitzer Andreas</t>
  </si>
  <si>
    <t>Alte Traunstr. 82</t>
  </si>
  <si>
    <t>4802 Ebensee</t>
  </si>
  <si>
    <t>Telemarkclub Mouch Paba</t>
  </si>
  <si>
    <t>Christoph Wenger</t>
  </si>
  <si>
    <t>Avenue du Petit Chasseur 31A</t>
  </si>
  <si>
    <t>1950 Sion</t>
  </si>
  <si>
    <t>SL</t>
  </si>
  <si>
    <t>Altipiani Cup</t>
  </si>
  <si>
    <t>Ski Team Altipiani</t>
  </si>
  <si>
    <t>Via Salvo D'Aquisto</t>
  </si>
  <si>
    <t>Tabor</t>
  </si>
  <si>
    <t>Kreischberg</t>
  </si>
  <si>
    <t>Kreisch Indios</t>
  </si>
  <si>
    <t>Schiseppsiedlung 2</t>
  </si>
  <si>
    <t>8861 Sankt Lorenzen ob Murau</t>
  </si>
  <si>
    <t>Sporting Club de Vars</t>
  </si>
  <si>
    <t>Office de Tourisme</t>
  </si>
  <si>
    <t>F- 05560 Vars</t>
  </si>
  <si>
    <t>+33 6800 252 38</t>
  </si>
  <si>
    <t>ski-club-vars@wanadoo.fr</t>
  </si>
  <si>
    <t>-SP-CL-</t>
  </si>
  <si>
    <t xml:space="preserve">SP CL </t>
  </si>
  <si>
    <t>Sogn</t>
  </si>
  <si>
    <t>Luster Telemark</t>
  </si>
  <si>
    <t>Tvingeborgneset 22</t>
  </si>
  <si>
    <t>N- 6868 Gaupne</t>
  </si>
  <si>
    <t>+47 995 47 941</t>
  </si>
  <si>
    <t>jansolvehaugen@gmail.com</t>
  </si>
  <si>
    <t>Nordiska Cupen</t>
  </si>
  <si>
    <t>FIS Hovfjallet Ski Cross</t>
  </si>
  <si>
    <t>Hovfjallet</t>
  </si>
  <si>
    <t>Hovfjallets SBK</t>
  </si>
  <si>
    <t>Torsten egonsson</t>
  </si>
  <si>
    <t>Sundbybergsvaegen 9</t>
  </si>
  <si>
    <t>685 32 Torsby</t>
  </si>
  <si>
    <t>+386 40 545 109</t>
  </si>
  <si>
    <t>Sci Club TEAM TOP SKI PT2H</t>
  </si>
  <si>
    <t>Bjoern Tore Staurset</t>
  </si>
  <si>
    <t>Feldberg (Hochschwarzwald)</t>
  </si>
  <si>
    <t>Office du Tourisme Albiez</t>
  </si>
  <si>
    <t>Chef-Lieu</t>
  </si>
  <si>
    <t>Place Opinel</t>
  </si>
  <si>
    <t>73300 Albiez Montrond</t>
  </si>
  <si>
    <t>Fraz. Chez Le Ru</t>
  </si>
  <si>
    <t>Super Series</t>
  </si>
  <si>
    <t>White Face</t>
  </si>
  <si>
    <t>SC Kaunertal</t>
  </si>
  <si>
    <t>Herrn Florian Praxmarer</t>
  </si>
  <si>
    <t>Feichten 10</t>
  </si>
  <si>
    <t>A-6524 Kaunertal</t>
  </si>
  <si>
    <t>+43 664 883 64364</t>
  </si>
  <si>
    <t>praxmarer.florian@gmail.com</t>
  </si>
  <si>
    <t>-A-</t>
  </si>
  <si>
    <t xml:space="preserve">A </t>
  </si>
  <si>
    <t>Sunshine Village</t>
  </si>
  <si>
    <t>Alberta Snowboard Association</t>
  </si>
  <si>
    <t># 202 Bob Niven Training Centre</t>
  </si>
  <si>
    <t>FIS SkiCross Gathering</t>
  </si>
  <si>
    <t>IFK Mora Alpina klubb</t>
  </si>
  <si>
    <t>President Cup</t>
  </si>
  <si>
    <t>73210 La Plagne</t>
  </si>
  <si>
    <t>-10K-15K-SKT-TE-SP-</t>
  </si>
  <si>
    <t xml:space="preserve">10k Skt TE 2xSP </t>
  </si>
  <si>
    <t xml:space="preserve">15k Skt TE 2xSP </t>
  </si>
  <si>
    <t>27.-31.1.2016</t>
  </si>
  <si>
    <t>Les Contamines-Montjoie</t>
  </si>
  <si>
    <t>FIS Skicross SM</t>
  </si>
  <si>
    <t>Piteaaa</t>
  </si>
  <si>
    <t>941 22 Piteå</t>
  </si>
  <si>
    <t>52. ZLATA LISICA 2016</t>
  </si>
  <si>
    <t>SK BRANIK</t>
  </si>
  <si>
    <t>OK ZLATA LISICA</t>
  </si>
  <si>
    <t>2000 Maribor</t>
  </si>
  <si>
    <t>+386 2 220 88 31</t>
  </si>
  <si>
    <t>Chalet Millet - 44 route des Freinets</t>
  </si>
  <si>
    <t>Burke Mountain</t>
  </si>
  <si>
    <t>Coupe d EUROPE</t>
  </si>
  <si>
    <t>Office du Tourisme Orcieres</t>
  </si>
  <si>
    <t>Claire ARIEY</t>
  </si>
  <si>
    <t>05170 Orcieres</t>
  </si>
  <si>
    <t>raceoffice@worldcupidrefjall.com</t>
  </si>
  <si>
    <t>info@worldcupidrefjall.com</t>
  </si>
  <si>
    <t>Jauerling</t>
  </si>
  <si>
    <t>1-Gundersen NH HS109/10.0 K 1-</t>
  </si>
  <si>
    <t xml:space="preserve">4xMl </t>
  </si>
  <si>
    <t>C.S La Norma</t>
  </si>
  <si>
    <t>54 rue du Four</t>
  </si>
  <si>
    <t>73500 Villarodin Bourget</t>
  </si>
  <si>
    <t>Gunhild.Bjerkerud@krodsherad.kommune.no</t>
  </si>
  <si>
    <t xml:space="preserve">Ml </t>
  </si>
  <si>
    <t>20.2.2016</t>
  </si>
  <si>
    <t>Krispl</t>
  </si>
  <si>
    <t>43 699 107 244 88</t>
  </si>
  <si>
    <t>Castle Mountain Resort</t>
  </si>
  <si>
    <t>Audi FIS Ski World Cup Stockholm</t>
  </si>
  <si>
    <t>Are 2019 AB</t>
  </si>
  <si>
    <t>World School Championships</t>
  </si>
  <si>
    <t>SC La Rocca Serracandida AQ10 ASD - SC CentomontiA</t>
  </si>
  <si>
    <t>Via Luigi Pirandello</t>
  </si>
  <si>
    <t>Russian freestyle Games</t>
  </si>
  <si>
    <t>Freestyle Federation of Russia</t>
  </si>
  <si>
    <t>Zubovskaya 6</t>
  </si>
  <si>
    <t>BC Snowboard Provincial Series</t>
  </si>
  <si>
    <t>Mount Washington</t>
  </si>
  <si>
    <t>West Mountain</t>
  </si>
  <si>
    <t>EC SS Seiser Alm Ski and Snowboard</t>
  </si>
  <si>
    <t>Falkert</t>
  </si>
  <si>
    <t>Snowboard Union Gigasport</t>
  </si>
  <si>
    <t>Herr Kirstan Alfons</t>
  </si>
  <si>
    <t>Kindergartenstrasse 5</t>
  </si>
  <si>
    <t>A-9073 Viktring</t>
  </si>
  <si>
    <t>43 650 703 9496</t>
  </si>
  <si>
    <t>snowboardunion@gmx.at</t>
  </si>
  <si>
    <t>Beaver Valley</t>
  </si>
  <si>
    <t>4- 115 First St</t>
  </si>
  <si>
    <t>46 70 687 4676</t>
  </si>
  <si>
    <t>FIS Speedski World Cup</t>
  </si>
  <si>
    <t>Sun Peaks Speed Skiing Club</t>
  </si>
  <si>
    <t>Box 1057</t>
  </si>
  <si>
    <t>Mount St-Louis Moonstone</t>
  </si>
  <si>
    <t>Association of Ontario Snowboarders</t>
  </si>
  <si>
    <t>Janet Richter</t>
  </si>
  <si>
    <t>4-115 First St.</t>
  </si>
  <si>
    <t>BC Snowboard Provincial Series - Finals</t>
  </si>
  <si>
    <t>OK Bayerischer Wald</t>
  </si>
  <si>
    <t>Amtsgerichtstraße 6-8</t>
  </si>
  <si>
    <t>94209 Regen</t>
  </si>
  <si>
    <t>Tourismusbuero Vals</t>
  </si>
  <si>
    <t>Am Kurpark 4</t>
  </si>
  <si>
    <t>Mont Ste-Marie</t>
  </si>
  <si>
    <t>Grandvalira</t>
  </si>
  <si>
    <t>Andorran Ski Federation</t>
  </si>
  <si>
    <t>Pas de la Casa 59</t>
  </si>
  <si>
    <t>Esc B- 5a planta</t>
  </si>
  <si>
    <t xml:space="preserve">Andorra La Vella </t>
  </si>
  <si>
    <t>+376 801 050</t>
  </si>
  <si>
    <t>+376 801 049</t>
  </si>
  <si>
    <t>nadalantor@grandvalira.com</t>
  </si>
  <si>
    <t xml:space="preserve">2xA </t>
  </si>
  <si>
    <t>SC Neustadt</t>
  </si>
  <si>
    <t>Sebastian-Kneipp Anlage 2</t>
  </si>
  <si>
    <t>79822 Titisee-Neustadt</t>
  </si>
  <si>
    <t xml:space="preserve"> 49 (7651) 972412</t>
  </si>
  <si>
    <t xml:space="preserve"> 49 (7651) 972413</t>
  </si>
  <si>
    <t>generalsekretaer@titisee.de</t>
  </si>
  <si>
    <t>http://www.weltcupskispringen.de/</t>
  </si>
  <si>
    <t>Office du Tourisme St FRANCOIS LONGCHAMP</t>
  </si>
  <si>
    <t>François VEAULEGER</t>
  </si>
  <si>
    <t>FIS European cup</t>
  </si>
  <si>
    <t>Ski Tour Canada</t>
  </si>
  <si>
    <t>Internationaler Ski Verband</t>
  </si>
  <si>
    <t>Blochstrasse 2</t>
  </si>
  <si>
    <t>info@skitourcanada.com</t>
  </si>
  <si>
    <t>http://skitourcanada.com/en</t>
  </si>
  <si>
    <t>Skicross Taenndalen</t>
  </si>
  <si>
    <t>Taenndalen</t>
  </si>
  <si>
    <t>Taenndalens IF</t>
  </si>
  <si>
    <t>Faebodsvaegen 12</t>
  </si>
  <si>
    <t>840 98 Tänndalen</t>
  </si>
  <si>
    <t>Smithers</t>
  </si>
  <si>
    <t>Royal Spanish Winter Sports Federation</t>
  </si>
  <si>
    <t>Calle Benisoda</t>
  </si>
  <si>
    <t>19.3.2016</t>
  </si>
  <si>
    <t>Sappee</t>
  </si>
  <si>
    <t>Freestyleseura Moebius ry</t>
  </si>
  <si>
    <t>01640 Vantaa</t>
  </si>
  <si>
    <t>SM Freestyle</t>
  </si>
  <si>
    <t>Landskrona Ski Club</t>
  </si>
  <si>
    <t>Box 670</t>
  </si>
  <si>
    <t>261 25 Landskrona</t>
  </si>
  <si>
    <t>FIS Lofsdalen SX</t>
  </si>
  <si>
    <t>Lofsdalens SK</t>
  </si>
  <si>
    <t>c/o Lofsdalens Skidskola</t>
  </si>
  <si>
    <t>Hoegbaecksvaegen 3</t>
  </si>
  <si>
    <t>SE-84085 Lofsdalen</t>
  </si>
  <si>
    <t>46 680 55304</t>
  </si>
  <si>
    <t>skidskola@lofsdalen.com</t>
  </si>
  <si>
    <t>bokning@lofsdalen.com</t>
  </si>
  <si>
    <t>http://www.lofsdalen.com</t>
  </si>
  <si>
    <t>20.3.2016</t>
  </si>
  <si>
    <t>Sporting Ski Club de Vars</t>
  </si>
  <si>
    <t>Office du Tourisme</t>
  </si>
  <si>
    <t>F-05560 Vars</t>
  </si>
  <si>
    <t>+33 629 13 2766</t>
  </si>
  <si>
    <t>+33 492 46 5654</t>
  </si>
  <si>
    <t>skidevitesse@otvars.com</t>
  </si>
  <si>
    <t>www.vars.com</t>
  </si>
  <si>
    <t>21.-23.3.2016</t>
  </si>
  <si>
    <t>SC Bad Gastein</t>
  </si>
  <si>
    <t>2.4.2016</t>
  </si>
  <si>
    <t>9.4.2016</t>
  </si>
  <si>
    <t xml:space="preserve">Jan Magnusson </t>
  </si>
  <si>
    <t>Idre Speedskiforening</t>
  </si>
  <si>
    <t>Alvback 1</t>
  </si>
  <si>
    <t>SE-16686 Amtervik</t>
  </si>
  <si>
    <t>+46 7034 71 168</t>
  </si>
  <si>
    <t>jan.magnusson@valmet.com</t>
  </si>
  <si>
    <t>FIS Idre Fjall Ski Cross</t>
  </si>
  <si>
    <t>Feichten 110</t>
  </si>
  <si>
    <t>A- 6524 Kaunertal</t>
  </si>
  <si>
    <t>+43 676 770 9494</t>
  </si>
  <si>
    <t>info@sc-kaunertal.com</t>
  </si>
  <si>
    <t>www.wc-kaunertal.com</t>
  </si>
  <si>
    <t>13.-16.4.2016</t>
  </si>
  <si>
    <t>FIS SkiCross Sessions</t>
  </si>
  <si>
    <t>Hamrafjaellet</t>
  </si>
  <si>
    <t>NC/NAC</t>
  </si>
  <si>
    <t>FIS/NAC</t>
  </si>
  <si>
    <t>lenka@sportclubfun.com</t>
  </si>
  <si>
    <t>snowboard@gsf.ge</t>
  </si>
  <si>
    <t>segreteria@clubdeski.it</t>
  </si>
  <si>
    <t>DAVIES, Chris</t>
  </si>
  <si>
    <t>TAYLOR, Bryan</t>
  </si>
  <si>
    <t>MIDGLEY, Ollie</t>
  </si>
  <si>
    <t>omidgley@hotmail.com</t>
  </si>
  <si>
    <t>events@canadasnowboard.ca</t>
  </si>
  <si>
    <t>admin@albertasnowboarding.com</t>
  </si>
  <si>
    <t>greta@freestyleassociation.com</t>
  </si>
  <si>
    <t>anze.polanec@gmail.com</t>
  </si>
  <si>
    <t>info@russnowboard.ru</t>
  </si>
  <si>
    <t>Each Nation will receive 1 spot per gender per discipline with any remaining spots (up to 25 counting both genders) given to competitors according to their standing on the current points list (FIS or WSPL- points list - whichever is higher). Gender allocation of any remaining spots will be based on a ratio of 60% for men and 40% for ladies. All remaining spots, after the above gender allocation formula, not taken by one gender can be transferred to the other gender.</t>
  </si>
  <si>
    <t>Personal Spots</t>
  </si>
  <si>
    <t>Total Quota</t>
  </si>
  <si>
    <t>Pullin, Thomas, Bolton, Dickson</t>
  </si>
  <si>
    <t>Brockhoff, Baff</t>
  </si>
  <si>
    <t>Mason Lachlan</t>
  </si>
  <si>
    <t>Kennedy-Hunt Lewis</t>
  </si>
  <si>
    <t>Parkinson Jesse James</t>
  </si>
  <si>
    <t>Di Natale Giacoma</t>
  </si>
  <si>
    <t>Findlay James</t>
  </si>
  <si>
    <t>Chen Vinson</t>
  </si>
  <si>
    <t>Roberts Aden</t>
  </si>
  <si>
    <t>Whitfield James</t>
  </si>
  <si>
    <t>Ware Jacob</t>
  </si>
  <si>
    <t>Boland Max</t>
  </si>
  <si>
    <t>Evans Ethan</t>
  </si>
  <si>
    <t>Agnew Joshua</t>
  </si>
  <si>
    <t>McGuire Matt</t>
  </si>
  <si>
    <t>Robertson-Hahn Joshua</t>
  </si>
  <si>
    <t>MacDonald Thomas</t>
  </si>
  <si>
    <t>Lalor Riley</t>
  </si>
  <si>
    <t>Ballas Chris</t>
  </si>
  <si>
    <t>Ballas Daniel</t>
  </si>
  <si>
    <t>Pitt Kody</t>
  </si>
  <si>
    <t>Moss Nathan</t>
  </si>
  <si>
    <t>Carson Taj</t>
  </si>
  <si>
    <t>Harding Jimmy</t>
  </si>
  <si>
    <t>Kyroussis Max</t>
  </si>
  <si>
    <t>Whitehead Laura</t>
  </si>
  <si>
    <t>Cooper Ellie</t>
  </si>
  <si>
    <t>Carson Kyah</t>
  </si>
  <si>
    <t>McRae Halle</t>
  </si>
  <si>
    <t>Pillinger Amy</t>
  </si>
  <si>
    <t>Mandl Max</t>
  </si>
  <si>
    <t>Moss Reid</t>
  </si>
  <si>
    <t>Shinn Rees Huon</t>
  </si>
  <si>
    <t>Galloway Rene</t>
  </si>
  <si>
    <t>Stratten Caycee</t>
  </si>
  <si>
    <t>Chen Natalie</t>
  </si>
  <si>
    <t>Guseli Ali</t>
  </si>
  <si>
    <t>Taylor Christina</t>
  </si>
  <si>
    <t>Fernandez Mollie</t>
  </si>
  <si>
    <t>Marsden Hugh</t>
  </si>
  <si>
    <t>RAMIREZ, Michael</t>
  </si>
  <si>
    <t>SCHOONOVER, Justin</t>
  </si>
  <si>
    <t>SMITH Michael</t>
  </si>
  <si>
    <t>FIS REV</t>
  </si>
  <si>
    <t xml:space="preserve">SL 2xSG </t>
  </si>
  <si>
    <t>9.-14.11.2015</t>
  </si>
  <si>
    <t>http://www4.idrottonline.se/PiteaAlpina-Skidor/</t>
  </si>
  <si>
    <t>+43 664 587 95 50</t>
  </si>
  <si>
    <t>alge-tirol@cnh.at</t>
  </si>
  <si>
    <t>welcome@mittersill.info</t>
  </si>
  <si>
    <t>-DAR-ANC-</t>
  </si>
  <si>
    <t>-SL-HP-</t>
  </si>
  <si>
    <t xml:space="preserve">SL HP </t>
  </si>
  <si>
    <t>kansliet@gellivaresportklubb.se</t>
  </si>
  <si>
    <t>www.gellivaresportklubb.se</t>
  </si>
  <si>
    <t>-GS-SC-</t>
  </si>
  <si>
    <t xml:space="preserve">2xGS SC </t>
  </si>
  <si>
    <t>24.-25.11.2015</t>
  </si>
  <si>
    <t xml:space="preserve">2xSP PS </t>
  </si>
  <si>
    <t>postal adress: Hugo Ortler</t>
  </si>
  <si>
    <t>http://www.funasdalensslk.se</t>
  </si>
  <si>
    <t>29.-30.11.2015</t>
  </si>
  <si>
    <t>1.-4.12.2015</t>
  </si>
  <si>
    <t>Steinach am Brenner</t>
  </si>
  <si>
    <t>Hr. Florian Melmer</t>
  </si>
  <si>
    <t>St. Leonhard</t>
  </si>
  <si>
    <t>+43 664 405 55 82</t>
  </si>
  <si>
    <t>info@scs-pitztal.at</t>
  </si>
  <si>
    <t>w.unterfrauner@tirol.com</t>
  </si>
  <si>
    <t>tourismus@wipptal.at</t>
  </si>
  <si>
    <t xml:space="preserve">+43 3687 232 00 </t>
  </si>
  <si>
    <t>+43 3687 232 00 50</t>
  </si>
  <si>
    <t>office@ski-weltcup-schladming.at</t>
  </si>
  <si>
    <t>http://www.wsvschladming.at/de/index.php</t>
  </si>
  <si>
    <t>info@sportedv.com</t>
  </si>
  <si>
    <t>1-Gundersen LH HS138/10</t>
  </si>
  <si>
    <t>-SKT-TE-</t>
  </si>
  <si>
    <t xml:space="preserve">Skt TE </t>
  </si>
  <si>
    <t>giorgio.vannini@libero.it</t>
  </si>
  <si>
    <t xml:space="preserve">2x15k 5xSP </t>
  </si>
  <si>
    <t>Ploerweg 14</t>
  </si>
  <si>
    <t>6450 SÃƒÂ¶lden</t>
  </si>
  <si>
    <t>SC Ischgl</t>
  </si>
  <si>
    <t>Hr. Felderer Markus</t>
  </si>
  <si>
    <t>Sonnenweg 1</t>
  </si>
  <si>
    <t>6561 Ischgl</t>
  </si>
  <si>
    <t>Steinmaetteliweg 11</t>
  </si>
  <si>
    <t>http://www.sc-soelden.com</t>
  </si>
  <si>
    <t>Renngemeinschaft Laax Ski</t>
  </si>
  <si>
    <t>Sekretariat</t>
  </si>
  <si>
    <t>http://www.fjallvinden.com</t>
  </si>
  <si>
    <t>EVLI FIS Race Office Pyhatunturi</t>
  </si>
  <si>
    <t>Open 10.12.2015 at 17:00-20:00</t>
  </si>
  <si>
    <t>Kokouskeskus Pyhatunturi</t>
  </si>
  <si>
    <t>Kultakeronkatu 24</t>
  </si>
  <si>
    <t>2015 IPC Alpine Skiing IPCAS level races</t>
  </si>
  <si>
    <t>Pitztaler Gletscher / St. Leonhard</t>
  </si>
  <si>
    <t>Deutscher Behindertensportverband e.V.</t>
  </si>
  <si>
    <t>+49 160 94944701</t>
  </si>
  <si>
    <t>+49 7461 160380</t>
  </si>
  <si>
    <t>michael@m-hipp.de</t>
  </si>
  <si>
    <t xml:space="preserve">SL GS 2xSG </t>
  </si>
  <si>
    <t>USV Hollersbach</t>
  </si>
  <si>
    <t>Bernhard Wallner</t>
  </si>
  <si>
    <t>Reitlehen 131</t>
  </si>
  <si>
    <t>5731 Hollersbach</t>
  </si>
  <si>
    <t xml:space="preserve">+43 664 5320807 </t>
  </si>
  <si>
    <t>bernhardwallner@me.com</t>
  </si>
  <si>
    <t>algetirol@gmx.at</t>
  </si>
  <si>
    <t>Pabstin 1</t>
  </si>
  <si>
    <t>Isola 2000 - Auron</t>
  </si>
  <si>
    <t>2015 IPC Alpline Skiing European Cup</t>
  </si>
  <si>
    <t>14.-15.12.2015</t>
  </si>
  <si>
    <t>Eastern Ladies and Men FIS</t>
  </si>
  <si>
    <t>Club des Sports Val d'Isère</t>
  </si>
  <si>
    <t>+33(479) 06 03 49</t>
  </si>
  <si>
    <t>courses@valsport.org</t>
  </si>
  <si>
    <t>15.12.2015</t>
  </si>
  <si>
    <t>Salzburgerstrasse 315</t>
  </si>
  <si>
    <t>0043 664 307 27 63</t>
  </si>
  <si>
    <t>17.-18.12.2015</t>
  </si>
  <si>
    <t>Duved/Are</t>
  </si>
  <si>
    <t>Mürren</t>
  </si>
  <si>
    <t>London</t>
  </si>
  <si>
    <t xml:space="preserve">Trofeo </t>
  </si>
  <si>
    <t>Passo Monte Croce - Kreuzpass</t>
  </si>
  <si>
    <t>Hochfilzen</t>
  </si>
  <si>
    <t>Rogla Ski Resort</t>
  </si>
  <si>
    <t>GRE*</t>
  </si>
  <si>
    <t>FIS Haerkoesten hiihdot</t>
  </si>
  <si>
    <t>Ristijärvi</t>
  </si>
  <si>
    <t>Ristijaerven Pyry</t>
  </si>
  <si>
    <t>Arto Tolonen</t>
  </si>
  <si>
    <t>Alakylaentie 11</t>
  </si>
  <si>
    <t>FI- 88440 Jokikylae</t>
  </si>
  <si>
    <t>+358 44 515 7181</t>
  </si>
  <si>
    <t>sirpaharkonen@gmail.com</t>
  </si>
  <si>
    <t>http://www.ristijarvenpyry.fi/</t>
  </si>
  <si>
    <t>http://www.are-slk.se</t>
  </si>
  <si>
    <t>Ski Chrono National Tour U18 Font Romeu Pyrénées 2000</t>
  </si>
  <si>
    <t>Font Romeu Pyrénées 2000</t>
  </si>
  <si>
    <t>SC DE BOLQUERE-PYRENEES 2000</t>
  </si>
  <si>
    <t>66210 BOLQUERE</t>
  </si>
  <si>
    <t>+33 (0) 4.68.04.57.62</t>
  </si>
  <si>
    <t>francis.blanchon@free.fr</t>
  </si>
  <si>
    <t>-FIS-NJR-</t>
  </si>
  <si>
    <t>19.-21.12.2015</t>
  </si>
  <si>
    <t>OK Villach (replaces: Rastbuechl)</t>
  </si>
  <si>
    <t>WSV DJK Rastbuechl e.V.</t>
  </si>
  <si>
    <t>94139 Breitenberg</t>
  </si>
  <si>
    <t>OK Villach (replaces Rastbuechl)</t>
  </si>
  <si>
    <t>PSL WC 2015</t>
  </si>
  <si>
    <t>+41 79 374 69 72</t>
  </si>
  <si>
    <t>guillaume-favre@bluewin.ch</t>
  </si>
  <si>
    <t>St. Moritz  / Celerina</t>
  </si>
  <si>
    <t xml:space="preserve">2xDH 2xSG </t>
  </si>
  <si>
    <t>Alpensia Cup</t>
  </si>
  <si>
    <t>Pyeongchang-Gun Ski association</t>
  </si>
  <si>
    <t>Kangwon-Do</t>
  </si>
  <si>
    <t>-QUA-4H-WC-</t>
  </si>
  <si>
    <t>Ski Chrono National Tour Technique</t>
  </si>
  <si>
    <t>club omnisports</t>
  </si>
  <si>
    <t>maison de Val thorens</t>
  </si>
  <si>
    <t>73440 VAL THORENS</t>
  </si>
  <si>
    <t>+33(479)000108- (608)8372</t>
  </si>
  <si>
    <t>Avenue des JO</t>
  </si>
  <si>
    <t>info@clubdessportslessaisies.com</t>
  </si>
  <si>
    <t>B.E.S.T. S.R.L.</t>
  </si>
  <si>
    <t>-SWC-SPWQ-</t>
  </si>
  <si>
    <t>http://www.scobdach.at</t>
  </si>
  <si>
    <t>Altenmarkt-Zauchensee</t>
  </si>
  <si>
    <t>USC Altenmarkt</t>
  </si>
  <si>
    <t>5541 Altenmarkt</t>
  </si>
  <si>
    <t>0043 6452 4000</t>
  </si>
  <si>
    <t>0043 6452 4085</t>
  </si>
  <si>
    <t>weltcup@zauchensee-amade.at</t>
  </si>
  <si>
    <t>http://www.weltcup-zauchensee.at</t>
  </si>
  <si>
    <t>alessia.roth@mountainhotels.ch</t>
  </si>
  <si>
    <t xml:space="preserve">2xGS 2xSG </t>
  </si>
  <si>
    <t>1-Gundersen NH HS94/5.0 Km 1-G</t>
  </si>
  <si>
    <t xml:space="preserve">2x10k 2x15k 4xSP </t>
  </si>
  <si>
    <t>Lutsen MN Tech Mid Am</t>
  </si>
  <si>
    <t>8.1.2016</t>
  </si>
  <si>
    <t>Reto Schlaeppi</t>
  </si>
  <si>
    <t>info@haslital.ch</t>
  </si>
  <si>
    <t>http://skirennzentrum.ch</t>
  </si>
  <si>
    <t>info@neujahrsskispringen.de</t>
  </si>
  <si>
    <t>www.neujahrsskispringen.de</t>
  </si>
  <si>
    <t>100 00 Stranice (Praha 10) (ast)</t>
  </si>
  <si>
    <t>San Vito di Cadore</t>
  </si>
  <si>
    <t xml:space="preserve">OC - Tatrzanski Zwiazek Narciarski </t>
  </si>
  <si>
    <t>FIS Are Ski Cross</t>
  </si>
  <si>
    <t>10.-11.1.2016</t>
  </si>
  <si>
    <t>GP Internation</t>
  </si>
  <si>
    <t>St leger les Melezes</t>
  </si>
  <si>
    <t>District CHAMPSAUR</t>
  </si>
  <si>
    <t>OK FIS Europacup Damen 2016</t>
  </si>
  <si>
    <t>Meiringen-Hasliberg</t>
  </si>
  <si>
    <t>Aal</t>
  </si>
  <si>
    <t>http://zss.hr/</t>
  </si>
  <si>
    <t>Hinterreit</t>
  </si>
  <si>
    <t>13.-14.1.2016</t>
  </si>
  <si>
    <t>via Prati 3-B</t>
  </si>
  <si>
    <t>Katie Million</t>
  </si>
  <si>
    <t>2634 Main Street</t>
  </si>
  <si>
    <t>Radstadt-Reiteralm</t>
  </si>
  <si>
    <t>SC Sparkasse Radstdt</t>
  </si>
  <si>
    <t>Ski Chrono National Tour Vitesse</t>
  </si>
  <si>
    <t>Bears Cup</t>
  </si>
  <si>
    <t>Bears Town</t>
  </si>
  <si>
    <t>O consulting</t>
  </si>
  <si>
    <t>ZA PARC WORK CENTER BATIMENT C</t>
  </si>
  <si>
    <t>ZONE ARTISANALE CHAMPFEUILLET</t>
  </si>
  <si>
    <t>38500 VOIRON</t>
  </si>
  <si>
    <t>+33 7 89 64 73 17</t>
  </si>
  <si>
    <t>Sophie.debillon@oconsulting.fr</t>
  </si>
  <si>
    <t xml:space="preserve">SS </t>
  </si>
  <si>
    <t xml:space="preserve">Ski Chrono National Tour Technique </t>
  </si>
  <si>
    <t>73120 Courchevel</t>
  </si>
  <si>
    <t xml:space="preserve">2xSL 3xGS </t>
  </si>
  <si>
    <t>n.angelova@balkanholidaysint.com</t>
  </si>
  <si>
    <t>IPC Alpine Skiing World Cup</t>
  </si>
  <si>
    <t>szs@sloski.si</t>
  </si>
  <si>
    <t>DSV Leistungssport GmbH</t>
  </si>
  <si>
    <t>+49 (0)89 85790 249</t>
  </si>
  <si>
    <t>+49 (0)89 85790 247</t>
  </si>
  <si>
    <t>2xSG</t>
  </si>
  <si>
    <t>+43 (0)664 544 6315</t>
  </si>
  <si>
    <t>w.fischer@sbg.at</t>
  </si>
  <si>
    <t>b.arnold@zellamsee-kaprun.com</t>
  </si>
  <si>
    <t>Peter Flodberg</t>
  </si>
  <si>
    <t>+46 705 603 077</t>
  </si>
  <si>
    <t>peter.flodberg@se.abb.com</t>
  </si>
  <si>
    <t>http://www.falunalpin.nu</t>
  </si>
  <si>
    <t>Youth Cup</t>
  </si>
  <si>
    <t>Klasický areál Harrachov o.p.s.</t>
  </si>
  <si>
    <t>512 46 Harrachov 150</t>
  </si>
  <si>
    <t>+420 775 712 990</t>
  </si>
  <si>
    <t>ops@harrachov.cz</t>
  </si>
  <si>
    <t>www.nordicski-harrachov.cz</t>
  </si>
  <si>
    <t>1-Gundersen NH HS73/7.5 Km 1-G</t>
  </si>
  <si>
    <t>Rokytnice nad Jizerou</t>
  </si>
  <si>
    <t>CENTRUM HANDICAPOVANÝCH LYZARU</t>
  </si>
  <si>
    <t>Lesni 321</t>
  </si>
  <si>
    <t>Janske Lazne</t>
  </si>
  <si>
    <t>marekdusek@centrum.cz</t>
  </si>
  <si>
    <t>jandova@sporthotel-bohemia.cz</t>
  </si>
  <si>
    <t>www.monoski.info</t>
  </si>
  <si>
    <t>Chiesa in Valmalenco</t>
  </si>
  <si>
    <t>A.S.D. Sci Club FAB Snow Eagle (SO52)</t>
  </si>
  <si>
    <t>Fraz. VAssalini</t>
  </si>
  <si>
    <t>23023 Chiesa in Valmalenco SO</t>
  </si>
  <si>
    <t>+39 0342 451150 / +039 0342 219 246</t>
  </si>
  <si>
    <t>+39 0342 573 472</t>
  </si>
  <si>
    <t>raceoffice@sondrioevalmalenco.it</t>
  </si>
  <si>
    <t>www.sondrioevalmalenco.it</t>
  </si>
  <si>
    <t>-WLC-</t>
  </si>
  <si>
    <t>RACE OFFICE OPEN 16.1.2016 at 18:00-20:00</t>
  </si>
  <si>
    <t>Opposite of Hotel Pyhatunturi</t>
  </si>
  <si>
    <t>mika.pelli@kuusamo.fi</t>
  </si>
  <si>
    <t>info@rukanalppikoulu.fi</t>
  </si>
  <si>
    <t>sales@pyha.fi</t>
  </si>
  <si>
    <t>http://www.lyyti.in/EVLIPYHA</t>
  </si>
  <si>
    <t>https://www.facebook.com/EVLIALPINERACE/</t>
  </si>
  <si>
    <t>17.-18.1.2016</t>
  </si>
  <si>
    <t>Montana State University Invitational</t>
  </si>
  <si>
    <t>Bohart Ranch XC Ski Center</t>
  </si>
  <si>
    <t>Matthew Johnson</t>
  </si>
  <si>
    <t>PO Box 173380</t>
  </si>
  <si>
    <t>Bozeman</t>
  </si>
  <si>
    <t>Jisan Resort</t>
  </si>
  <si>
    <t>Sungchang</t>
  </si>
  <si>
    <t>101 Velodrome</t>
  </si>
  <si>
    <t>+386 31 469 109</t>
  </si>
  <si>
    <t>info@sk-logatec.si</t>
  </si>
  <si>
    <t>info@hotel-cerkno.si</t>
  </si>
  <si>
    <t>http://www.sk-logatec.si/</t>
  </si>
  <si>
    <t>https://www.facebook.com/SkLogatec/?ref=hl</t>
  </si>
  <si>
    <t>ASVOOE SV Spital a.Pyhrn</t>
  </si>
  <si>
    <t>Guenther Sulzbacher</t>
  </si>
  <si>
    <t>Claus Redetzki</t>
  </si>
  <si>
    <t>+49 172 8331422</t>
  </si>
  <si>
    <t>Katashina/Tokura</t>
  </si>
  <si>
    <t>Organizer of Oze Tokura Cup</t>
  </si>
  <si>
    <t>329 Tokura</t>
  </si>
  <si>
    <t>Santa Claus Ski Team ry</t>
  </si>
  <si>
    <t>Pappilantie 66</t>
  </si>
  <si>
    <t>96300 Rovaniemi</t>
  </si>
  <si>
    <t>Korea Ski Association</t>
  </si>
  <si>
    <t>101 Velodrome Olympic load 424 Bangi-dong</t>
  </si>
  <si>
    <t>S.C. 5 CIME A.S.D. (PN04)</t>
  </si>
  <si>
    <t>Via San Valentino 8</t>
  </si>
  <si>
    <t>33170 PORDENONE (PN)</t>
  </si>
  <si>
    <t>+39 0434 45209 / +39 3487250568 mobile</t>
  </si>
  <si>
    <t>+39 0434 45209</t>
  </si>
  <si>
    <t>www.5cime.it</t>
  </si>
  <si>
    <t>22.1.2016</t>
  </si>
  <si>
    <t>-EC-TRA-</t>
  </si>
  <si>
    <t>100 00 Stranice</t>
  </si>
  <si>
    <t>100 00 Strasnice (Praha 10)</t>
  </si>
  <si>
    <t>23.1.2016</t>
  </si>
  <si>
    <t>RACE OFFICE: RUKA INTERNATIONAL SKI STADIUM</t>
  </si>
  <si>
    <t>Open Times 23.1.2015 at 18:00-20:00</t>
  </si>
  <si>
    <t>Hiihtostadionintie 3</t>
  </si>
  <si>
    <t>info@skiricky.cz</t>
  </si>
  <si>
    <t>kubasek.mikom@tiscali.cz</t>
  </si>
  <si>
    <t>http://skiricky.cz</t>
  </si>
  <si>
    <t>KSA</t>
  </si>
  <si>
    <t>GP International</t>
  </si>
  <si>
    <t>Eastern Cup</t>
  </si>
  <si>
    <t>Whiteface</t>
  </si>
  <si>
    <t>05494 Westford</t>
  </si>
  <si>
    <t>101 Velodrome Olympic Road 424</t>
  </si>
  <si>
    <t>Avd. Dr. Mitjavila 17</t>
  </si>
  <si>
    <t>35th Interkriterium Vratna 2016</t>
  </si>
  <si>
    <t>040 01 Kosice - StarÃ© Mesto</t>
  </si>
  <si>
    <t>Tarvisio/Villach</t>
  </si>
  <si>
    <t>ASC Passeier Snowboard (BZ72)</t>
  </si>
  <si>
    <t xml:space="preserve"> Passeierstr. 1</t>
  </si>
  <si>
    <t>39015 St. Leonard in Passeier BZ</t>
  </si>
  <si>
    <t>+39 (334) 652213 – (335) 61 58 322</t>
  </si>
  <si>
    <t>+39 (0473) 64 67 91</t>
  </si>
  <si>
    <t>skiliftpfelders@rolmail.net</t>
  </si>
  <si>
    <t>www.sc-passier.it</t>
  </si>
  <si>
    <t>29.-30.1.2016</t>
  </si>
  <si>
    <t>SBX Europacup meets German Championships</t>
  </si>
  <si>
    <t>0049 8985790403</t>
  </si>
  <si>
    <t>0049 8985790400</t>
  </si>
  <si>
    <t>raceoffice@snowboardgermany.com</t>
  </si>
  <si>
    <t>www.facebook.com/sbxTrophy</t>
  </si>
  <si>
    <t>geraldengensteiner@gmail.com</t>
  </si>
  <si>
    <t>info@piesendorf.at</t>
  </si>
  <si>
    <t>Jean-Michel Brondex</t>
  </si>
  <si>
    <t>SKI CLUB COMBLOUX BP 20</t>
  </si>
  <si>
    <t>Carrie Westberg</t>
  </si>
  <si>
    <t>2250 Deer Valley Drive</t>
  </si>
  <si>
    <t>Ski Federation of Ukraine (replaces Chernigiv)</t>
  </si>
  <si>
    <t>Swiss Cup - OPA Continentalcup</t>
  </si>
  <si>
    <t>+41 91 872 21 46</t>
  </si>
  <si>
    <t>eosmetsovou@gmail.com</t>
  </si>
  <si>
    <t>http://www.eox.gr/calendar/</t>
  </si>
  <si>
    <t>EOS METSOVOU</t>
  </si>
  <si>
    <t>Gujo</t>
  </si>
  <si>
    <t>Grindelwald</t>
  </si>
  <si>
    <t>6.-12.2.2016</t>
  </si>
  <si>
    <t>FIS Cup/ CAN Normal Hill Championships</t>
  </si>
  <si>
    <t>Whistler Olympic Park</t>
  </si>
  <si>
    <t>David Hürzeler</t>
  </si>
  <si>
    <t>3074 Muri bei Bern</t>
  </si>
  <si>
    <t>+41 31 950 62 20</t>
  </si>
  <si>
    <t>David.Huerzeler@swiss-ski.ch</t>
  </si>
  <si>
    <t xml:space="preserve">SBX </t>
  </si>
  <si>
    <t xml:space="preserve">2xPSL </t>
  </si>
  <si>
    <t>EUROPEAN CUP PAMPOROVO 2016</t>
  </si>
  <si>
    <t>+33(479) 09 20 15</t>
  </si>
  <si>
    <t>The 22nd All Japan Ski Championships Snowboard SBX</t>
  </si>
  <si>
    <t>11.2.2016</t>
  </si>
  <si>
    <t>EUROPEAN CUP BOROVETS 2016</t>
  </si>
  <si>
    <t>accommodation@vikersund.no</t>
  </si>
  <si>
    <t>transport@vikersund.no</t>
  </si>
  <si>
    <t>www.vikersund.no</t>
  </si>
  <si>
    <t>Eau Claire</t>
  </si>
  <si>
    <t>Lillehammer 2016</t>
  </si>
  <si>
    <t>P.O. Box 988</t>
  </si>
  <si>
    <t>yog@lillehammer2016.no</t>
  </si>
  <si>
    <t>FIS Snowboard World Cup 2016 Sapporo</t>
  </si>
  <si>
    <t>Minami 5-jo Nishi 27-chome 3-1</t>
  </si>
  <si>
    <t>-WLC-ML-</t>
  </si>
  <si>
    <t>Luzerner Schneesport Verband</t>
  </si>
  <si>
    <t>Bahnhofstrasse 26</t>
  </si>
  <si>
    <t>6170 Schuepfheim</t>
  </si>
  <si>
    <t>+41 79 442 24 25</t>
  </si>
  <si>
    <t>+41 41 508 10 25</t>
  </si>
  <si>
    <t>thomas.schmid@lusv.ch</t>
  </si>
  <si>
    <t>http://www.lusv.ch</t>
  </si>
  <si>
    <t>Ramsau</t>
  </si>
  <si>
    <t>WSV Ramsau am Dachstein (replaces: Eisenerz)</t>
  </si>
  <si>
    <t>Sportbüro Ramsau - Nr. 337</t>
  </si>
  <si>
    <t>+43 3687 811 01</t>
  </si>
  <si>
    <t>+43 3687 811 51</t>
  </si>
  <si>
    <t>www.ramsausport.com</t>
  </si>
  <si>
    <t xml:space="preserve">1-Gundersen NH HS109/10.0 K </t>
  </si>
  <si>
    <t>+43 676 440 36 49</t>
  </si>
  <si>
    <t>+43 3535 83439</t>
  </si>
  <si>
    <t>http://www.usvkrakauebene.sportunion.at</t>
  </si>
  <si>
    <t>https://www.facebook.com/sportverein.krakauebene</t>
  </si>
  <si>
    <t>Milan Jary</t>
  </si>
  <si>
    <t>Dukla Liberec</t>
  </si>
  <si>
    <t>Jeronymova 522</t>
  </si>
  <si>
    <t>460 07 Liberec</t>
  </si>
  <si>
    <t>jary.dukla@email.cz</t>
  </si>
  <si>
    <t>www.czech-ski.com</t>
  </si>
  <si>
    <t>Sci Club Team Top Ski PT2H</t>
  </si>
  <si>
    <t>Pyeongchang Connected</t>
  </si>
  <si>
    <t>Mirae Asset Center 1 Bldg 28F</t>
  </si>
  <si>
    <t>100-210 Suha-dong</t>
  </si>
  <si>
    <t>+39 0862 574253</t>
  </si>
  <si>
    <t>isfski2016@gmail.com</t>
  </si>
  <si>
    <t>www.audisnowboardseries.ch</t>
  </si>
  <si>
    <t>eosnaousas@cyta.gr</t>
  </si>
  <si>
    <t>Walter WIDMER</t>
  </si>
  <si>
    <t>Ifaengistrasse 3</t>
  </si>
  <si>
    <t>CH-6370 Oberdorf</t>
  </si>
  <si>
    <t>+41 41 610 4012</t>
  </si>
  <si>
    <t>+41 79 237 7844</t>
  </si>
  <si>
    <t>57widmer@bluewin.ch</t>
  </si>
  <si>
    <t>andreas.bossi@gmx.ch</t>
  </si>
  <si>
    <t>claudiarnold@bluemail.ch</t>
  </si>
  <si>
    <t>http://www.nsv-ski.ch</t>
  </si>
  <si>
    <t>27.2.-1.3.2016</t>
  </si>
  <si>
    <t>Türkiye Kayak Federasyonu</t>
  </si>
  <si>
    <t xml:space="preserve">Turk Ocagi Cad. 29. Sok. No:4/9-10 Balgat/ Ankara </t>
  </si>
  <si>
    <t>+90 312 285 11 31</t>
  </si>
  <si>
    <t>+90 312 285 11 32</t>
  </si>
  <si>
    <t>FIS Freestyle Junior World SKi Championships Aerials</t>
  </si>
  <si>
    <t>43 3853 323 20</t>
  </si>
  <si>
    <t>dominik.mattli@estm.ch</t>
  </si>
  <si>
    <t xml:space="preserve">3xAE </t>
  </si>
  <si>
    <t>Trofeo Chalet Valbona</t>
  </si>
  <si>
    <t>Moena</t>
  </si>
  <si>
    <t xml:space="preserve"> U.S. MONTI PALLIDI (TND8)</t>
  </si>
  <si>
    <t>Piaz de Sotegrava</t>
  </si>
  <si>
    <t>SbxTrophy meets JUN FIS</t>
  </si>
  <si>
    <t>+386 4 231 6830</t>
  </si>
  <si>
    <t>http://www.sloski.si/nordic</t>
  </si>
  <si>
    <t>5.-8.3.2016</t>
  </si>
  <si>
    <t>Resia/Reschen</t>
  </si>
  <si>
    <t>Waldbodenweg 16</t>
  </si>
  <si>
    <t>39027 RESIA BZ</t>
  </si>
  <si>
    <t>+39 (329) 154 31 04</t>
  </si>
  <si>
    <t>+39 (0473) 63 34 40</t>
  </si>
  <si>
    <t>daniel.fischer@winterberg.de</t>
  </si>
  <si>
    <t>Organizer of Oze Tokura Freeski Open</t>
  </si>
  <si>
    <t>Mount St Louis Ski Resort</t>
  </si>
  <si>
    <t>Russian SS</t>
  </si>
  <si>
    <t>Russian HP</t>
  </si>
  <si>
    <t>larnold@ussa.org</t>
  </si>
  <si>
    <t>+372 603 15 18</t>
  </si>
  <si>
    <t>Vogel</t>
  </si>
  <si>
    <t>SD 1080</t>
  </si>
  <si>
    <t>Roman Vidovic</t>
  </si>
  <si>
    <t>Komenskega 16</t>
  </si>
  <si>
    <t xml:space="preserve"> +386 41 688 555</t>
  </si>
  <si>
    <t>roman.vidovic@sloski.si</t>
  </si>
  <si>
    <t>Baiersbronn</t>
  </si>
  <si>
    <t>SV Baiersbronn</t>
  </si>
  <si>
    <t>72270 Baiersbronn</t>
  </si>
  <si>
    <t>Pyeongchang Cup</t>
  </si>
  <si>
    <t>Pyeongchang-Gun Ski Association</t>
  </si>
  <si>
    <t>CUS TORINO ASD (TO10)</t>
  </si>
  <si>
    <t>Via Braccini</t>
  </si>
  <si>
    <t>2016 IPC  WORLD CUP SNOWBOARD TRENTINO</t>
  </si>
  <si>
    <t>Predazzo/lusia</t>
  </si>
  <si>
    <t>ASD Polisportiva Molina di Fiemme (TNF1)</t>
  </si>
  <si>
    <t xml:space="preserve"> Via Lagorai</t>
  </si>
  <si>
    <t>Russian Cup MO finals</t>
  </si>
  <si>
    <t>Freestyle federation of Russia</t>
  </si>
  <si>
    <t>6 Zubovskaya</t>
  </si>
  <si>
    <t>Via Lagorai</t>
  </si>
  <si>
    <t>DAR Alpine National Championships</t>
  </si>
  <si>
    <t>Pra Loup</t>
  </si>
  <si>
    <t>22.-24.3.2016</t>
  </si>
  <si>
    <t>FIS Freestyle Junior World Ski Championships Ski Cross</t>
  </si>
  <si>
    <t>Russian SX Cup Finals</t>
  </si>
  <si>
    <t>Russian SX Championship</t>
  </si>
  <si>
    <t>Whistler - Blackcomb</t>
  </si>
  <si>
    <t>Championnat de France</t>
  </si>
  <si>
    <t>SD Grbina</t>
  </si>
  <si>
    <t>Ljubjanska c 4i</t>
  </si>
  <si>
    <t>1240 Kamnik</t>
  </si>
  <si>
    <t>+386 40 741 405</t>
  </si>
  <si>
    <t>sdgrbina@gmail.com</t>
  </si>
  <si>
    <t>Skiclub Dienten</t>
  </si>
  <si>
    <t>Hr. Josef Burgschwaiger</t>
  </si>
  <si>
    <t>Attitash Ski Area</t>
  </si>
  <si>
    <t>Alpine skiing Italian National IPC 2016</t>
  </si>
  <si>
    <t>Passo Rolle</t>
  </si>
  <si>
    <t>Oesterreichische Meisterschaften</t>
  </si>
  <si>
    <t>Alpe d'Huez</t>
  </si>
  <si>
    <t>C. R. Sport U. Grenoble</t>
  </si>
  <si>
    <t>430 Rue de la Passerelle</t>
  </si>
  <si>
    <t>Domaine Universitaire</t>
  </si>
  <si>
    <t>38406 Saint Martin d’Hères</t>
  </si>
  <si>
    <t>+33 4 76 82 44 11</t>
  </si>
  <si>
    <t>-UNI-</t>
  </si>
  <si>
    <t>FIS Freestyle Junior World Ski Championships Moguls/Dual Moguls</t>
  </si>
  <si>
    <t>830 14 Are</t>
  </si>
  <si>
    <t>+46 647 531 50</t>
  </si>
  <si>
    <t>+46 647 531 55</t>
  </si>
  <si>
    <t>12.-13.4.2016</t>
  </si>
  <si>
    <t>admin@bcsnowboard.com</t>
  </si>
  <si>
    <t>Pending</t>
  </si>
  <si>
    <t>PENNINGTON Angus</t>
  </si>
  <si>
    <t>Ski Cooper REV</t>
  </si>
  <si>
    <t>Sugarloaf REV</t>
  </si>
  <si>
    <t>WILLIAMS, Mikey</t>
  </si>
  <si>
    <t>anyberg@ussa.com</t>
  </si>
  <si>
    <t>NAJDECKI-DEVINE Ca...</t>
  </si>
  <si>
    <t>EC/JUN</t>
  </si>
  <si>
    <t>MILLS Carter</t>
  </si>
  <si>
    <t>01</t>
  </si>
  <si>
    <t>Vagne Joshua</t>
  </si>
  <si>
    <t>Rich Jess</t>
  </si>
  <si>
    <t>AUSTRALIA</t>
  </si>
  <si>
    <t xml:space="preserve">3xDH 2xSG </t>
  </si>
  <si>
    <t>-WC-SOV-</t>
  </si>
  <si>
    <t>-PSL-PST-</t>
  </si>
  <si>
    <t>-TRA-COM-WC-</t>
  </si>
  <si>
    <t>-DH-SL-SC-</t>
  </si>
  <si>
    <t xml:space="preserve">6xDH SL SC </t>
  </si>
  <si>
    <t xml:space="preserve">2xFH TF </t>
  </si>
  <si>
    <t>Waterville</t>
  </si>
  <si>
    <t>Roger Arsenault (repl: Black Mountain Ski Resort)</t>
  </si>
  <si>
    <t>Chisholm Ski Club</t>
  </si>
  <si>
    <t>400 Isthmus Rd</t>
  </si>
  <si>
    <t>Rumford</t>
  </si>
  <si>
    <t xml:space="preserve">4xDH SL SC </t>
  </si>
  <si>
    <t>WSC Erzgebirge Oberwiesenthal (repl: Hinterzarten)</t>
  </si>
  <si>
    <t>WSC Erzgebirge Oberwiesenthal (repl. Schonach)</t>
  </si>
  <si>
    <t>SV ASKOE Villach (replaces Bad Goisern+Eisenerz)</t>
  </si>
  <si>
    <t>+43 4242 544 88 15</t>
  </si>
  <si>
    <t>info@askoe-villach.at</t>
  </si>
  <si>
    <t>Janice Siblia (replaces: Black Mountain</t>
  </si>
  <si>
    <t>info@passeiertal.it</t>
  </si>
  <si>
    <t>http://www.praded-info.cz</t>
  </si>
  <si>
    <t>Goestling-Hochkar</t>
  </si>
  <si>
    <t>Schiclub Göstling - Hochkar</t>
  </si>
  <si>
    <t>Hr. Robert Fahrnberger</t>
  </si>
  <si>
    <t>Markt 193</t>
  </si>
  <si>
    <t>3345 Göstling</t>
  </si>
  <si>
    <t>0043 676 533 72 40</t>
  </si>
  <si>
    <t>0043 7484 2050</t>
  </si>
  <si>
    <t>office@sc-goestling-hochkar.at</t>
  </si>
  <si>
    <t>info@goestling-hochkar.at</t>
  </si>
  <si>
    <t>http://www.sc-goestling-hochkar.at</t>
  </si>
  <si>
    <t>18.-19.1.2016</t>
  </si>
  <si>
    <t>Sainte Foy Tarentaise</t>
  </si>
  <si>
    <t>SKI CLUB SAINTE FOY TARENTAISE</t>
  </si>
  <si>
    <t>CHEF LIEU</t>
  </si>
  <si>
    <t>73640 Sainte Foy Tarentaise</t>
  </si>
  <si>
    <t>vcharriere@sfr.fr</t>
  </si>
  <si>
    <t>19.1.2016</t>
  </si>
  <si>
    <t xml:space="preserve">Club des Sports </t>
  </si>
  <si>
    <t>WSV Wiesing</t>
  </si>
  <si>
    <t>Hr. Thomas Reiter</t>
  </si>
  <si>
    <t>Dorf 3e</t>
  </si>
  <si>
    <t>6210 Wiesing</t>
  </si>
  <si>
    <t>0043 664 380 50 77</t>
  </si>
  <si>
    <t>0043 5244 620 96</t>
  </si>
  <si>
    <t>thomas.reiter@oesv.at</t>
  </si>
  <si>
    <t>87544 Blaichach</t>
  </si>
  <si>
    <t>Lenka Hercikova</t>
  </si>
  <si>
    <t xml:space="preserve"> 00420 736 480 293</t>
  </si>
  <si>
    <t>http://www.sk-alpetour.si</t>
  </si>
  <si>
    <t>https://www.facebook.com/sk.alpetour</t>
  </si>
  <si>
    <t>Club des Sports</t>
  </si>
  <si>
    <t>Chiesa Valmelanco</t>
  </si>
  <si>
    <t xml:space="preserve">2xDH SG SC </t>
  </si>
  <si>
    <t>FIS-Damen</t>
  </si>
  <si>
    <t>Deutscher Skiverband</t>
  </si>
  <si>
    <t>Leistungssport GmbH</t>
  </si>
  <si>
    <t>+49-(0)89-85790-249</t>
  </si>
  <si>
    <t>+49-(0)89-85790-247</t>
  </si>
  <si>
    <t>info@bischofswiesen.de</t>
  </si>
  <si>
    <t>http://www.deutscherskiverband.de</t>
  </si>
  <si>
    <t>-NJC-FIS-NJR-</t>
  </si>
  <si>
    <t>S.C. COLOMION  TO21-</t>
  </si>
  <si>
    <t>Mora</t>
  </si>
  <si>
    <t>Lenka Dvorakova</t>
  </si>
  <si>
    <t>+420 777 114 009</t>
  </si>
  <si>
    <t>24.1.2016</t>
  </si>
  <si>
    <t>+41 81 417 61 20</t>
  </si>
  <si>
    <t>http://www.davos.ch/</t>
  </si>
  <si>
    <t>-DH-</t>
  </si>
  <si>
    <t xml:space="preserve">4xDH </t>
  </si>
  <si>
    <t>25.-27.1.2016</t>
  </si>
  <si>
    <t>ARGE Fis Rennen Brandnertal</t>
  </si>
  <si>
    <t>A -6708 Brand</t>
  </si>
  <si>
    <t>43 650 6708 224</t>
  </si>
  <si>
    <t>rennen@brandnertal.at</t>
  </si>
  <si>
    <t xml:space="preserve">3xDH </t>
  </si>
  <si>
    <t>Ski Association of Serbia</t>
  </si>
  <si>
    <t>Svetorzara Markovica 7</t>
  </si>
  <si>
    <t>11000 Beograd</t>
  </si>
  <si>
    <t>+381.11.32.32.461</t>
  </si>
  <si>
    <t>+381.11.324.10.10</t>
  </si>
  <si>
    <t xml:space="preserve">severin.pavlovic@skisavez.com  </t>
  </si>
  <si>
    <t xml:space="preserve">entryform@skisavez.com </t>
  </si>
  <si>
    <t>Albert Egger</t>
  </si>
  <si>
    <t>Chatel - St. Jean D'Aulps</t>
  </si>
  <si>
    <t>-5K-10K-15K-30K-SP-</t>
  </si>
  <si>
    <t xml:space="preserve">5k 10k 15k 2xSP </t>
  </si>
  <si>
    <t xml:space="preserve">10k 15k 30k 2xSP </t>
  </si>
  <si>
    <t>Alain DELMAS</t>
  </si>
  <si>
    <t>+33 8094 50 47 01 58</t>
  </si>
  <si>
    <t>info@lescontamines.com</t>
  </si>
  <si>
    <t>www.telemark.events.lescontamines.com</t>
  </si>
  <si>
    <t>Amie Smith/ High Performance Director</t>
  </si>
  <si>
    <t>New England Nordic Ski Association</t>
  </si>
  <si>
    <t>49 Pineland Drive</t>
  </si>
  <si>
    <t>Mammaste</t>
  </si>
  <si>
    <t>ARGE FIS Rennen Brandnertal</t>
  </si>
  <si>
    <t xml:space="preserve">3xDH SL GS </t>
  </si>
  <si>
    <t>30.1.-5.2.2016</t>
  </si>
  <si>
    <t>C.S. Madesimo (SO35)</t>
  </si>
  <si>
    <t>Via Degli Argini</t>
  </si>
  <si>
    <t>Nové Krušnohorí z.ú.</t>
  </si>
  <si>
    <t>Prebuz 263</t>
  </si>
  <si>
    <t>358 01 Kraslice</t>
  </si>
  <si>
    <t>+420 77499 79 61</t>
  </si>
  <si>
    <t>novekrusnohori@seznam.cz</t>
  </si>
  <si>
    <t>Tochal</t>
  </si>
  <si>
    <t xml:space="preserve">4xDH 2xSG </t>
  </si>
  <si>
    <t>http://www.sk-branik.si</t>
  </si>
  <si>
    <t xml:space="preserve"> https://www.facebook.com/SkLogatec/?ref=hl</t>
  </si>
  <si>
    <t>2.2.-3.3.2016</t>
  </si>
  <si>
    <t>Croatian Ski Association - SK Koncar</t>
  </si>
  <si>
    <t>http://www.croski.hr</t>
  </si>
  <si>
    <t xml:space="preserve">LH TL </t>
  </si>
  <si>
    <t>villars@eurotel-victoria.ch</t>
  </si>
  <si>
    <t>Immeuble le Serre D'Aigle</t>
  </si>
  <si>
    <t>00 33 4 92 24 02 17</t>
  </si>
  <si>
    <t>00 33 7 83 04 85 65</t>
  </si>
  <si>
    <t>http://www.clubdeskiserrechevalier.com</t>
  </si>
  <si>
    <t>Pila</t>
  </si>
  <si>
    <t>Ski Club Chamolé ASD</t>
  </si>
  <si>
    <t>Capoluogo 177 - c/o  Casa Anselmet</t>
  </si>
  <si>
    <t>11020 Charvensod AO</t>
  </si>
  <si>
    <t>+39 0165) 23 51 43</t>
  </si>
  <si>
    <t>info@skiclubchamole.it</t>
  </si>
  <si>
    <t>GER*</t>
  </si>
  <si>
    <t xml:space="preserve">GS SC </t>
  </si>
  <si>
    <t>4.2.2016</t>
  </si>
  <si>
    <t>Alagna</t>
  </si>
  <si>
    <t>Sci Club Oasi Zegna ASD</t>
  </si>
  <si>
    <t xml:space="preserve">Regione Piatto </t>
  </si>
  <si>
    <t>13844 Biella</t>
  </si>
  <si>
    <t>+39 338 44 62 062</t>
  </si>
  <si>
    <t>http://www.scicluboasizegna.it</t>
  </si>
  <si>
    <t>+33 479 400 152</t>
  </si>
  <si>
    <t>http://www.spartak-rokytnice.cz</t>
  </si>
  <si>
    <t>6.-8.2.2016</t>
  </si>
  <si>
    <t>Craftsbury</t>
  </si>
  <si>
    <t>Jenner</t>
  </si>
  <si>
    <t xml:space="preserve">1-Gundersen LH HS139/10.0 K </t>
  </si>
  <si>
    <t>http://www.ifkmoraak.se</t>
  </si>
  <si>
    <t>Pocksteinerstrasse 3</t>
  </si>
  <si>
    <t>http://www.sc-goestling-hochkar.at/</t>
  </si>
  <si>
    <t>33(479) 00 50 90 - (479) 00 64 48</t>
  </si>
  <si>
    <t>bureauskiclubmeribel@gmail.com</t>
  </si>
  <si>
    <t>7.2.2016</t>
  </si>
  <si>
    <t>Swedish Snowboard Series</t>
  </si>
  <si>
    <t>Klaeppen</t>
  </si>
  <si>
    <t>Saelens FI</t>
  </si>
  <si>
    <t>Vasaloppstarten</t>
  </si>
  <si>
    <t>780 67 Sälen</t>
  </si>
  <si>
    <t>Swedish Slopestyle Tour</t>
  </si>
  <si>
    <t>The 31st All Japan Intercollegiate Alpine Champion</t>
  </si>
  <si>
    <t>-SBX-HP-SBS-BXT-</t>
  </si>
  <si>
    <t>+386 (41) 682 957</t>
  </si>
  <si>
    <t>info@radski.si</t>
  </si>
  <si>
    <t>recepcija.spik@holidays-kg.si</t>
  </si>
  <si>
    <t>www.radski.si</t>
  </si>
  <si>
    <t>https://sl-si.facebook.com/people/Alpska-Šola-SK-Radovljica/100004149527678</t>
  </si>
  <si>
    <t>Skiclub Lenggries.e.V.</t>
  </si>
  <si>
    <t>83661 Lenggries</t>
  </si>
  <si>
    <t xml:space="preserve">3xDH SL SC </t>
  </si>
  <si>
    <t>11.-15.2.2016</t>
  </si>
  <si>
    <t>SK OLIMPIJA</t>
  </si>
  <si>
    <t xml:space="preserve"> 386 (51) 347 074</t>
  </si>
  <si>
    <t>00386 51 34 70 74</t>
  </si>
  <si>
    <t>matjaz.goltez@gmail.com</t>
  </si>
  <si>
    <t>goran.jovanovic@hitholidays-kg.si</t>
  </si>
  <si>
    <t>http://www.smucarski-klub-olimpija.si</t>
  </si>
  <si>
    <t>https://www.facebook.com/pages/SK-Olimpija/115002591904599?ref=ts&amp;fref=ts</t>
  </si>
  <si>
    <t>O'CONSULTING</t>
  </si>
  <si>
    <t>St. Gallenkirch</t>
  </si>
  <si>
    <t xml:space="preserve"> WSV St.Gallenkirch</t>
  </si>
  <si>
    <t xml:space="preserve"> +43 660 345 34 00 </t>
  </si>
  <si>
    <t>kaiserhans.hk@gmail.com</t>
  </si>
  <si>
    <t>12.-13.2.2016</t>
  </si>
  <si>
    <t>821 13 BollnÃ¤s</t>
  </si>
  <si>
    <t>Route du Centre</t>
  </si>
  <si>
    <t>73301 NilsiÃ¤</t>
  </si>
  <si>
    <t>SK Zagreb</t>
  </si>
  <si>
    <t>Nordic Center Notschrei</t>
  </si>
  <si>
    <t>SV Kirchzarten  (replaces: Gierkhausen)</t>
  </si>
  <si>
    <t>Günter Huhn</t>
  </si>
  <si>
    <t>St. Johannes Weg 18</t>
  </si>
  <si>
    <t>79199 Kirchzarten</t>
  </si>
  <si>
    <t>+49 (0) 171 78 21 253</t>
  </si>
  <si>
    <t>+49 (0) 322 237 506 73</t>
  </si>
  <si>
    <t>g.huhn@t-online.de</t>
  </si>
  <si>
    <t>Voss Freestyleklubb</t>
  </si>
  <si>
    <t>+4747 47 1600</t>
  </si>
  <si>
    <t>anders.finne@hfk.no</t>
  </si>
  <si>
    <t>www.freestyleklubben.no</t>
  </si>
  <si>
    <t>Anna.Karin Wallenius</t>
  </si>
  <si>
    <t>Lugna gatan 70</t>
  </si>
  <si>
    <t>80264 Gaevle</t>
  </si>
  <si>
    <t>stefan.karlsson@svensksnowboard.se</t>
  </si>
  <si>
    <t>Albrechtice</t>
  </si>
  <si>
    <t>Telovychovna jednota BIZUTERIE</t>
  </si>
  <si>
    <t>Oddíl akrobatickeho lyzovani</t>
  </si>
  <si>
    <t>Martin Lomsky</t>
  </si>
  <si>
    <t>+420 773 681 159</t>
  </si>
  <si>
    <t>m.lomsky@seznam.cz</t>
  </si>
  <si>
    <t>info@skijbc.cz</t>
  </si>
  <si>
    <t>www.skicross.us</t>
  </si>
  <si>
    <t>Hakunila</t>
  </si>
  <si>
    <t xml:space="preserve">SBS </t>
  </si>
  <si>
    <t>14.2.2016</t>
  </si>
  <si>
    <t>CAS International Karakoram Alpine Ski Club</t>
  </si>
  <si>
    <t>PAK</t>
  </si>
  <si>
    <t>Naltar</t>
  </si>
  <si>
    <t>Ski Federation of Pakistan</t>
  </si>
  <si>
    <t>PAF Base</t>
  </si>
  <si>
    <t>https://www.facebook.com/Zagreba%C4%8Dki-Skija%C5%A1ki-Savez-515180568660647/?ref=aymt_homepage_panel</t>
  </si>
  <si>
    <t>Saalbach/Hinterglemm</t>
  </si>
  <si>
    <t>+43 6541 75 11</t>
  </si>
  <si>
    <t>http://www.schiclub.net</t>
  </si>
  <si>
    <t>-FIS-NJC-TRA-</t>
  </si>
  <si>
    <t>16.-18.2.2016</t>
  </si>
  <si>
    <t>-WC-TRA-</t>
  </si>
  <si>
    <t>17.-21.2.2016</t>
  </si>
  <si>
    <t>+49 162 9040424</t>
  </si>
  <si>
    <t>reservation@gapa.de</t>
  </si>
  <si>
    <t xml:space="preserve">4xDH GS 2xSG 2xSC </t>
  </si>
  <si>
    <t>http://fis-slalom-horn.ch</t>
  </si>
  <si>
    <t>Lizzola</t>
  </si>
  <si>
    <t>S.C. UBI Banca Goggi (BG56)</t>
  </si>
  <si>
    <t>Via Grumello</t>
  </si>
  <si>
    <t>Vivaldi Park</t>
  </si>
  <si>
    <t>Dalma open Championship Organising Committee</t>
  </si>
  <si>
    <t>+82 10 9723 6156</t>
  </si>
  <si>
    <t>dalmaopen@naver.com</t>
  </si>
  <si>
    <t>www.dalmaopen.com</t>
  </si>
  <si>
    <t xml:space="preserve">HP </t>
  </si>
  <si>
    <t>18.2.2016</t>
  </si>
  <si>
    <t>Hochfügen</t>
  </si>
  <si>
    <t>WSV Fügen</t>
  </si>
  <si>
    <t>Michael Höllwart</t>
  </si>
  <si>
    <t>Lindenweg 26</t>
  </si>
  <si>
    <t>A-6263 Fügen</t>
  </si>
  <si>
    <t>+43 5288 63348</t>
  </si>
  <si>
    <t>wsv@wsv-fuegen.at</t>
  </si>
  <si>
    <t>nennungen@wsv-fuegen.at</t>
  </si>
  <si>
    <t>033 01 Liptovsk? Por?bka</t>
  </si>
  <si>
    <t>British Columbia Snowboard Association</t>
  </si>
  <si>
    <t xml:space="preserve">Ski Chrono National Tour Vitesse </t>
  </si>
  <si>
    <t>Club des sports les Menuires</t>
  </si>
  <si>
    <t>Robert Burdin</t>
  </si>
  <si>
    <t>773440 Les Menuires</t>
  </si>
  <si>
    <t>USV Krispl Gaissau</t>
  </si>
  <si>
    <t>5425 Gaissau 200</t>
  </si>
  <si>
    <t>philipp.steinwender@skifreestyle.at</t>
  </si>
  <si>
    <t>-MO-DM-AE-</t>
  </si>
  <si>
    <t xml:space="preserve">MO DM AE </t>
  </si>
  <si>
    <t>+ 420 777 114 009</t>
  </si>
  <si>
    <t xml:space="preserve">2xPGS 2xPSL </t>
  </si>
  <si>
    <t>-5K-10K-15K-TE-SP-</t>
  </si>
  <si>
    <t xml:space="preserve">5k 3x10k TE 4xSP </t>
  </si>
  <si>
    <t xml:space="preserve">10k 3x15k TE 4xSP </t>
  </si>
  <si>
    <t xml:space="preserve">NH TN </t>
  </si>
  <si>
    <t>Hungarian Ski Assotiation</t>
  </si>
  <si>
    <t>Radnóti M. str. 29.</t>
  </si>
  <si>
    <t>1137 Budapest</t>
  </si>
  <si>
    <t>office@skihungary.hu</t>
  </si>
  <si>
    <t>Ludis Cup</t>
  </si>
  <si>
    <t>Sees Global Inc.</t>
  </si>
  <si>
    <t>Saemakgol-Ro52</t>
  </si>
  <si>
    <t>SASLONG CLASSIC CLUB</t>
  </si>
  <si>
    <t>Lucoli Campo Felice/ L'Aquila</t>
  </si>
  <si>
    <t>23.-24.2.2016</t>
  </si>
  <si>
    <t>Ovindoli-Campo Felice</t>
  </si>
  <si>
    <t>U.S.R. Abruzzo C.O. ISF W.S.C. Ski L Aquila 2016</t>
  </si>
  <si>
    <t>SC Ovindoli AQ27-SC 2000 Ovindoli-SC Campo Felice</t>
  </si>
  <si>
    <t>Via U. Nurzia- loc. Boschetto di Pile</t>
  </si>
  <si>
    <t>67100 L'Aquila</t>
  </si>
  <si>
    <t>-CHI-JUN-</t>
  </si>
  <si>
    <t>24.-27.2.2016</t>
  </si>
  <si>
    <t>Fuchshausstr. 229</t>
  </si>
  <si>
    <t>25.2.2016</t>
  </si>
  <si>
    <t>Jerzens</t>
  </si>
  <si>
    <t>SV Arzl im Pitztal</t>
  </si>
  <si>
    <t>Hrn. Meinrad Jenewein</t>
  </si>
  <si>
    <t>Osterstein Brunnenweg 12</t>
  </si>
  <si>
    <t>6471 Arzl im Pitztal</t>
  </si>
  <si>
    <t>+43 664 967 42 12</t>
  </si>
  <si>
    <t>+43 5412 623 43</t>
  </si>
  <si>
    <t>info@ski-arzlimpitztal.at</t>
  </si>
  <si>
    <t>www.ski-arzlimpitztal.at</t>
  </si>
  <si>
    <t>office@wsv-annaberg.at</t>
  </si>
  <si>
    <t>http://wsv-annaberg.at</t>
  </si>
  <si>
    <t>S.C. BORMIO SO 34</t>
  </si>
  <si>
    <t>Via Funivie</t>
  </si>
  <si>
    <t>Fr. Sandra Aitzetmueller</t>
  </si>
  <si>
    <t>43 660 4484734</t>
  </si>
  <si>
    <t>http://www.weltcup.at</t>
  </si>
  <si>
    <t>TI Sparkasse / Sektion Ski + Snowboard</t>
  </si>
  <si>
    <t>Felseckstrasse 7 /A</t>
  </si>
  <si>
    <t>+43 699 17191801</t>
  </si>
  <si>
    <t xml:space="preserve">herwig.schreilechner@ikb.at </t>
  </si>
  <si>
    <t>www.snowboard-tirol.at</t>
  </si>
  <si>
    <t>-HP-BA-</t>
  </si>
  <si>
    <t xml:space="preserve">HP BA </t>
  </si>
  <si>
    <t>frieder.baldauf@wsv-brottero.de</t>
  </si>
  <si>
    <t>http://www.wsv-brottero.de</t>
  </si>
  <si>
    <t>27.-29.2.2016</t>
  </si>
  <si>
    <t>Vaennaes</t>
  </si>
  <si>
    <t>Liljaskolan</t>
  </si>
  <si>
    <t>Västra järnvägsgatan 20</t>
  </si>
  <si>
    <t>911 34 Vaennaes</t>
  </si>
  <si>
    <t>Spolek BKS</t>
  </si>
  <si>
    <t>Benesov u Semil 266</t>
  </si>
  <si>
    <t>Benesov u Semil</t>
  </si>
  <si>
    <t>+420 6072 70 778</t>
  </si>
  <si>
    <t>skicross-race@seznam.cz</t>
  </si>
  <si>
    <t>911 34 Vännäs</t>
  </si>
  <si>
    <t>La Clusaz</t>
  </si>
  <si>
    <t>Club des Sports La Clusaz</t>
  </si>
  <si>
    <t>33 (450) 32 69 50 - (685) 05 97 09</t>
  </si>
  <si>
    <t>info@club-laclusaz.com</t>
  </si>
  <si>
    <t>http://www.club-laclusaz.com</t>
  </si>
  <si>
    <t>BUL*</t>
  </si>
  <si>
    <t>Club des Sports d'Auron</t>
  </si>
  <si>
    <t>Immeuble La Leugière</t>
  </si>
  <si>
    <t>06660 Auron</t>
  </si>
  <si>
    <t>+33 (0) 493 230 482</t>
  </si>
  <si>
    <t>+33 (0) 493 233 433</t>
  </si>
  <si>
    <t>cs.auron@wanadoo.fr</t>
  </si>
  <si>
    <t>1.-3.3.2016</t>
  </si>
  <si>
    <t>http://www.wsv-spital.at</t>
  </si>
  <si>
    <t>O.C. ASC Sarntal BZ44</t>
  </si>
  <si>
    <t>Swiss-Ski _ NLZ Ost</t>
  </si>
  <si>
    <t>Petra Eberle</t>
  </si>
  <si>
    <t>+41 79 468 99 28</t>
  </si>
  <si>
    <t>eberlepetra71@gmail.com</t>
  </si>
  <si>
    <t>70th national championship</t>
  </si>
  <si>
    <t>High 1 Resort</t>
  </si>
  <si>
    <t>Ski Association of Korea</t>
  </si>
  <si>
    <t>4.3.2016</t>
  </si>
  <si>
    <t>FIS/CIT-Damen/Herren/NJR-Herren</t>
  </si>
  <si>
    <t>Schwaebischer Skiverband</t>
  </si>
  <si>
    <t>Karl Krieg</t>
  </si>
  <si>
    <t>70372 Stuttgart</t>
  </si>
  <si>
    <t>Jordan Fritz</t>
  </si>
  <si>
    <t>U.S. Telemark National Championships</t>
  </si>
  <si>
    <t>Crotched Mountain</t>
  </si>
  <si>
    <t>USTSA</t>
  </si>
  <si>
    <t>PO Box 775570</t>
  </si>
  <si>
    <t>Via Martiri di Sfriso</t>
  </si>
  <si>
    <t xml:space="preserve"> office@wsv-annaberg.at</t>
  </si>
  <si>
    <t>SK Triglav Kranj (replaces Kranj)</t>
  </si>
  <si>
    <t>ASC RESCHEN (BZ29)</t>
  </si>
  <si>
    <t>info@sc-reschen.com</t>
  </si>
  <si>
    <t>http://www.sc-reschen.com</t>
  </si>
  <si>
    <t>6365 Kirchberg</t>
  </si>
  <si>
    <t>0043 664 504 80 06</t>
  </si>
  <si>
    <t>0043 57507 2190</t>
  </si>
  <si>
    <t>skiklub.kirchberg@aon.at</t>
  </si>
  <si>
    <t>http://www.skiclub-kirchberg.net</t>
  </si>
  <si>
    <t>Skellefteaa</t>
  </si>
  <si>
    <t>Friluftfraemjandet Skellefteaa</t>
  </si>
  <si>
    <t>C/O Gunilla Andersson</t>
  </si>
  <si>
    <t>pennstigen 16</t>
  </si>
  <si>
    <t>931 45 Skellefteå</t>
  </si>
  <si>
    <t>931 45 Skellefte?</t>
  </si>
  <si>
    <t>Bokwang</t>
  </si>
  <si>
    <t>Loch Lomond</t>
  </si>
  <si>
    <t>National Championships / National Junior Championships</t>
  </si>
  <si>
    <t>ISR</t>
  </si>
  <si>
    <t>Israel Ski Federation</t>
  </si>
  <si>
    <t>israelskiracing@gmai.com</t>
  </si>
  <si>
    <t>8.3.2016</t>
  </si>
  <si>
    <t>9.3.2016</t>
  </si>
  <si>
    <t>solfrid@worldcup.kvitfjell.no</t>
  </si>
  <si>
    <t>73130 Saint Francois Longchamp</t>
  </si>
  <si>
    <t>Czarna Gora</t>
  </si>
  <si>
    <t>Dolnoslaski Zwiazek Narciarski</t>
  </si>
  <si>
    <t>SPA Jaskinia Niedzwiedzia</t>
  </si>
  <si>
    <t>ul. Kosciuszki 20A</t>
  </si>
  <si>
    <t>57-550 Stronie Slaskie</t>
  </si>
  <si>
    <t>Chelyabinsk</t>
  </si>
  <si>
    <t>anna@fae.ad</t>
  </si>
  <si>
    <t xml:space="preserve">3xGS </t>
  </si>
  <si>
    <t>-SCAN-SPU-</t>
  </si>
  <si>
    <t>Novy Smokovec 44</t>
  </si>
  <si>
    <t>062 01 Vysoke Tatry</t>
  </si>
  <si>
    <t>Venke Tjoerhom</t>
  </si>
  <si>
    <t>Tjoerhom</t>
  </si>
  <si>
    <t>4443 Tjoerhom</t>
  </si>
  <si>
    <t>0047 995 59 770</t>
  </si>
  <si>
    <t>rennleder@sesilami.no</t>
  </si>
  <si>
    <t>https://www.facebook.com/storklintensak/</t>
  </si>
  <si>
    <t>http://www.sloski.si/alpsko-smucanje/masters</t>
  </si>
  <si>
    <t>https://www.facebook.com/ZVEZA-MASTERS-SMU%C4%8CARJEV-SLOVENIJE-152849818114440/</t>
  </si>
  <si>
    <t>OPA Alpencup Final</t>
  </si>
  <si>
    <t>D- 87561 Oberstdorf</t>
  </si>
  <si>
    <t>+49 8322 809 0300</t>
  </si>
  <si>
    <t>+49 8322 809 0301</t>
  </si>
  <si>
    <t>Uwe Brechenmacher</t>
  </si>
  <si>
    <t>Uhlandweg 76</t>
  </si>
  <si>
    <t>+49 7442 122702</t>
  </si>
  <si>
    <t>uwe.brechenmacher@sv-baiersbronn.de</t>
  </si>
  <si>
    <t>www.baiersbronn.de</t>
  </si>
  <si>
    <t>1-Gundersen NH HS85/5.0 Km 1-G</t>
  </si>
  <si>
    <t>14.-15.3.2016</t>
  </si>
  <si>
    <t>Italian National Junior 1 Championships - year Of birth 1998-1999</t>
  </si>
  <si>
    <t>FareastCUP2016@gmail.com</t>
  </si>
  <si>
    <t>-FEC-</t>
  </si>
  <si>
    <t>15.-18.3.2016</t>
  </si>
  <si>
    <t>Erzurum/Kandilli</t>
  </si>
  <si>
    <t>Turkish Ski Federation (replaces: Bolu/Gerede)</t>
  </si>
  <si>
    <t>Trofeo Topolino Snowboard</t>
  </si>
  <si>
    <t>Folgaria / Passo Coe / Lavarone</t>
  </si>
  <si>
    <t>ASD Snowboard &amp; Freestyle Ski Topolino INT. (TNK2)</t>
  </si>
  <si>
    <t xml:space="preserve"> Via F.lli Perini</t>
  </si>
  <si>
    <t>1987 HÃ©rÃ©mence</t>
  </si>
  <si>
    <t>Trofeo Topolino Freestyle Skiing</t>
  </si>
  <si>
    <t xml:space="preserve">  ASD Snowboard &amp; Freestyle Ski Topolino INT. (TNK</t>
  </si>
  <si>
    <t>Via F.lli Perini</t>
  </si>
  <si>
    <t>Karolinka</t>
  </si>
  <si>
    <t>Ski sport Luhacovice z.s</t>
  </si>
  <si>
    <t>+420 603 161 247</t>
  </si>
  <si>
    <t>sx.karolina@seznam.cz</t>
  </si>
  <si>
    <t>Baqueira Beret World Cup</t>
  </si>
  <si>
    <t>Baqueria Beret</t>
  </si>
  <si>
    <t>Xavi Ubeira</t>
  </si>
  <si>
    <t>Director Comercial</t>
  </si>
  <si>
    <t>+34 630 065 943</t>
  </si>
  <si>
    <t>xavi@baqueira.es</t>
  </si>
  <si>
    <t>gabriela@baqueira.es</t>
  </si>
  <si>
    <t>world-cup@baqueira.es</t>
  </si>
  <si>
    <t>FIS Open GS</t>
  </si>
  <si>
    <t>Hakuba - Happo One Ski Area</t>
  </si>
  <si>
    <t>Japanese Paralympic Committee</t>
  </si>
  <si>
    <t>2-13-6-3F</t>
  </si>
  <si>
    <t>Chemin de Coin 20</t>
  </si>
  <si>
    <t>22.-23.3.2016</t>
  </si>
  <si>
    <t>alpin@czech-ski.com</t>
  </si>
  <si>
    <t>skiklub@skiklubspindl.cz</t>
  </si>
  <si>
    <t>http://www.skiklubspindl.cz</t>
  </si>
  <si>
    <t>1st SKI MASTERS CLUB</t>
  </si>
  <si>
    <t>SLOVAKIA</t>
  </si>
  <si>
    <t>lengyel@1skimastersclub.sk</t>
  </si>
  <si>
    <t>http://www.slovak-ski.sk</t>
  </si>
  <si>
    <t>FIS Snowboard Junior World Championships Parallel and SBX</t>
  </si>
  <si>
    <t>Snowboard Team Slovenja</t>
  </si>
  <si>
    <t>+386 3 75 76 6169</t>
  </si>
  <si>
    <t>+386 3 57 62 446</t>
  </si>
  <si>
    <t>Jasmina.CresnarBrecko@unitur.eu</t>
  </si>
  <si>
    <t>www.rogla.eu</t>
  </si>
  <si>
    <t>-PGS-PSL-SBX-BXT-</t>
  </si>
  <si>
    <t xml:space="preserve">PGS PSL SBX BXT </t>
  </si>
  <si>
    <t>2.-6.4.2016</t>
  </si>
  <si>
    <t>Cairngorm</t>
  </si>
  <si>
    <t>Swedish Championships Snowboarding</t>
  </si>
  <si>
    <t>Swedish Ski Association</t>
  </si>
  <si>
    <t>Riksskidstadion</t>
  </si>
  <si>
    <t>791 19 Falun</t>
  </si>
  <si>
    <t>Swedish Championships Freeskiing</t>
  </si>
  <si>
    <t>Swedish Snowboard Series Finals</t>
  </si>
  <si>
    <t>Tandaadalen</t>
  </si>
  <si>
    <t>Swedish Slopestyle Tour Finals</t>
  </si>
  <si>
    <t>25.-28.4.2016</t>
  </si>
  <si>
    <t>info@residence-rainer.com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</si>
</sst>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C09]dd\-mmm\-yy;@"/>
  </numFmts>
  <fonts count="4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name val="Calibri"/>
      <family val="2"/>
    </font>
    <font>
      <b/>
      <sz val="6"/>
      <name val="Arial"/>
      <family val="2"/>
    </font>
    <font>
      <b/>
      <sz val="12"/>
      <name val="Arial"/>
      <family val="2"/>
    </font>
    <font>
      <sz val="9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9"/>
      <color rgb="FF00B050"/>
      <name val="Arial"/>
      <family val="2"/>
    </font>
    <font>
      <sz val="10"/>
      <color rgb="FF00B050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strike/>
      <sz val="9"/>
      <name val="Arial"/>
      <family val="2"/>
    </font>
    <font>
      <strike/>
      <sz val="10"/>
      <name val="Arial"/>
      <family val="2"/>
    </font>
    <font>
      <sz val="8"/>
      <color rgb="FFFFFFFF"/>
      <name val="Impact"/>
      <family val="2"/>
    </font>
    <font>
      <sz val="8"/>
      <color rgb="FF000000"/>
      <name val="Inherit"/>
    </font>
    <font>
      <u/>
      <sz val="11"/>
      <color theme="10"/>
      <name val="Calibri"/>
      <family val="2"/>
    </font>
    <font>
      <sz val="9"/>
      <color rgb="FF222222"/>
      <name val="Arial"/>
      <family val="2"/>
    </font>
    <font>
      <strike/>
      <sz val="9"/>
      <color rgb="FFFF0000"/>
      <name val="Arial"/>
      <family val="2"/>
    </font>
    <font>
      <strike/>
      <sz val="10"/>
      <color rgb="FFFF0000"/>
      <name val="Arial"/>
      <family val="2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u/>
      <sz val="10"/>
      <color theme="0"/>
      <name val="Arial"/>
      <family val="2"/>
    </font>
    <font>
      <u/>
      <sz val="10"/>
      <name val="Arial"/>
      <family val="2"/>
    </font>
    <font>
      <b/>
      <sz val="8"/>
      <color rgb="FFFFFFFF"/>
      <name val="Impact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trike/>
      <sz val="9"/>
      <color rgb="FF00B050"/>
      <name val="Arial"/>
      <family val="2"/>
    </font>
    <font>
      <strike/>
      <sz val="10"/>
      <color rgb="FF00B050"/>
      <name val="Arial"/>
      <family val="2"/>
    </font>
    <font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505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92">
    <border>
      <left/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rgb="FFFFFFFF"/>
      </top>
      <bottom/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 style="medium">
        <color rgb="FFFFFFFF"/>
      </left>
      <right/>
      <top style="thick">
        <color rgb="FFFFFFFF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E2E2E2"/>
      </top>
      <bottom style="medium">
        <color rgb="FFE2E2E2"/>
      </bottom>
      <diagonal/>
    </border>
  </borders>
  <cellStyleXfs count="5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510">
    <xf numFmtId="0" fontId="0" fillId="0" borderId="0" xfId="0"/>
    <xf numFmtId="22" fontId="0" fillId="0" borderId="0" xfId="0" applyNumberFormat="1"/>
    <xf numFmtId="14" fontId="0" fillId="0" borderId="0" xfId="0" applyNumberFormat="1"/>
    <xf numFmtId="0" fontId="3" fillId="0" borderId="0" xfId="0" applyFont="1"/>
    <xf numFmtId="14" fontId="4" fillId="0" borderId="11" xfId="0" applyNumberFormat="1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29" xfId="0" applyFont="1" applyBorder="1" applyAlignment="1">
      <alignment horizontal="center" vertical="top" wrapText="1"/>
    </xf>
    <xf numFmtId="0" fontId="10" fillId="0" borderId="30" xfId="0" applyFont="1" applyBorder="1" applyAlignment="1">
      <alignment horizontal="center" vertical="top" wrapText="1"/>
    </xf>
    <xf numFmtId="0" fontId="10" fillId="0" borderId="31" xfId="0" applyFont="1" applyBorder="1" applyAlignment="1">
      <alignment horizontal="center" vertical="top" wrapText="1"/>
    </xf>
    <xf numFmtId="0" fontId="4" fillId="0" borderId="0" xfId="0" applyFont="1"/>
    <xf numFmtId="0" fontId="13" fillId="0" borderId="0" xfId="0" applyFont="1" applyAlignment="1">
      <alignment wrapText="1"/>
    </xf>
    <xf numFmtId="0" fontId="4" fillId="0" borderId="17" xfId="0" applyFont="1" applyBorder="1" applyAlignment="1">
      <alignment horizontal="center" vertical="top" wrapText="1"/>
    </xf>
    <xf numFmtId="0" fontId="4" fillId="0" borderId="33" xfId="0" applyFont="1" applyFill="1" applyBorder="1"/>
    <xf numFmtId="1" fontId="4" fillId="0" borderId="33" xfId="0" applyNumberFormat="1" applyFont="1" applyFill="1" applyBorder="1"/>
    <xf numFmtId="0" fontId="4" fillId="0" borderId="34" xfId="0" applyFont="1" applyBorder="1" applyAlignment="1">
      <alignment vertical="top" wrapText="1"/>
    </xf>
    <xf numFmtId="0" fontId="4" fillId="0" borderId="22" xfId="0" applyFont="1" applyBorder="1" applyAlignment="1">
      <alignment horizontal="center" vertical="top" wrapText="1"/>
    </xf>
    <xf numFmtId="0" fontId="4" fillId="0" borderId="36" xfId="0" applyFont="1" applyFill="1" applyBorder="1"/>
    <xf numFmtId="1" fontId="4" fillId="0" borderId="36" xfId="0" applyNumberFormat="1" applyFont="1" applyFill="1" applyBorder="1"/>
    <xf numFmtId="0" fontId="4" fillId="0" borderId="37" xfId="0" applyFont="1" applyBorder="1" applyAlignment="1">
      <alignment vertical="top" wrapText="1"/>
    </xf>
    <xf numFmtId="0" fontId="4" fillId="0" borderId="39" xfId="0" applyFont="1" applyFill="1" applyBorder="1"/>
    <xf numFmtId="1" fontId="4" fillId="0" borderId="39" xfId="0" applyNumberFormat="1" applyFont="1" applyFill="1" applyBorder="1"/>
    <xf numFmtId="0" fontId="4" fillId="0" borderId="40" xfId="0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4" fillId="0" borderId="0" xfId="0" applyFont="1" applyFill="1" applyBorder="1"/>
    <xf numFmtId="164" fontId="4" fillId="0" borderId="0" xfId="0" applyNumberFormat="1" applyFont="1" applyFill="1" applyBorder="1"/>
    <xf numFmtId="0" fontId="14" fillId="0" borderId="41" xfId="0" applyFont="1" applyBorder="1" applyAlignment="1">
      <alignment horizontal="center" vertical="top" wrapText="1"/>
    </xf>
    <xf numFmtId="0" fontId="4" fillId="0" borderId="43" xfId="0" applyFont="1" applyBorder="1" applyAlignment="1">
      <alignment vertical="top" wrapText="1"/>
    </xf>
    <xf numFmtId="0" fontId="5" fillId="0" borderId="44" xfId="0" applyFont="1" applyBorder="1" applyAlignment="1">
      <alignment vertical="top" wrapText="1"/>
    </xf>
    <xf numFmtId="0" fontId="6" fillId="0" borderId="47" xfId="0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16" fillId="0" borderId="0" xfId="0" applyFont="1" applyFill="1" applyBorder="1"/>
    <xf numFmtId="0" fontId="6" fillId="0" borderId="0" xfId="0" applyFont="1"/>
    <xf numFmtId="0" fontId="4" fillId="0" borderId="5" xfId="0" applyFont="1" applyBorder="1" applyAlignment="1">
      <alignment vertical="top"/>
    </xf>
    <xf numFmtId="0" fontId="5" fillId="0" borderId="9" xfId="0" applyFont="1" applyBorder="1" applyAlignment="1">
      <alignment vertical="top"/>
    </xf>
    <xf numFmtId="0" fontId="4" fillId="0" borderId="11" xfId="0" applyFont="1" applyBorder="1" applyAlignment="1">
      <alignment vertical="top"/>
    </xf>
    <xf numFmtId="0" fontId="6" fillId="0" borderId="14" xfId="0" applyFont="1" applyBorder="1" applyAlignment="1">
      <alignment vertical="top"/>
    </xf>
    <xf numFmtId="0" fontId="0" fillId="0" borderId="4" xfId="0" applyBorder="1" applyAlignment="1"/>
    <xf numFmtId="0" fontId="0" fillId="0" borderId="2" xfId="0" applyBorder="1" applyAlignment="1"/>
    <xf numFmtId="164" fontId="16" fillId="0" borderId="0" xfId="0" applyNumberFormat="1" applyFont="1" applyFill="1" applyBorder="1"/>
    <xf numFmtId="0" fontId="0" fillId="0" borderId="8" xfId="0" applyBorder="1" applyAlignment="1"/>
    <xf numFmtId="0" fontId="6" fillId="0" borderId="12" xfId="0" applyFont="1" applyBorder="1" applyAlignment="1">
      <alignment vertical="top"/>
    </xf>
    <xf numFmtId="0" fontId="0" fillId="0" borderId="13" xfId="0" applyBorder="1" applyAlignment="1"/>
    <xf numFmtId="0" fontId="0" fillId="0" borderId="11" xfId="0" applyBorder="1" applyAlignment="1"/>
    <xf numFmtId="0" fontId="10" fillId="0" borderId="11" xfId="0" applyFont="1" applyBorder="1" applyAlignment="1"/>
    <xf numFmtId="0" fontId="10" fillId="0" borderId="0" xfId="0" applyFont="1"/>
    <xf numFmtId="0" fontId="0" fillId="4" borderId="0" xfId="0" applyFill="1"/>
    <xf numFmtId="0" fontId="0" fillId="5" borderId="0" xfId="0" applyFill="1"/>
    <xf numFmtId="0" fontId="10" fillId="0" borderId="0" xfId="0" applyFont="1" applyAlignment="1"/>
    <xf numFmtId="0" fontId="4" fillId="0" borderId="0" xfId="0" applyFont="1" applyAlignment="1"/>
    <xf numFmtId="0" fontId="0" fillId="6" borderId="0" xfId="0" applyFill="1"/>
    <xf numFmtId="0" fontId="6" fillId="0" borderId="11" xfId="0" applyFont="1" applyBorder="1" applyAlignment="1">
      <alignment vertical="top"/>
    </xf>
    <xf numFmtId="0" fontId="0" fillId="7" borderId="0" xfId="0" applyFill="1"/>
    <xf numFmtId="0" fontId="6" fillId="8" borderId="0" xfId="0" applyFont="1" applyFill="1" applyBorder="1"/>
    <xf numFmtId="0" fontId="0" fillId="9" borderId="0" xfId="0" applyFill="1"/>
    <xf numFmtId="0" fontId="0" fillId="10" borderId="0" xfId="0" applyFill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/>
    </xf>
    <xf numFmtId="0" fontId="0" fillId="0" borderId="2" xfId="0" applyBorder="1"/>
    <xf numFmtId="0" fontId="0" fillId="0" borderId="11" xfId="0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0" fillId="11" borderId="0" xfId="0" applyFill="1"/>
    <xf numFmtId="0" fontId="0" fillId="12" borderId="0" xfId="0" applyFill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36" xfId="0" quotePrefix="1" applyFont="1" applyFill="1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17" fillId="0" borderId="0" xfId="1" applyAlignment="1" applyProtection="1"/>
    <xf numFmtId="0" fontId="18" fillId="0" borderId="0" xfId="0" applyFont="1"/>
    <xf numFmtId="0" fontId="18" fillId="0" borderId="7" xfId="0" applyFont="1" applyBorder="1"/>
    <xf numFmtId="0" fontId="4" fillId="0" borderId="64" xfId="0" applyFont="1" applyBorder="1" applyAlignment="1">
      <alignment vertical="top" wrapText="1"/>
    </xf>
    <xf numFmtId="0" fontId="19" fillId="0" borderId="64" xfId="0" applyFont="1" applyBorder="1" applyAlignment="1">
      <alignment vertical="top" wrapText="1"/>
    </xf>
    <xf numFmtId="1" fontId="19" fillId="0" borderId="36" xfId="0" applyNumberFormat="1" applyFont="1" applyFill="1" applyBorder="1"/>
    <xf numFmtId="0" fontId="19" fillId="0" borderId="36" xfId="0" applyFont="1" applyFill="1" applyBorder="1"/>
    <xf numFmtId="0" fontId="19" fillId="0" borderId="34" xfId="0" applyFont="1" applyBorder="1" applyAlignment="1">
      <alignment vertical="top" wrapText="1"/>
    </xf>
    <xf numFmtId="1" fontId="19" fillId="0" borderId="33" xfId="0" applyNumberFormat="1" applyFont="1" applyFill="1" applyBorder="1"/>
    <xf numFmtId="0" fontId="19" fillId="0" borderId="33" xfId="0" applyFont="1" applyFill="1" applyBorder="1"/>
    <xf numFmtId="0" fontId="19" fillId="0" borderId="37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4" fillId="0" borderId="65" xfId="0" applyFont="1" applyFill="1" applyBorder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6" fillId="0" borderId="67" xfId="0" applyFont="1" applyBorder="1" applyAlignment="1">
      <alignment horizontal="center" vertical="top" wrapText="1"/>
    </xf>
    <xf numFmtId="0" fontId="6" fillId="0" borderId="68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19" fillId="0" borderId="66" xfId="0" applyFont="1" applyBorder="1" applyAlignment="1">
      <alignment vertical="top" wrapText="1"/>
    </xf>
    <xf numFmtId="0" fontId="19" fillId="0" borderId="65" xfId="0" applyFont="1" applyFill="1" applyBorder="1"/>
    <xf numFmtId="0" fontId="19" fillId="0" borderId="40" xfId="0" applyFont="1" applyBorder="1" applyAlignment="1">
      <alignment vertical="top" wrapText="1"/>
    </xf>
    <xf numFmtId="1" fontId="19" fillId="0" borderId="39" xfId="0" applyNumberFormat="1" applyFont="1" applyFill="1" applyBorder="1"/>
    <xf numFmtId="0" fontId="19" fillId="0" borderId="39" xfId="0" applyFont="1" applyFill="1" applyBorder="1"/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21" fillId="0" borderId="37" xfId="0" applyFont="1" applyBorder="1" applyAlignment="1">
      <alignment vertical="top" wrapText="1"/>
    </xf>
    <xf numFmtId="1" fontId="21" fillId="0" borderId="36" xfId="0" applyNumberFormat="1" applyFont="1" applyFill="1" applyBorder="1"/>
    <xf numFmtId="0" fontId="21" fillId="0" borderId="36" xfId="0" applyFont="1" applyFill="1" applyBorder="1"/>
    <xf numFmtId="0" fontId="17" fillId="0" borderId="0" xfId="1" applyFill="1" applyBorder="1" applyAlignment="1" applyProtection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0" borderId="59" xfId="0" applyFont="1" applyBorder="1" applyAlignment="1">
      <alignment horizontal="center" vertical="top" wrapText="1"/>
    </xf>
    <xf numFmtId="0" fontId="4" fillId="0" borderId="58" xfId="0" applyFont="1" applyBorder="1" applyAlignment="1">
      <alignment horizontal="center" vertical="top" wrapText="1"/>
    </xf>
    <xf numFmtId="0" fontId="4" fillId="0" borderId="54" xfId="0" applyFont="1" applyBorder="1" applyAlignment="1">
      <alignment horizontal="center" vertical="top" wrapText="1"/>
    </xf>
    <xf numFmtId="0" fontId="4" fillId="0" borderId="53" xfId="0" applyFont="1" applyBorder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164" fontId="5" fillId="0" borderId="7" xfId="0" applyNumberFormat="1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6" xfId="0" applyFont="1" applyBorder="1" applyAlignment="1">
      <alignment vertical="top" wrapText="1"/>
    </xf>
    <xf numFmtId="164" fontId="4" fillId="0" borderId="3" xfId="0" applyNumberFormat="1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6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4" fillId="0" borderId="49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10" fillId="0" borderId="0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21" fillId="0" borderId="40" xfId="0" applyFont="1" applyBorder="1" applyAlignment="1">
      <alignment vertical="top" wrapText="1"/>
    </xf>
    <xf numFmtId="1" fontId="21" fillId="0" borderId="39" xfId="0" applyNumberFormat="1" applyFont="1" applyFill="1" applyBorder="1"/>
    <xf numFmtId="0" fontId="21" fillId="0" borderId="39" xfId="0" applyFont="1" applyFill="1" applyBorder="1"/>
    <xf numFmtId="0" fontId="19" fillId="0" borderId="63" xfId="0" applyFont="1" applyFill="1" applyBorder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11" fillId="0" borderId="0" xfId="0" applyFont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21" fillId="0" borderId="64" xfId="0" applyFont="1" applyBorder="1" applyAlignment="1">
      <alignment vertical="top" wrapText="1"/>
    </xf>
    <xf numFmtId="0" fontId="23" fillId="0" borderId="0" xfId="0" applyFont="1"/>
    <xf numFmtId="0" fontId="19" fillId="0" borderId="40" xfId="0" applyFont="1" applyFill="1" applyBorder="1" applyAlignment="1">
      <alignment vertical="top" wrapText="1"/>
    </xf>
    <xf numFmtId="0" fontId="21" fillId="0" borderId="37" xfId="0" applyFont="1" applyFill="1" applyBorder="1" applyAlignment="1">
      <alignment vertical="top" wrapText="1"/>
    </xf>
    <xf numFmtId="0" fontId="19" fillId="0" borderId="37" xfId="0" applyFont="1" applyFill="1" applyBorder="1" applyAlignment="1">
      <alignment vertical="top" wrapText="1"/>
    </xf>
    <xf numFmtId="0" fontId="19" fillId="0" borderId="34" xfId="0" applyFont="1" applyFill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1" fontId="4" fillId="0" borderId="36" xfId="0" applyNumberFormat="1" applyFont="1" applyFill="1" applyBorder="1" applyAlignment="1">
      <alignment horizontal="left"/>
    </xf>
    <xf numFmtId="0" fontId="24" fillId="0" borderId="36" xfId="0" applyFont="1" applyFill="1" applyBorder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4" fillId="0" borderId="37" xfId="0" applyFont="1" applyBorder="1" applyAlignment="1">
      <alignment vertical="top" wrapText="1"/>
    </xf>
    <xf numFmtId="1" fontId="24" fillId="0" borderId="36" xfId="0" applyNumberFormat="1" applyFont="1" applyFill="1" applyBorder="1"/>
    <xf numFmtId="16" fontId="0" fillId="0" borderId="0" xfId="0" quotePrefix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0" fillId="0" borderId="0" xfId="0" applyFill="1"/>
    <xf numFmtId="0" fontId="10" fillId="0" borderId="0" xfId="0" applyFont="1" applyFill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6" fillId="13" borderId="74" xfId="0" applyFont="1" applyFill="1" applyBorder="1" applyAlignment="1">
      <alignment horizontal="left" vertical="top"/>
    </xf>
    <xf numFmtId="0" fontId="4" fillId="0" borderId="77" xfId="0" applyFont="1" applyFill="1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24" fillId="0" borderId="40" xfId="0" applyFont="1" applyBorder="1" applyAlignment="1">
      <alignment vertical="top" wrapText="1"/>
    </xf>
    <xf numFmtId="1" fontId="24" fillId="0" borderId="39" xfId="0" applyNumberFormat="1" applyFont="1" applyFill="1" applyBorder="1"/>
    <xf numFmtId="0" fontId="24" fillId="0" borderId="39" xfId="0" applyFont="1" applyFill="1" applyBorder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26" fillId="13" borderId="75" xfId="0" applyFont="1" applyFill="1" applyBorder="1" applyAlignment="1">
      <alignment horizontal="left" vertical="top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26" fillId="13" borderId="76" xfId="0" applyFont="1" applyFill="1" applyBorder="1" applyAlignment="1">
      <alignment horizontal="left" vertical="top"/>
    </xf>
    <xf numFmtId="0" fontId="17" fillId="0" borderId="0" xfId="1" applyFill="1" applyAlignment="1" applyProtection="1">
      <alignment horizontal="left" vertical="top"/>
    </xf>
    <xf numFmtId="0" fontId="27" fillId="0" borderId="0" xfId="0" applyFont="1" applyFill="1" applyAlignment="1">
      <alignment horizontal="left" vertical="top"/>
    </xf>
    <xf numFmtId="0" fontId="0" fillId="0" borderId="0" xfId="0" applyFill="1" applyAlignment="1"/>
    <xf numFmtId="0" fontId="26" fillId="13" borderId="0" xfId="0" applyFont="1" applyFill="1" applyBorder="1" applyAlignment="1">
      <alignment horizontal="left" vertical="top"/>
    </xf>
    <xf numFmtId="0" fontId="11" fillId="0" borderId="78" xfId="0" applyFont="1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0" fillId="0" borderId="0" xfId="0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30" fillId="0" borderId="40" xfId="0" applyFont="1" applyBorder="1" applyAlignment="1">
      <alignment vertical="top" wrapText="1"/>
    </xf>
    <xf numFmtId="1" fontId="30" fillId="0" borderId="39" xfId="0" applyNumberFormat="1" applyFont="1" applyFill="1" applyBorder="1"/>
    <xf numFmtId="0" fontId="30" fillId="0" borderId="39" xfId="0" applyFont="1" applyFill="1" applyBorder="1"/>
    <xf numFmtId="0" fontId="20" fillId="0" borderId="0" xfId="0" applyFont="1"/>
    <xf numFmtId="0" fontId="22" fillId="0" borderId="0" xfId="0" applyFont="1"/>
    <xf numFmtId="0" fontId="0" fillId="0" borderId="0" xfId="0" applyAlignment="1">
      <alignment horizontal="left"/>
    </xf>
    <xf numFmtId="0" fontId="0" fillId="15" borderId="82" xfId="0" applyFill="1" applyBorder="1"/>
    <xf numFmtId="0" fontId="0" fillId="15" borderId="0" xfId="0" applyFill="1" applyBorder="1"/>
    <xf numFmtId="0" fontId="0" fillId="15" borderId="0" xfId="0" applyFill="1" applyBorder="1" applyAlignment="1">
      <alignment horizontal="center"/>
    </xf>
    <xf numFmtId="0" fontId="0" fillId="15" borderId="83" xfId="0" applyFill="1" applyBorder="1"/>
    <xf numFmtId="0" fontId="0" fillId="15" borderId="84" xfId="0" applyFill="1" applyBorder="1"/>
    <xf numFmtId="0" fontId="0" fillId="15" borderId="78" xfId="0" applyFill="1" applyBorder="1"/>
    <xf numFmtId="0" fontId="0" fillId="15" borderId="78" xfId="0" applyFill="1" applyBorder="1" applyAlignment="1">
      <alignment horizontal="center"/>
    </xf>
    <xf numFmtId="0" fontId="0" fillId="15" borderId="85" xfId="0" applyFill="1" applyBorder="1"/>
    <xf numFmtId="0" fontId="11" fillId="15" borderId="0" xfId="0" applyFont="1" applyFill="1" applyBorder="1"/>
    <xf numFmtId="0" fontId="0" fillId="16" borderId="82" xfId="0" applyFill="1" applyBorder="1"/>
    <xf numFmtId="0" fontId="0" fillId="16" borderId="0" xfId="0" applyFill="1" applyBorder="1"/>
    <xf numFmtId="0" fontId="0" fillId="16" borderId="0" xfId="0" applyFill="1" applyBorder="1" applyAlignment="1">
      <alignment horizontal="right"/>
    </xf>
    <xf numFmtId="0" fontId="0" fillId="16" borderId="0" xfId="0" applyFill="1" applyBorder="1" applyAlignment="1">
      <alignment horizontal="center"/>
    </xf>
    <xf numFmtId="0" fontId="0" fillId="16" borderId="83" xfId="0" applyFill="1" applyBorder="1"/>
    <xf numFmtId="0" fontId="0" fillId="16" borderId="83" xfId="0" applyFill="1" applyBorder="1" applyAlignment="1">
      <alignment horizontal="left"/>
    </xf>
    <xf numFmtId="0" fontId="0" fillId="16" borderId="84" xfId="0" applyFill="1" applyBorder="1"/>
    <xf numFmtId="0" fontId="0" fillId="16" borderId="78" xfId="0" applyFill="1" applyBorder="1"/>
    <xf numFmtId="0" fontId="0" fillId="16" borderId="78" xfId="0" applyFill="1" applyBorder="1" applyAlignment="1">
      <alignment horizontal="right"/>
    </xf>
    <xf numFmtId="0" fontId="0" fillId="16" borderId="78" xfId="0" applyFill="1" applyBorder="1" applyAlignment="1">
      <alignment horizontal="center"/>
    </xf>
    <xf numFmtId="0" fontId="0" fillId="16" borderId="85" xfId="0" applyFill="1" applyBorder="1" applyAlignment="1">
      <alignment horizontal="left"/>
    </xf>
    <xf numFmtId="0" fontId="0" fillId="16" borderId="85" xfId="0" applyFill="1" applyBorder="1"/>
    <xf numFmtId="0" fontId="0" fillId="16" borderId="80" xfId="0" applyFill="1" applyBorder="1" applyAlignment="1">
      <alignment horizontal="right"/>
    </xf>
    <xf numFmtId="0" fontId="0" fillId="16" borderId="80" xfId="0" applyFill="1" applyBorder="1" applyAlignment="1">
      <alignment horizontal="center"/>
    </xf>
    <xf numFmtId="0" fontId="0" fillId="16" borderId="81" xfId="0" applyFill="1" applyBorder="1"/>
    <xf numFmtId="0" fontId="0" fillId="16" borderId="85" xfId="0" quotePrefix="1" applyFill="1" applyBorder="1" applyAlignment="1">
      <alignment horizontal="left"/>
    </xf>
    <xf numFmtId="0" fontId="0" fillId="16" borderId="81" xfId="0" applyFill="1" applyBorder="1" applyAlignment="1">
      <alignment horizontal="left"/>
    </xf>
    <xf numFmtId="0" fontId="0" fillId="17" borderId="82" xfId="0" applyFill="1" applyBorder="1"/>
    <xf numFmtId="0" fontId="0" fillId="17" borderId="0" xfId="0" applyFill="1" applyBorder="1"/>
    <xf numFmtId="0" fontId="11" fillId="17" borderId="0" xfId="0" applyFont="1" applyFill="1" applyBorder="1" applyAlignment="1">
      <alignment horizontal="right"/>
    </xf>
    <xf numFmtId="0" fontId="0" fillId="17" borderId="0" xfId="0" applyFill="1" applyBorder="1" applyAlignment="1">
      <alignment horizontal="center"/>
    </xf>
    <xf numFmtId="0" fontId="10" fillId="17" borderId="0" xfId="0" applyFont="1" applyFill="1" applyBorder="1" applyAlignment="1">
      <alignment horizontal="left"/>
    </xf>
    <xf numFmtId="0" fontId="10" fillId="17" borderId="0" xfId="0" applyFont="1" applyFill="1" applyBorder="1"/>
    <xf numFmtId="0" fontId="0" fillId="17" borderId="83" xfId="0" applyFill="1" applyBorder="1"/>
    <xf numFmtId="0" fontId="0" fillId="17" borderId="78" xfId="0" applyFill="1" applyBorder="1"/>
    <xf numFmtId="0" fontId="0" fillId="17" borderId="85" xfId="0" applyFill="1" applyBorder="1"/>
    <xf numFmtId="0" fontId="0" fillId="18" borderId="82" xfId="0" applyFill="1" applyBorder="1"/>
    <xf numFmtId="0" fontId="0" fillId="18" borderId="0" xfId="0" applyFill="1" applyBorder="1"/>
    <xf numFmtId="0" fontId="11" fillId="18" borderId="0" xfId="0" applyFont="1" applyFill="1" applyBorder="1" applyAlignment="1">
      <alignment horizontal="right"/>
    </xf>
    <xf numFmtId="0" fontId="0" fillId="18" borderId="0" xfId="0" applyFill="1" applyBorder="1" applyAlignment="1">
      <alignment horizontal="center"/>
    </xf>
    <xf numFmtId="0" fontId="10" fillId="18" borderId="0" xfId="0" applyFont="1" applyFill="1" applyBorder="1"/>
    <xf numFmtId="0" fontId="0" fillId="18" borderId="83" xfId="0" applyFill="1" applyBorder="1"/>
    <xf numFmtId="0" fontId="0" fillId="18" borderId="78" xfId="0" applyFill="1" applyBorder="1"/>
    <xf numFmtId="0" fontId="0" fillId="18" borderId="85" xfId="0" applyFill="1" applyBorder="1"/>
    <xf numFmtId="0" fontId="11" fillId="15" borderId="78" xfId="0" applyFont="1" applyFill="1" applyBorder="1"/>
    <xf numFmtId="0" fontId="0" fillId="17" borderId="65" xfId="0" applyFill="1" applyBorder="1"/>
    <xf numFmtId="0" fontId="0" fillId="17" borderId="77" xfId="0" applyFill="1" applyBorder="1"/>
    <xf numFmtId="0" fontId="17" fillId="17" borderId="79" xfId="1" applyFill="1" applyBorder="1" applyAlignment="1" applyProtection="1"/>
    <xf numFmtId="0" fontId="0" fillId="18" borderId="65" xfId="0" applyFill="1" applyBorder="1"/>
    <xf numFmtId="0" fontId="0" fillId="18" borderId="77" xfId="0" applyFill="1" applyBorder="1"/>
    <xf numFmtId="0" fontId="17" fillId="18" borderId="79" xfId="1" applyFill="1" applyBorder="1" applyAlignment="1" applyProtection="1"/>
    <xf numFmtId="0" fontId="0" fillId="16" borderId="65" xfId="0" applyFill="1" applyBorder="1"/>
    <xf numFmtId="0" fontId="0" fillId="16" borderId="77" xfId="0" applyFill="1" applyBorder="1"/>
    <xf numFmtId="0" fontId="17" fillId="16" borderId="79" xfId="1" applyFill="1" applyBorder="1" applyAlignment="1" applyProtection="1"/>
    <xf numFmtId="0" fontId="34" fillId="0" borderId="0" xfId="0" applyFont="1" applyFill="1"/>
    <xf numFmtId="0" fontId="34" fillId="0" borderId="0" xfId="0" applyFont="1" applyFill="1" applyBorder="1"/>
    <xf numFmtId="0" fontId="32" fillId="0" borderId="0" xfId="0" applyFont="1" applyFill="1"/>
    <xf numFmtId="0" fontId="33" fillId="0" borderId="0" xfId="0" applyFont="1" applyFill="1"/>
    <xf numFmtId="0" fontId="32" fillId="0" borderId="0" xfId="0" applyFont="1" applyFill="1" applyBorder="1"/>
    <xf numFmtId="164" fontId="32" fillId="0" borderId="0" xfId="0" applyNumberFormat="1" applyFont="1" applyFill="1" applyBorder="1"/>
    <xf numFmtId="0" fontId="35" fillId="0" borderId="0" xfId="1" applyFont="1" applyFill="1" applyBorder="1" applyAlignment="1" applyProtection="1"/>
    <xf numFmtId="0" fontId="6" fillId="0" borderId="0" xfId="0" applyFont="1" applyFill="1"/>
    <xf numFmtId="0" fontId="4" fillId="0" borderId="0" xfId="0" applyFont="1" applyFill="1"/>
    <xf numFmtId="0" fontId="36" fillId="0" borderId="0" xfId="1" applyFont="1" applyFill="1" applyBorder="1" applyAlignment="1" applyProtection="1"/>
    <xf numFmtId="0" fontId="10" fillId="0" borderId="0" xfId="0" applyFont="1" applyFill="1" applyBorder="1"/>
    <xf numFmtId="0" fontId="6" fillId="15" borderId="0" xfId="0" applyFont="1" applyFill="1" applyBorder="1"/>
    <xf numFmtId="0" fontId="30" fillId="0" borderId="36" xfId="0" applyFont="1" applyFill="1" applyBorder="1"/>
    <xf numFmtId="0" fontId="30" fillId="0" borderId="37" xfId="0" applyFont="1" applyBorder="1" applyAlignment="1">
      <alignment vertical="top" wrapText="1"/>
    </xf>
    <xf numFmtId="1" fontId="30" fillId="0" borderId="36" xfId="0" applyNumberFormat="1" applyFont="1" applyFill="1" applyBorder="1"/>
    <xf numFmtId="0" fontId="19" fillId="0" borderId="0" xfId="0" applyFont="1" applyFill="1" applyBorder="1"/>
    <xf numFmtId="0" fontId="0" fillId="0" borderId="0" xfId="0" applyAlignment="1"/>
    <xf numFmtId="0" fontId="37" fillId="13" borderId="76" xfId="0" applyFont="1" applyFill="1" applyBorder="1" applyAlignment="1">
      <alignment horizontal="left" vertical="top"/>
    </xf>
    <xf numFmtId="0" fontId="37" fillId="13" borderId="75" xfId="0" applyFont="1" applyFill="1" applyBorder="1" applyAlignment="1">
      <alignment horizontal="left" vertical="top"/>
    </xf>
    <xf numFmtId="0" fontId="37" fillId="13" borderId="0" xfId="0" applyFont="1" applyFill="1" applyAlignment="1">
      <alignment horizontal="left" vertical="top"/>
    </xf>
    <xf numFmtId="0" fontId="10" fillId="0" borderId="36" xfId="0" applyFont="1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38" fillId="0" borderId="0" xfId="0" applyFont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9" fillId="0" borderId="0" xfId="0" applyFont="1" applyFill="1" applyBorder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0" fillId="3" borderId="0" xfId="0" applyFill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1" fontId="4" fillId="0" borderId="39" xfId="0" applyNumberFormat="1" applyFont="1" applyFill="1" applyBorder="1" applyAlignment="1">
      <alignment horizontal="right"/>
    </xf>
    <xf numFmtId="1" fontId="4" fillId="0" borderId="36" xfId="0" applyNumberFormat="1" applyFont="1" applyFill="1" applyBorder="1" applyAlignment="1">
      <alignment horizontal="right"/>
    </xf>
    <xf numFmtId="1" fontId="4" fillId="0" borderId="33" xfId="0" applyNumberFormat="1" applyFont="1" applyFill="1" applyBorder="1" applyAlignment="1">
      <alignment horizontal="right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0" fillId="15" borderId="84" xfId="0" applyFill="1" applyBorder="1" applyAlignment="1">
      <alignment vertical="top"/>
    </xf>
    <xf numFmtId="0" fontId="11" fillId="15" borderId="78" xfId="0" applyFont="1" applyFill="1" applyBorder="1" applyAlignment="1">
      <alignment vertical="top"/>
    </xf>
    <xf numFmtId="0" fontId="0" fillId="15" borderId="78" xfId="0" applyFill="1" applyBorder="1" applyAlignment="1">
      <alignment vertical="top"/>
    </xf>
    <xf numFmtId="0" fontId="0" fillId="15" borderId="78" xfId="0" applyFill="1" applyBorder="1" applyAlignment="1">
      <alignment horizontal="center" vertical="top"/>
    </xf>
    <xf numFmtId="0" fontId="11" fillId="0" borderId="69" xfId="0" applyFont="1" applyBorder="1"/>
    <xf numFmtId="0" fontId="11" fillId="0" borderId="70" xfId="0" applyFont="1" applyBorder="1"/>
    <xf numFmtId="0" fontId="0" fillId="0" borderId="70" xfId="0" applyBorder="1"/>
    <xf numFmtId="0" fontId="0" fillId="0" borderId="71" xfId="0" applyBorder="1"/>
    <xf numFmtId="0" fontId="11" fillId="0" borderId="71" xfId="0" applyFont="1" applyBorder="1"/>
    <xf numFmtId="0" fontId="11" fillId="0" borderId="69" xfId="0" applyFont="1" applyFill="1" applyBorder="1"/>
    <xf numFmtId="0" fontId="0" fillId="0" borderId="70" xfId="0" applyFill="1" applyBorder="1"/>
    <xf numFmtId="0" fontId="0" fillId="0" borderId="70" xfId="0" applyFill="1" applyBorder="1" applyAlignment="1">
      <alignment horizontal="center"/>
    </xf>
    <xf numFmtId="0" fontId="0" fillId="0" borderId="71" xfId="0" applyFill="1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1" fontId="24" fillId="0" borderId="39" xfId="0" applyNumberFormat="1" applyFont="1" applyFill="1" applyBorder="1" applyAlignment="1">
      <alignment horizontal="right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0" fillId="0" borderId="36" xfId="0" applyBorder="1"/>
    <xf numFmtId="1" fontId="24" fillId="0" borderId="36" xfId="0" applyNumberFormat="1" applyFont="1" applyFill="1" applyBorder="1" applyAlignment="1">
      <alignment horizontal="right"/>
    </xf>
    <xf numFmtId="1" fontId="19" fillId="0" borderId="36" xfId="0" applyNumberFormat="1" applyFont="1" applyFill="1" applyBorder="1" applyAlignment="1">
      <alignment horizontal="right"/>
    </xf>
    <xf numFmtId="1" fontId="19" fillId="0" borderId="39" xfId="0" applyNumberFormat="1" applyFont="1" applyFill="1" applyBorder="1" applyAlignment="1">
      <alignment horizontal="right"/>
    </xf>
    <xf numFmtId="1" fontId="21" fillId="0" borderId="36" xfId="0" applyNumberFormat="1" applyFont="1" applyFill="1" applyBorder="1" applyAlignment="1">
      <alignment horizontal="right"/>
    </xf>
    <xf numFmtId="1" fontId="30" fillId="0" borderId="36" xfId="0" applyNumberFormat="1" applyFont="1" applyFill="1" applyBorder="1" applyAlignment="1">
      <alignment horizontal="right"/>
    </xf>
    <xf numFmtId="0" fontId="25" fillId="0" borderId="36" xfId="0" applyFont="1" applyBorder="1"/>
    <xf numFmtId="0" fontId="40" fillId="0" borderId="37" xfId="0" applyFont="1" applyBorder="1" applyAlignment="1">
      <alignment vertical="top" wrapText="1"/>
    </xf>
    <xf numFmtId="1" fontId="40" fillId="0" borderId="36" xfId="0" applyNumberFormat="1" applyFont="1" applyFill="1" applyBorder="1" applyAlignment="1">
      <alignment horizontal="right"/>
    </xf>
    <xf numFmtId="0" fontId="40" fillId="0" borderId="36" xfId="0" applyFont="1" applyFill="1" applyBorder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39" fillId="0" borderId="37" xfId="0" applyFont="1" applyBorder="1" applyAlignment="1">
      <alignment vertical="top" wrapText="1"/>
    </xf>
    <xf numFmtId="1" fontId="39" fillId="0" borderId="36" xfId="0" applyNumberFormat="1" applyFont="1" applyFill="1" applyBorder="1" applyAlignment="1">
      <alignment horizontal="right"/>
    </xf>
    <xf numFmtId="0" fontId="39" fillId="0" borderId="36" xfId="0" applyFont="1" applyFill="1" applyBorder="1"/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66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0" fillId="0" borderId="0" xfId="0" applyAlignment="1"/>
    <xf numFmtId="0" fontId="5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/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4" fillId="0" borderId="36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1" fontId="4" fillId="0" borderId="36" xfId="0" quotePrefix="1" applyNumberFormat="1" applyFont="1" applyFill="1" applyBorder="1" applyAlignment="1">
      <alignment horizontal="right"/>
    </xf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4" fillId="0" borderId="36" xfId="0" applyFont="1" applyBorder="1" applyAlignment="1">
      <alignment vertical="top" wrapText="1"/>
    </xf>
    <xf numFmtId="0" fontId="42" fillId="0" borderId="87" xfId="0" applyFont="1" applyBorder="1" applyAlignment="1"/>
    <xf numFmtId="0" fontId="42" fillId="0" borderId="89" xfId="0" applyFont="1" applyBorder="1" applyAlignment="1"/>
    <xf numFmtId="0" fontId="39" fillId="0" borderId="88" xfId="0" applyFont="1" applyFill="1" applyBorder="1" applyAlignment="1"/>
    <xf numFmtId="0" fontId="4" fillId="0" borderId="0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1" xfId="0" applyFont="1" applyBorder="1" applyAlignment="1">
      <alignment horizontal="center" vertical="top" wrapText="1"/>
    </xf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Alignment="1"/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29" fillId="3" borderId="90" xfId="0" applyFont="1" applyFill="1" applyBorder="1" applyAlignment="1">
      <alignment vertical="center" wrapText="1"/>
    </xf>
    <xf numFmtId="0" fontId="17" fillId="3" borderId="90" xfId="1" applyFill="1" applyBorder="1" applyAlignment="1" applyProtection="1">
      <alignment vertical="center" wrapText="1"/>
    </xf>
    <xf numFmtId="0" fontId="29" fillId="3" borderId="90" xfId="0" applyFont="1" applyFill="1" applyBorder="1" applyAlignment="1">
      <alignment horizontal="right" vertical="center" wrapText="1"/>
    </xf>
    <xf numFmtId="0" fontId="29" fillId="2" borderId="91" xfId="0" applyFont="1" applyFill="1" applyBorder="1" applyAlignment="1">
      <alignment vertical="center" wrapText="1"/>
    </xf>
    <xf numFmtId="0" fontId="17" fillId="2" borderId="91" xfId="1" applyFill="1" applyBorder="1" applyAlignment="1" applyProtection="1">
      <alignment vertical="center" wrapText="1"/>
    </xf>
    <xf numFmtId="0" fontId="29" fillId="2" borderId="91" xfId="0" applyFont="1" applyFill="1" applyBorder="1" applyAlignment="1">
      <alignment horizontal="right" vertical="center" wrapText="1"/>
    </xf>
    <xf numFmtId="0" fontId="6" fillId="0" borderId="62" xfId="0" applyFont="1" applyBorder="1" applyAlignment="1">
      <alignment vertical="top" wrapText="1"/>
    </xf>
    <xf numFmtId="0" fontId="6" fillId="0" borderId="60" xfId="0" applyFont="1" applyBorder="1" applyAlignment="1">
      <alignment vertical="top" wrapText="1"/>
    </xf>
    <xf numFmtId="0" fontId="4" fillId="0" borderId="59" xfId="0" applyFont="1" applyBorder="1" applyAlignment="1">
      <alignment horizontal="center" vertical="top" wrapText="1"/>
    </xf>
    <xf numFmtId="0" fontId="4" fillId="0" borderId="61" xfId="0" applyFont="1" applyBorder="1" applyAlignment="1">
      <alignment horizontal="center" vertical="top" wrapText="1"/>
    </xf>
    <xf numFmtId="0" fontId="4" fillId="0" borderId="60" xfId="0" applyFont="1" applyBorder="1" applyAlignment="1">
      <alignment horizontal="center" vertical="top" wrapText="1"/>
    </xf>
    <xf numFmtId="0" fontId="4" fillId="0" borderId="58" xfId="0" applyFont="1" applyBorder="1" applyAlignment="1">
      <alignment horizontal="center" vertical="top" wrapText="1"/>
    </xf>
    <xf numFmtId="0" fontId="5" fillId="0" borderId="57" xfId="0" applyFont="1" applyBorder="1" applyAlignment="1">
      <alignment vertical="top" wrapText="1"/>
    </xf>
    <xf numFmtId="0" fontId="5" fillId="0" borderId="55" xfId="0" applyFont="1" applyBorder="1" applyAlignment="1">
      <alignment vertical="top" wrapText="1"/>
    </xf>
    <xf numFmtId="0" fontId="4" fillId="0" borderId="54" xfId="0" applyFont="1" applyBorder="1" applyAlignment="1">
      <alignment horizontal="center" vertical="top" wrapText="1"/>
    </xf>
    <xf numFmtId="0" fontId="4" fillId="0" borderId="56" xfId="0" applyFont="1" applyBorder="1" applyAlignment="1">
      <alignment horizontal="center" vertical="top" wrapText="1"/>
    </xf>
    <xf numFmtId="0" fontId="4" fillId="0" borderId="55" xfId="0" applyFont="1" applyBorder="1" applyAlignment="1">
      <alignment horizontal="center" vertical="top" wrapText="1"/>
    </xf>
    <xf numFmtId="0" fontId="4" fillId="0" borderId="53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4" fillId="0" borderId="11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4" fillId="0" borderId="1" xfId="0" applyFont="1" applyBorder="1" applyAlignment="1">
      <alignment vertical="top" wrapText="1"/>
    </xf>
    <xf numFmtId="164" fontId="5" fillId="0" borderId="7" xfId="0" applyNumberFormat="1" applyFont="1" applyBorder="1" applyAlignment="1">
      <alignment vertical="top" wrapText="1"/>
    </xf>
    <xf numFmtId="0" fontId="5" fillId="0" borderId="0" xfId="0" applyFont="1" applyAlignment="1">
      <alignment vertical="top" wrapText="1"/>
    </xf>
    <xf numFmtId="0" fontId="5" fillId="0" borderId="6" xfId="0" applyFont="1" applyBorder="1" applyAlignment="1">
      <alignment vertical="top" wrapText="1"/>
    </xf>
    <xf numFmtId="164" fontId="4" fillId="0" borderId="3" xfId="0" applyNumberFormat="1" applyFon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6" fillId="0" borderId="46" xfId="0" applyFont="1" applyBorder="1" applyAlignment="1">
      <alignment vertical="top" wrapText="1"/>
    </xf>
    <xf numFmtId="0" fontId="6" fillId="0" borderId="45" xfId="0" applyFont="1" applyBorder="1" applyAlignment="1">
      <alignment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45" xfId="0" applyFont="1" applyBorder="1" applyAlignment="1">
      <alignment horizontal="center" vertical="top" wrapText="1"/>
    </xf>
    <xf numFmtId="0" fontId="15" fillId="0" borderId="23" xfId="0" applyFont="1" applyBorder="1" applyAlignment="1">
      <alignment horizontal="center" vertical="top" wrapText="1"/>
    </xf>
    <xf numFmtId="0" fontId="6" fillId="0" borderId="46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0" fontId="4" fillId="0" borderId="52" xfId="0" applyFont="1" applyBorder="1" applyAlignment="1">
      <alignment vertical="top" wrapText="1"/>
    </xf>
    <xf numFmtId="0" fontId="4" fillId="0" borderId="50" xfId="0" applyFont="1" applyBorder="1" applyAlignment="1">
      <alignment vertical="top" wrapText="1"/>
    </xf>
    <xf numFmtId="0" fontId="4" fillId="0" borderId="49" xfId="0" applyFont="1" applyBorder="1" applyAlignment="1">
      <alignment horizontal="center" vertical="top" wrapText="1"/>
    </xf>
    <xf numFmtId="0" fontId="4" fillId="0" borderId="51" xfId="0" applyFont="1" applyBorder="1" applyAlignment="1">
      <alignment horizontal="center" vertical="top" wrapText="1"/>
    </xf>
    <xf numFmtId="0" fontId="4" fillId="0" borderId="50" xfId="0" applyFont="1" applyBorder="1" applyAlignment="1">
      <alignment horizontal="center" vertical="top" wrapText="1"/>
    </xf>
    <xf numFmtId="0" fontId="4" fillId="0" borderId="48" xfId="0" applyFont="1" applyBorder="1" applyAlignment="1">
      <alignment horizontal="center" vertical="top" wrapText="1"/>
    </xf>
    <xf numFmtId="0" fontId="9" fillId="0" borderId="14" xfId="0" applyFont="1" applyBorder="1" applyAlignment="1">
      <alignment vertical="top" wrapText="1"/>
    </xf>
    <xf numFmtId="0" fontId="9" fillId="0" borderId="11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0" fontId="4" fillId="0" borderId="14" xfId="0" applyFont="1" applyBorder="1" applyAlignment="1">
      <alignment wrapText="1"/>
    </xf>
    <xf numFmtId="0" fontId="4" fillId="0" borderId="9" xfId="0" applyFont="1" applyBorder="1" applyAlignment="1">
      <alignment wrapText="1"/>
    </xf>
    <xf numFmtId="0" fontId="8" fillId="0" borderId="9" xfId="0" applyFont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9" fillId="0" borderId="0" xfId="0" applyFont="1" applyAlignment="1">
      <alignment horizontal="right" vertical="top" wrapText="1"/>
    </xf>
    <xf numFmtId="0" fontId="7" fillId="0" borderId="9" xfId="0" applyFont="1" applyBorder="1" applyAlignment="1">
      <alignment vertical="top" wrapText="1"/>
    </xf>
    <xf numFmtId="0" fontId="7" fillId="0" borderId="0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8" xfId="0" applyFont="1" applyBorder="1" applyAlignment="1">
      <alignment vertical="top" wrapText="1"/>
    </xf>
    <xf numFmtId="0" fontId="15" fillId="0" borderId="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5" fillId="0" borderId="7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4" fillId="0" borderId="42" xfId="0" applyFont="1" applyBorder="1" applyAlignment="1">
      <alignment vertical="top" wrapText="1"/>
    </xf>
    <xf numFmtId="0" fontId="4" fillId="0" borderId="41" xfId="0" applyFont="1" applyBorder="1" applyAlignment="1">
      <alignment vertical="top" wrapText="1"/>
    </xf>
    <xf numFmtId="0" fontId="0" fillId="0" borderId="42" xfId="0" applyBorder="1" applyAlignment="1">
      <alignment vertical="top" wrapText="1"/>
    </xf>
    <xf numFmtId="0" fontId="0" fillId="0" borderId="41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4" fillId="0" borderId="4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0" xfId="0" applyFont="1" applyFill="1" applyBorder="1" applyAlignment="1"/>
    <xf numFmtId="0" fontId="0" fillId="0" borderId="0" xfId="0" applyBorder="1" applyAlignment="1"/>
    <xf numFmtId="0" fontId="4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4" fillId="0" borderId="39" xfId="0" applyFont="1" applyFill="1" applyBorder="1" applyAlignment="1">
      <alignment horizontal="left"/>
    </xf>
    <xf numFmtId="0" fontId="4" fillId="0" borderId="39" xfId="0" applyFont="1" applyFill="1" applyBorder="1" applyAlignment="1"/>
    <xf numFmtId="0" fontId="0" fillId="0" borderId="39" xfId="0" applyBorder="1" applyAlignment="1"/>
    <xf numFmtId="0" fontId="4" fillId="0" borderId="39" xfId="0" applyFont="1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4" fillId="0" borderId="36" xfId="0" applyFont="1" applyFill="1" applyBorder="1" applyAlignment="1">
      <alignment horizontal="left"/>
    </xf>
    <xf numFmtId="0" fontId="4" fillId="0" borderId="36" xfId="0" applyFont="1" applyFill="1" applyBorder="1" applyAlignment="1"/>
    <xf numFmtId="0" fontId="0" fillId="0" borderId="36" xfId="0" applyBorder="1" applyAlignment="1"/>
    <xf numFmtId="0" fontId="4" fillId="0" borderId="36" xfId="0" applyFont="1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4" fillId="0" borderId="33" xfId="0" applyFont="1" applyFill="1" applyBorder="1" applyAlignment="1">
      <alignment horizontal="left"/>
    </xf>
    <xf numFmtId="0" fontId="4" fillId="0" borderId="33" xfId="0" applyFont="1" applyFill="1" applyBorder="1" applyAlignment="1"/>
    <xf numFmtId="0" fontId="0" fillId="0" borderId="33" xfId="0" applyBorder="1" applyAlignment="1"/>
    <xf numFmtId="0" fontId="4" fillId="0" borderId="33" xfId="0" applyFont="1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0" fillId="0" borderId="0" xfId="0" applyAlignment="1"/>
    <xf numFmtId="0" fontId="4" fillId="0" borderId="5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6" fillId="0" borderId="14" xfId="0" applyFont="1" applyBorder="1" applyAlignment="1">
      <alignment vertical="top" wrapText="1"/>
    </xf>
    <xf numFmtId="0" fontId="6" fillId="0" borderId="11" xfId="0" applyFont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6" fillId="0" borderId="19" xfId="0" applyFont="1" applyBorder="1" applyAlignment="1">
      <alignment vertical="top" wrapText="1"/>
    </xf>
    <xf numFmtId="0" fontId="6" fillId="0" borderId="18" xfId="0" applyFont="1" applyBorder="1" applyAlignment="1">
      <alignment vertical="top" wrapText="1"/>
    </xf>
    <xf numFmtId="0" fontId="6" fillId="0" borderId="17" xfId="0" applyFont="1" applyBorder="1" applyAlignment="1">
      <alignment vertical="top" wrapText="1"/>
    </xf>
    <xf numFmtId="0" fontId="6" fillId="0" borderId="26" xfId="0" applyFont="1" applyBorder="1" applyAlignment="1">
      <alignment horizontal="center" vertical="top" wrapText="1"/>
    </xf>
    <xf numFmtId="0" fontId="6" fillId="0" borderId="16" xfId="0" applyFont="1" applyBorder="1" applyAlignment="1">
      <alignment horizontal="center" vertical="top" wrapText="1"/>
    </xf>
    <xf numFmtId="0" fontId="6" fillId="0" borderId="25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6" fillId="0" borderId="13" xfId="0" applyFont="1" applyBorder="1" applyAlignment="1">
      <alignment vertical="top" wrapText="1"/>
    </xf>
    <xf numFmtId="0" fontId="6" fillId="0" borderId="12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6" fillId="0" borderId="24" xfId="0" applyFont="1" applyBorder="1" applyAlignment="1">
      <alignment vertical="top" wrapText="1"/>
    </xf>
    <xf numFmtId="0" fontId="6" fillId="0" borderId="23" xfId="0" applyFont="1" applyBorder="1" applyAlignment="1">
      <alignment vertical="top" wrapText="1"/>
    </xf>
    <xf numFmtId="0" fontId="6" fillId="0" borderId="22" xfId="0" applyFont="1" applyBorder="1" applyAlignment="1">
      <alignment vertical="top" wrapText="1"/>
    </xf>
    <xf numFmtId="0" fontId="6" fillId="0" borderId="9" xfId="0" applyFont="1" applyBorder="1" applyAlignment="1">
      <alignment vertical="top" wrapText="1"/>
    </xf>
    <xf numFmtId="0" fontId="6" fillId="0" borderId="6" xfId="0" applyFont="1" applyBorder="1" applyAlignment="1">
      <alignment vertical="top" wrapText="1"/>
    </xf>
    <xf numFmtId="0" fontId="6" fillId="0" borderId="21" xfId="0" applyFont="1" applyBorder="1" applyAlignment="1">
      <alignment horizontal="center" vertical="top" wrapText="1"/>
    </xf>
    <xf numFmtId="0" fontId="6" fillId="0" borderId="20" xfId="0" applyFont="1" applyBorder="1" applyAlignment="1">
      <alignment horizontal="center" vertical="top" wrapText="1"/>
    </xf>
    <xf numFmtId="0" fontId="6" fillId="0" borderId="5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0" fontId="6" fillId="0" borderId="28" xfId="0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 wrapText="1"/>
    </xf>
    <xf numFmtId="16" fontId="4" fillId="0" borderId="39" xfId="0" applyNumberFormat="1" applyFont="1" applyBorder="1" applyAlignment="1">
      <alignment horizontal="center" vertical="top" wrapText="1"/>
    </xf>
    <xf numFmtId="0" fontId="11" fillId="0" borderId="70" xfId="0" applyFont="1" applyBorder="1" applyAlignment="1">
      <alignment horizontal="left"/>
    </xf>
    <xf numFmtId="0" fontId="11" fillId="0" borderId="71" xfId="0" applyFont="1" applyBorder="1" applyAlignment="1">
      <alignment horizontal="left"/>
    </xf>
    <xf numFmtId="0" fontId="0" fillId="15" borderId="83" xfId="0" applyFill="1" applyBorder="1" applyAlignment="1">
      <alignment horizontal="left"/>
    </xf>
    <xf numFmtId="0" fontId="0" fillId="15" borderId="78" xfId="0" applyFill="1" applyBorder="1" applyAlignment="1">
      <alignment horizontal="left" wrapText="1"/>
    </xf>
    <xf numFmtId="0" fontId="0" fillId="15" borderId="85" xfId="0" applyFill="1" applyBorder="1" applyAlignment="1">
      <alignment horizontal="left" wrapText="1"/>
    </xf>
    <xf numFmtId="0" fontId="11" fillId="16" borderId="0" xfId="0" applyFont="1" applyFill="1" applyBorder="1" applyAlignment="1">
      <alignment horizontal="center" vertical="center"/>
    </xf>
    <xf numFmtId="0" fontId="11" fillId="16" borderId="78" xfId="0" applyFont="1" applyFill="1" applyBorder="1" applyAlignment="1">
      <alignment horizontal="center" vertical="center"/>
    </xf>
    <xf numFmtId="0" fontId="11" fillId="0" borderId="70" xfId="0" applyFont="1" applyBorder="1" applyAlignment="1">
      <alignment horizontal="center"/>
    </xf>
    <xf numFmtId="0" fontId="11" fillId="16" borderId="80" xfId="0" applyFont="1" applyFill="1" applyBorder="1" applyAlignment="1">
      <alignment horizontal="center" vertical="center"/>
    </xf>
    <xf numFmtId="0" fontId="24" fillId="0" borderId="39" xfId="0" applyFont="1" applyFill="1" applyBorder="1" applyAlignment="1">
      <alignment horizontal="left"/>
    </xf>
    <xf numFmtId="0" fontId="24" fillId="0" borderId="39" xfId="0" applyFont="1" applyFill="1" applyBorder="1" applyAlignment="1"/>
    <xf numFmtId="0" fontId="25" fillId="0" borderId="39" xfId="0" applyFont="1" applyBorder="1" applyAlignment="1"/>
    <xf numFmtId="0" fontId="19" fillId="0" borderId="39" xfId="0" applyFont="1" applyFill="1" applyBorder="1" applyAlignment="1">
      <alignment horizontal="left"/>
    </xf>
    <xf numFmtId="0" fontId="19" fillId="0" borderId="39" xfId="0" applyFont="1" applyFill="1" applyBorder="1" applyAlignment="1"/>
    <xf numFmtId="0" fontId="20" fillId="0" borderId="39" xfId="0" applyFont="1" applyBorder="1" applyAlignment="1"/>
    <xf numFmtId="0" fontId="30" fillId="0" borderId="36" xfId="0" applyFont="1" applyFill="1" applyBorder="1" applyAlignment="1">
      <alignment horizontal="left"/>
    </xf>
    <xf numFmtId="0" fontId="30" fillId="0" borderId="36" xfId="0" applyFont="1" applyFill="1" applyBorder="1" applyAlignment="1"/>
    <xf numFmtId="0" fontId="31" fillId="0" borderId="36" xfId="0" applyFont="1" applyBorder="1" applyAlignment="1"/>
    <xf numFmtId="0" fontId="21" fillId="0" borderId="36" xfId="0" applyFont="1" applyFill="1" applyBorder="1" applyAlignment="1">
      <alignment horizontal="left"/>
    </xf>
    <xf numFmtId="0" fontId="21" fillId="0" borderId="36" xfId="0" applyFont="1" applyFill="1" applyBorder="1" applyAlignment="1"/>
    <xf numFmtId="0" fontId="22" fillId="0" borderId="36" xfId="0" applyFont="1" applyBorder="1" applyAlignment="1"/>
    <xf numFmtId="0" fontId="24" fillId="0" borderId="36" xfId="0" applyFont="1" applyFill="1" applyBorder="1" applyAlignment="1">
      <alignment horizontal="left"/>
    </xf>
    <xf numFmtId="0" fontId="24" fillId="0" borderId="36" xfId="0" applyFont="1" applyFill="1" applyBorder="1" applyAlignment="1"/>
    <xf numFmtId="0" fontId="25" fillId="0" borderId="36" xfId="0" applyFont="1" applyBorder="1" applyAlignment="1"/>
    <xf numFmtId="0" fontId="19" fillId="0" borderId="36" xfId="0" applyFont="1" applyFill="1" applyBorder="1" applyAlignment="1">
      <alignment horizontal="left"/>
    </xf>
    <xf numFmtId="0" fontId="19" fillId="0" borderId="36" xfId="0" applyFont="1" applyFill="1" applyBorder="1" applyAlignment="1"/>
    <xf numFmtId="0" fontId="20" fillId="0" borderId="36" xfId="0" applyFont="1" applyBorder="1" applyAlignment="1"/>
    <xf numFmtId="0" fontId="40" fillId="0" borderId="36" xfId="0" applyFont="1" applyFill="1" applyBorder="1" applyAlignment="1">
      <alignment horizontal="left"/>
    </xf>
    <xf numFmtId="0" fontId="40" fillId="0" borderId="36" xfId="0" applyFont="1" applyFill="1" applyBorder="1" applyAlignment="1"/>
    <xf numFmtId="0" fontId="41" fillId="0" borderId="36" xfId="0" applyFont="1" applyBorder="1" applyAlignment="1"/>
    <xf numFmtId="0" fontId="39" fillId="0" borderId="36" xfId="0" applyFont="1" applyFill="1" applyBorder="1" applyAlignment="1">
      <alignment horizontal="left"/>
    </xf>
    <xf numFmtId="0" fontId="39" fillId="0" borderId="36" xfId="0" applyFont="1" applyFill="1" applyBorder="1" applyAlignment="1"/>
    <xf numFmtId="0" fontId="42" fillId="0" borderId="36" xfId="0" applyFont="1" applyBorder="1" applyAlignment="1"/>
    <xf numFmtId="0" fontId="21" fillId="0" borderId="36" xfId="0" applyFont="1" applyBorder="1" applyAlignment="1">
      <alignment horizontal="center" vertical="top" wrapText="1"/>
    </xf>
    <xf numFmtId="0" fontId="22" fillId="0" borderId="36" xfId="0" applyFont="1" applyBorder="1" applyAlignment="1">
      <alignment horizontal="center" vertical="top" wrapText="1"/>
    </xf>
    <xf numFmtId="0" fontId="22" fillId="0" borderId="35" xfId="0" applyFont="1" applyBorder="1" applyAlignment="1">
      <alignment horizontal="center" vertical="top" wrapText="1"/>
    </xf>
    <xf numFmtId="0" fontId="4" fillId="0" borderId="36" xfId="0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21" fillId="0" borderId="69" xfId="0" applyFont="1" applyFill="1" applyBorder="1" applyAlignment="1">
      <alignment horizontal="left"/>
    </xf>
    <xf numFmtId="0" fontId="21" fillId="0" borderId="71" xfId="0" applyFont="1" applyFill="1" applyBorder="1" applyAlignment="1">
      <alignment horizontal="left"/>
    </xf>
    <xf numFmtId="0" fontId="21" fillId="0" borderId="69" xfId="0" applyFont="1" applyFill="1" applyBorder="1" applyAlignment="1"/>
    <xf numFmtId="0" fontId="21" fillId="0" borderId="71" xfId="0" applyFont="1" applyFill="1" applyBorder="1" applyAlignment="1"/>
    <xf numFmtId="0" fontId="21" fillId="0" borderId="70" xfId="0" applyFont="1" applyFill="1" applyBorder="1" applyAlignment="1"/>
    <xf numFmtId="0" fontId="21" fillId="0" borderId="69" xfId="0" applyFont="1" applyBorder="1" applyAlignment="1">
      <alignment horizontal="center" vertical="top" wrapText="1"/>
    </xf>
    <xf numFmtId="0" fontId="21" fillId="0" borderId="71" xfId="0" applyFont="1" applyBorder="1" applyAlignment="1">
      <alignment horizontal="center" vertical="top" wrapText="1"/>
    </xf>
    <xf numFmtId="0" fontId="21" fillId="0" borderId="86" xfId="0" applyFont="1" applyBorder="1" applyAlignment="1">
      <alignment horizontal="center" vertical="top" wrapText="1"/>
    </xf>
    <xf numFmtId="0" fontId="10" fillId="0" borderId="36" xfId="0" applyFont="1" applyBorder="1" applyAlignment="1"/>
    <xf numFmtId="0" fontId="4" fillId="0" borderId="36" xfId="0" applyFont="1" applyFill="1" applyBorder="1" applyAlignment="1">
      <alignment horizontal="right"/>
    </xf>
    <xf numFmtId="0" fontId="10" fillId="0" borderId="36" xfId="0" applyFont="1" applyBorder="1" applyAlignment="1">
      <alignment horizontal="right"/>
    </xf>
    <xf numFmtId="0" fontId="4" fillId="0" borderId="39" xfId="0" applyFont="1" applyFill="1" applyBorder="1" applyAlignment="1">
      <alignment horizontal="center"/>
    </xf>
    <xf numFmtId="0" fontId="0" fillId="0" borderId="39" xfId="0" applyBorder="1" applyAlignment="1">
      <alignment horizontal="center"/>
    </xf>
    <xf numFmtId="0" fontId="28" fillId="14" borderId="36" xfId="3" applyFill="1" applyBorder="1" applyAlignment="1" applyProtection="1">
      <alignment horizontal="left"/>
    </xf>
    <xf numFmtId="0" fontId="1" fillId="14" borderId="36" xfId="4" applyFill="1" applyBorder="1" applyAlignment="1">
      <alignment horizontal="left"/>
    </xf>
    <xf numFmtId="0" fontId="30" fillId="0" borderId="39" xfId="0" applyFont="1" applyFill="1" applyBorder="1" applyAlignment="1">
      <alignment horizontal="left"/>
    </xf>
    <xf numFmtId="0" fontId="30" fillId="0" borderId="39" xfId="0" applyFont="1" applyFill="1" applyBorder="1" applyAlignment="1"/>
    <xf numFmtId="0" fontId="31" fillId="0" borderId="39" xfId="0" applyFont="1" applyBorder="1" applyAlignment="1"/>
    <xf numFmtId="16" fontId="4" fillId="0" borderId="36" xfId="0" applyNumberFormat="1" applyFont="1" applyBorder="1" applyAlignment="1">
      <alignment horizontal="center" vertical="top" wrapText="1"/>
    </xf>
    <xf numFmtId="16" fontId="6" fillId="0" borderId="26" xfId="0" applyNumberFormat="1" applyFont="1" applyBorder="1" applyAlignment="1">
      <alignment horizontal="center" vertical="top" wrapText="1"/>
    </xf>
    <xf numFmtId="16" fontId="6" fillId="0" borderId="25" xfId="0" applyNumberFormat="1" applyFont="1" applyBorder="1" applyAlignment="1">
      <alignment horizontal="center" vertical="top" wrapText="1"/>
    </xf>
    <xf numFmtId="16" fontId="6" fillId="0" borderId="21" xfId="0" applyNumberFormat="1" applyFont="1" applyBorder="1" applyAlignment="1">
      <alignment horizontal="center" vertical="top" wrapText="1"/>
    </xf>
    <xf numFmtId="16" fontId="6" fillId="0" borderId="20" xfId="0" applyNumberFormat="1" applyFont="1" applyBorder="1" applyAlignment="1">
      <alignment horizontal="center" vertical="top" wrapText="1"/>
    </xf>
    <xf numFmtId="0" fontId="24" fillId="0" borderId="36" xfId="0" applyFont="1" applyBorder="1" applyAlignment="1">
      <alignment horizontal="center" vertical="top" wrapText="1"/>
    </xf>
    <xf numFmtId="0" fontId="25" fillId="0" borderId="36" xfId="0" applyFont="1" applyBorder="1" applyAlignment="1">
      <alignment horizontal="center" vertical="top" wrapText="1"/>
    </xf>
    <xf numFmtId="0" fontId="25" fillId="0" borderId="35" xfId="0" applyFont="1" applyBorder="1" applyAlignment="1">
      <alignment horizontal="center" vertical="top" wrapText="1"/>
    </xf>
    <xf numFmtId="0" fontId="17" fillId="0" borderId="14" xfId="1" applyBorder="1" applyAlignment="1" applyProtection="1">
      <alignment vertical="top" wrapText="1"/>
    </xf>
    <xf numFmtId="0" fontId="19" fillId="0" borderId="33" xfId="0" applyFont="1" applyFill="1" applyBorder="1" applyAlignment="1">
      <alignment horizontal="left"/>
    </xf>
    <xf numFmtId="0" fontId="19" fillId="0" borderId="33" xfId="0" applyFont="1" applyFill="1" applyBorder="1" applyAlignment="1"/>
    <xf numFmtId="0" fontId="20" fillId="0" borderId="33" xfId="0" applyFont="1" applyBorder="1" applyAlignment="1"/>
    <xf numFmtId="0" fontId="10" fillId="0" borderId="39" xfId="0" applyFont="1" applyBorder="1" applyAlignment="1"/>
    <xf numFmtId="0" fontId="10" fillId="0" borderId="33" xfId="0" applyFont="1" applyBorder="1" applyAlignment="1"/>
    <xf numFmtId="0" fontId="10" fillId="0" borderId="0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left"/>
    </xf>
    <xf numFmtId="0" fontId="11" fillId="0" borderId="10" xfId="0" applyFont="1" applyBorder="1" applyAlignment="1">
      <alignment horizontal="left"/>
    </xf>
    <xf numFmtId="0" fontId="11" fillId="0" borderId="18" xfId="0" applyFont="1" applyBorder="1" applyAlignment="1">
      <alignment horizontal="left"/>
    </xf>
    <xf numFmtId="0" fontId="11" fillId="0" borderId="17" xfId="0" applyFont="1" applyBorder="1" applyAlignment="1">
      <alignment horizontal="left"/>
    </xf>
    <xf numFmtId="0" fontId="21" fillId="0" borderId="39" xfId="0" applyFont="1" applyFill="1" applyBorder="1" applyAlignment="1">
      <alignment horizontal="left"/>
    </xf>
    <xf numFmtId="0" fontId="21" fillId="0" borderId="39" xfId="0" applyFont="1" applyFill="1" applyBorder="1" applyAlignment="1"/>
    <xf numFmtId="0" fontId="22" fillId="0" borderId="39" xfId="0" applyFont="1" applyBorder="1" applyAlignment="1"/>
    <xf numFmtId="0" fontId="19" fillId="0" borderId="39" xfId="0" applyFont="1" applyBorder="1" applyAlignment="1">
      <alignment horizontal="center" vertical="top" wrapText="1"/>
    </xf>
    <xf numFmtId="0" fontId="20" fillId="0" borderId="39" xfId="0" applyFont="1" applyBorder="1" applyAlignment="1">
      <alignment horizontal="center" vertical="top" wrapText="1"/>
    </xf>
    <xf numFmtId="0" fontId="19" fillId="0" borderId="36" xfId="0" applyFont="1" applyBorder="1" applyAlignment="1">
      <alignment horizontal="center" vertical="top" wrapText="1"/>
    </xf>
    <xf numFmtId="0" fontId="20" fillId="0" borderId="36" xfId="0" applyFont="1" applyBorder="1" applyAlignment="1">
      <alignment horizontal="center" vertical="top" wrapText="1"/>
    </xf>
    <xf numFmtId="0" fontId="19" fillId="0" borderId="33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  <xf numFmtId="0" fontId="20" fillId="0" borderId="35" xfId="0" applyFont="1" applyBorder="1" applyAlignment="1">
      <alignment horizontal="center" vertical="top" wrapText="1"/>
    </xf>
    <xf numFmtId="14" fontId="4" fillId="0" borderId="36" xfId="0" applyNumberFormat="1" applyFont="1" applyBorder="1" applyAlignment="1">
      <alignment horizontal="center" vertical="top" wrapText="1"/>
    </xf>
    <xf numFmtId="0" fontId="21" fillId="0" borderId="39" xfId="0" applyFont="1" applyBorder="1" applyAlignment="1">
      <alignment horizontal="center" vertical="top" wrapText="1"/>
    </xf>
    <xf numFmtId="0" fontId="22" fillId="0" borderId="39" xfId="0" applyFont="1" applyBorder="1" applyAlignment="1">
      <alignment horizontal="center" vertical="top" wrapText="1"/>
    </xf>
    <xf numFmtId="0" fontId="22" fillId="0" borderId="38" xfId="0" applyFont="1" applyBorder="1" applyAlignment="1">
      <alignment horizontal="center" vertical="top" wrapText="1"/>
    </xf>
    <xf numFmtId="16" fontId="21" fillId="0" borderId="36" xfId="0" applyNumberFormat="1" applyFont="1" applyBorder="1" applyAlignment="1">
      <alignment horizontal="center" vertical="top" wrapText="1"/>
    </xf>
    <xf numFmtId="14" fontId="4" fillId="0" borderId="39" xfId="0" applyNumberFormat="1" applyFont="1" applyBorder="1" applyAlignment="1">
      <alignment horizontal="center" vertical="top" wrapText="1"/>
    </xf>
    <xf numFmtId="0" fontId="10" fillId="0" borderId="39" xfId="0" applyFont="1" applyBorder="1" applyAlignment="1">
      <alignment horizontal="center" vertical="top" wrapText="1"/>
    </xf>
    <xf numFmtId="0" fontId="10" fillId="0" borderId="36" xfId="0" applyFont="1" applyBorder="1" applyAlignment="1">
      <alignment horizontal="center" vertical="top" wrapText="1"/>
    </xf>
    <xf numFmtId="0" fontId="4" fillId="0" borderId="72" xfId="0" applyFont="1" applyBorder="1" applyAlignment="1">
      <alignment horizontal="center" vertical="top" wrapText="1"/>
    </xf>
    <xf numFmtId="0" fontId="4" fillId="0" borderId="73" xfId="0" applyFont="1" applyBorder="1" applyAlignment="1">
      <alignment horizontal="center" vertical="top" wrapText="1"/>
    </xf>
    <xf numFmtId="0" fontId="11" fillId="0" borderId="14" xfId="1" applyFont="1" applyBorder="1" applyAlignment="1" applyProtection="1">
      <alignment vertical="top" wrapText="1"/>
    </xf>
    <xf numFmtId="0" fontId="11" fillId="0" borderId="11" xfId="1" applyFont="1" applyBorder="1" applyAlignment="1" applyProtection="1">
      <alignment vertical="top" wrapText="1"/>
    </xf>
    <xf numFmtId="0" fontId="11" fillId="0" borderId="10" xfId="1" applyFont="1" applyBorder="1" applyAlignment="1" applyProtection="1">
      <alignment vertical="top" wrapText="1"/>
    </xf>
    <xf numFmtId="0" fontId="11" fillId="0" borderId="19" xfId="1" applyFont="1" applyBorder="1" applyAlignment="1" applyProtection="1">
      <alignment vertical="top" wrapText="1"/>
    </xf>
    <xf numFmtId="0" fontId="11" fillId="0" borderId="18" xfId="1" applyFont="1" applyBorder="1" applyAlignment="1" applyProtection="1">
      <alignment vertical="top" wrapText="1"/>
    </xf>
    <xf numFmtId="0" fontId="11" fillId="0" borderId="17" xfId="1" applyFont="1" applyBorder="1" applyAlignment="1" applyProtection="1">
      <alignment vertical="top" wrapText="1"/>
    </xf>
    <xf numFmtId="0" fontId="20" fillId="0" borderId="36" xfId="0" applyFont="1" applyFill="1" applyBorder="1" applyAlignment="1"/>
    <xf numFmtId="0" fontId="20" fillId="0" borderId="39" xfId="0" applyFont="1" applyFill="1" applyBorder="1" applyAlignment="1"/>
    <xf numFmtId="0" fontId="19" fillId="0" borderId="39" xfId="0" applyFont="1" applyFill="1" applyBorder="1" applyAlignment="1">
      <alignment horizontal="center" vertical="top" wrapText="1"/>
    </xf>
    <xf numFmtId="0" fontId="20" fillId="0" borderId="39" xfId="0" applyFont="1" applyFill="1" applyBorder="1" applyAlignment="1">
      <alignment horizontal="center" vertical="top" wrapText="1"/>
    </xf>
    <xf numFmtId="0" fontId="20" fillId="0" borderId="38" xfId="0" applyFont="1" applyFill="1" applyBorder="1" applyAlignment="1">
      <alignment horizontal="center" vertical="top" wrapText="1"/>
    </xf>
    <xf numFmtId="0" fontId="4" fillId="0" borderId="36" xfId="0" applyFont="1" applyFill="1" applyBorder="1" applyAlignment="1">
      <alignment horizontal="center" vertical="top" wrapText="1"/>
    </xf>
    <xf numFmtId="0" fontId="0" fillId="0" borderId="36" xfId="0" applyFill="1" applyBorder="1" applyAlignment="1">
      <alignment horizontal="center" vertical="top" wrapText="1"/>
    </xf>
    <xf numFmtId="0" fontId="0" fillId="0" borderId="35" xfId="0" applyFill="1" applyBorder="1" applyAlignment="1">
      <alignment horizontal="center" vertical="top" wrapText="1"/>
    </xf>
    <xf numFmtId="0" fontId="22" fillId="0" borderId="36" xfId="0" applyFont="1" applyFill="1" applyBorder="1" applyAlignment="1"/>
    <xf numFmtId="0" fontId="0" fillId="0" borderId="36" xfId="0" applyFill="1" applyBorder="1" applyAlignment="1"/>
    <xf numFmtId="16" fontId="4" fillId="0" borderId="36" xfId="0" applyNumberFormat="1" applyFont="1" applyFill="1" applyBorder="1" applyAlignment="1">
      <alignment horizontal="center" vertical="top" wrapText="1"/>
    </xf>
    <xf numFmtId="0" fontId="20" fillId="0" borderId="33" xfId="0" applyFont="1" applyFill="1" applyBorder="1" applyAlignment="1"/>
    <xf numFmtId="0" fontId="0" fillId="0" borderId="33" xfId="0" applyFill="1" applyBorder="1" applyAlignment="1"/>
    <xf numFmtId="0" fontId="4" fillId="0" borderId="33" xfId="0" applyFont="1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4" fillId="0" borderId="69" xfId="0" applyFont="1" applyFill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35" fillId="0" borderId="0" xfId="1" applyFont="1" applyFill="1" applyAlignment="1" applyProtection="1"/>
  </cellXfs>
  <cellStyles count="5">
    <cellStyle name="Hyperlink" xfId="1" builtinId="8"/>
    <cellStyle name="Hyperlink 2" xfId="3"/>
    <cellStyle name="Normal" xfId="0" builtinId="0"/>
    <cellStyle name="Normal 2" xfId="2"/>
    <cellStyle name="Normal 3" xfId="4"/>
  </cellStyles>
  <dxfs count="425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trworldtour.com/partners/burton" TargetMode="External"/><Relationship Id="rId3" Type="http://schemas.openxmlformats.org/officeDocument/2006/relationships/hyperlink" Target="http://www.worldsnowboardtour.com/partners/burton" TargetMode="External"/><Relationship Id="rId7" Type="http://schemas.openxmlformats.org/officeDocument/2006/relationships/hyperlink" Target="http://www.ttrworldtour.com/partners/oakley" TargetMode="External"/><Relationship Id="rId2" Type="http://schemas.openxmlformats.org/officeDocument/2006/relationships/image" Target="../media/image4.jpeg"/><Relationship Id="rId1" Type="http://schemas.openxmlformats.org/officeDocument/2006/relationships/hyperlink" Target="http://www.worldsnowboardtour.com/partners/oakley" TargetMode="External"/><Relationship Id="rId6" Type="http://schemas.openxmlformats.org/officeDocument/2006/relationships/image" Target="../media/image6.jpeg"/><Relationship Id="rId5" Type="http://schemas.openxmlformats.org/officeDocument/2006/relationships/hyperlink" Target="http://www.worldsnowboardtour.com/partners/mons-royale" TargetMode="External"/><Relationship Id="rId4" Type="http://schemas.openxmlformats.org/officeDocument/2006/relationships/image" Target="../media/image5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orldsnowboardtour.com/partners/oakley" TargetMode="External"/><Relationship Id="rId2" Type="http://schemas.openxmlformats.org/officeDocument/2006/relationships/image" Target="../media/image7.gif"/><Relationship Id="rId1" Type="http://schemas.openxmlformats.org/officeDocument/2006/relationships/hyperlink" Target="http://www.worldsnowboardtour.com/partners/nitro-snowboard-co" TargetMode="External"/><Relationship Id="rId6" Type="http://schemas.openxmlformats.org/officeDocument/2006/relationships/image" Target="../media/image5.jpeg"/><Relationship Id="rId5" Type="http://schemas.openxmlformats.org/officeDocument/2006/relationships/hyperlink" Target="http://www.worldsnowboardtour.com/partners/burton" TargetMode="External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0</xdr:rowOff>
    </xdr:from>
    <xdr:to>
      <xdr:col>0</xdr:col>
      <xdr:colOff>19050</xdr:colOff>
      <xdr:row>79</xdr:row>
      <xdr:rowOff>19050</xdr:rowOff>
    </xdr:to>
    <xdr:pic>
      <xdr:nvPicPr>
        <xdr:cNvPr id="2" name="Picture 1" descr="http://www.fis-ski.com/static/images/empty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954000"/>
          <a:ext cx="19050" cy="190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171450</xdr:colOff>
      <xdr:row>2</xdr:row>
      <xdr:rowOff>9525</xdr:rowOff>
    </xdr:to>
    <xdr:pic>
      <xdr:nvPicPr>
        <xdr:cNvPr id="2" name="Picture 1" descr="Oakley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8097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171450</xdr:colOff>
      <xdr:row>3</xdr:row>
      <xdr:rowOff>9525</xdr:rowOff>
    </xdr:to>
    <xdr:pic>
      <xdr:nvPicPr>
        <xdr:cNvPr id="3" name="Picture 2" descr="Burton Snowboards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5048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171450</xdr:colOff>
      <xdr:row>7</xdr:row>
      <xdr:rowOff>9525</xdr:rowOff>
    </xdr:to>
    <xdr:pic>
      <xdr:nvPicPr>
        <xdr:cNvPr id="4" name="Picture 3" descr="Oakley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28289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171450</xdr:colOff>
      <xdr:row>14</xdr:row>
      <xdr:rowOff>9525</xdr:rowOff>
    </xdr:to>
    <xdr:pic>
      <xdr:nvPicPr>
        <xdr:cNvPr id="5" name="Picture 4" descr="Burton Snowboards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22935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13</xdr:row>
      <xdr:rowOff>0</xdr:rowOff>
    </xdr:from>
    <xdr:to>
      <xdr:col>4</xdr:col>
      <xdr:colOff>352425</xdr:colOff>
      <xdr:row>14</xdr:row>
      <xdr:rowOff>9525</xdr:rowOff>
    </xdr:to>
    <xdr:pic>
      <xdr:nvPicPr>
        <xdr:cNvPr id="6" name="Picture 5" descr="Oakley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622935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55</xdr:row>
      <xdr:rowOff>0</xdr:rowOff>
    </xdr:from>
    <xdr:to>
      <xdr:col>4</xdr:col>
      <xdr:colOff>171450</xdr:colOff>
      <xdr:row>56</xdr:row>
      <xdr:rowOff>9525</xdr:rowOff>
    </xdr:to>
    <xdr:pic>
      <xdr:nvPicPr>
        <xdr:cNvPr id="7" name="Picture 6" descr="Oakley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96774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4</xdr:col>
      <xdr:colOff>171450</xdr:colOff>
      <xdr:row>57</xdr:row>
      <xdr:rowOff>9525</xdr:rowOff>
    </xdr:to>
    <xdr:pic>
      <xdr:nvPicPr>
        <xdr:cNvPr id="8" name="Picture 7" descr="Mons Royale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102489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171450</xdr:colOff>
      <xdr:row>2</xdr:row>
      <xdr:rowOff>9525</xdr:rowOff>
    </xdr:to>
    <xdr:pic>
      <xdr:nvPicPr>
        <xdr:cNvPr id="9" name="Picture 8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18097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171450</xdr:colOff>
      <xdr:row>3</xdr:row>
      <xdr:rowOff>9525</xdr:rowOff>
    </xdr:to>
    <xdr:pic>
      <xdr:nvPicPr>
        <xdr:cNvPr id="10" name="Picture 9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5048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171450</xdr:colOff>
      <xdr:row>4</xdr:row>
      <xdr:rowOff>9525</xdr:rowOff>
    </xdr:to>
    <xdr:pic>
      <xdr:nvPicPr>
        <xdr:cNvPr id="11" name="Picture 10" descr="Burton Snowboards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10763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171450</xdr:colOff>
      <xdr:row>7</xdr:row>
      <xdr:rowOff>9525</xdr:rowOff>
    </xdr:to>
    <xdr:pic>
      <xdr:nvPicPr>
        <xdr:cNvPr id="12" name="Picture 11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25622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171450</xdr:colOff>
      <xdr:row>11</xdr:row>
      <xdr:rowOff>9525</xdr:rowOff>
    </xdr:to>
    <xdr:pic>
      <xdr:nvPicPr>
        <xdr:cNvPr id="13" name="Picture 12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0" y="39624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171450</xdr:colOff>
      <xdr:row>2</xdr:row>
      <xdr:rowOff>9525</xdr:rowOff>
    </xdr:to>
    <xdr:pic>
      <xdr:nvPicPr>
        <xdr:cNvPr id="14" name="Picture 13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18097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171450</xdr:colOff>
      <xdr:row>3</xdr:row>
      <xdr:rowOff>9525</xdr:rowOff>
    </xdr:to>
    <xdr:pic>
      <xdr:nvPicPr>
        <xdr:cNvPr id="15" name="Picture 14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5048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171450</xdr:colOff>
      <xdr:row>4</xdr:row>
      <xdr:rowOff>9525</xdr:rowOff>
    </xdr:to>
    <xdr:pic>
      <xdr:nvPicPr>
        <xdr:cNvPr id="16" name="Picture 15" descr="Burton Snowboards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10763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171450</xdr:colOff>
      <xdr:row>7</xdr:row>
      <xdr:rowOff>9525</xdr:rowOff>
    </xdr:to>
    <xdr:pic>
      <xdr:nvPicPr>
        <xdr:cNvPr id="17" name="Picture 16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8575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171450</xdr:colOff>
      <xdr:row>11</xdr:row>
      <xdr:rowOff>9525</xdr:rowOff>
    </xdr:to>
    <xdr:pic>
      <xdr:nvPicPr>
        <xdr:cNvPr id="18" name="Picture 17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4196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12</xdr:col>
      <xdr:colOff>171450</xdr:colOff>
      <xdr:row>2</xdr:row>
      <xdr:rowOff>9525</xdr:rowOff>
    </xdr:to>
    <xdr:pic>
      <xdr:nvPicPr>
        <xdr:cNvPr id="19" name="Picture 18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5" y="18097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171450</xdr:colOff>
      <xdr:row>3</xdr:row>
      <xdr:rowOff>9525</xdr:rowOff>
    </xdr:to>
    <xdr:pic>
      <xdr:nvPicPr>
        <xdr:cNvPr id="20" name="Picture 19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5" y="5048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171450</xdr:colOff>
      <xdr:row>4</xdr:row>
      <xdr:rowOff>9525</xdr:rowOff>
    </xdr:to>
    <xdr:pic>
      <xdr:nvPicPr>
        <xdr:cNvPr id="21" name="Picture 20" descr="Burton Snowboards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5" y="10763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171450</xdr:colOff>
      <xdr:row>7</xdr:row>
      <xdr:rowOff>9525</xdr:rowOff>
    </xdr:to>
    <xdr:pic>
      <xdr:nvPicPr>
        <xdr:cNvPr id="22" name="Picture 21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5" y="25622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</xdr:row>
      <xdr:rowOff>0</xdr:rowOff>
    </xdr:from>
    <xdr:to>
      <xdr:col>12</xdr:col>
      <xdr:colOff>171450</xdr:colOff>
      <xdr:row>11</xdr:row>
      <xdr:rowOff>9525</xdr:rowOff>
    </xdr:to>
    <xdr:pic>
      <xdr:nvPicPr>
        <xdr:cNvPr id="23" name="Picture 22" descr="Oakley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5" y="39624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171450</xdr:colOff>
      <xdr:row>2</xdr:row>
      <xdr:rowOff>9525</xdr:rowOff>
    </xdr:to>
    <xdr:pic>
      <xdr:nvPicPr>
        <xdr:cNvPr id="2" name="Picture 1" descr="Nitro Snowboard Co.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8097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171450</xdr:colOff>
      <xdr:row>3</xdr:row>
      <xdr:rowOff>9525</xdr:rowOff>
    </xdr:to>
    <xdr:pic>
      <xdr:nvPicPr>
        <xdr:cNvPr id="3" name="Picture 2" descr="Oakley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75247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171450</xdr:colOff>
      <xdr:row>5</xdr:row>
      <xdr:rowOff>9525</xdr:rowOff>
    </xdr:to>
    <xdr:pic>
      <xdr:nvPicPr>
        <xdr:cNvPr id="4" name="Picture 3" descr="Burton Snowboards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7907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4</xdr:col>
      <xdr:colOff>171450</xdr:colOff>
      <xdr:row>42</xdr:row>
      <xdr:rowOff>9525</xdr:rowOff>
    </xdr:to>
    <xdr:pic>
      <xdr:nvPicPr>
        <xdr:cNvPr id="5" name="Picture 4" descr="Oakley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4258925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171450</xdr:colOff>
      <xdr:row>45</xdr:row>
      <xdr:rowOff>9525</xdr:rowOff>
    </xdr:to>
    <xdr:pic>
      <xdr:nvPicPr>
        <xdr:cNvPr id="6" name="Picture 5" descr="Burton Snowboards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53924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180975</xdr:colOff>
      <xdr:row>44</xdr:row>
      <xdr:rowOff>0</xdr:rowOff>
    </xdr:from>
    <xdr:to>
      <xdr:col>4</xdr:col>
      <xdr:colOff>352425</xdr:colOff>
      <xdr:row>45</xdr:row>
      <xdr:rowOff>9525</xdr:rowOff>
    </xdr:to>
    <xdr:pic>
      <xdr:nvPicPr>
        <xdr:cNvPr id="7" name="Picture 6" descr="Oakley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5392400"/>
          <a:ext cx="17145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76200</xdr:rowOff>
    </xdr:from>
    <xdr:to>
      <xdr:col>0</xdr:col>
      <xdr:colOff>428625</xdr:colOff>
      <xdr:row>3</xdr:row>
      <xdr:rowOff>28575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200"/>
          <a:ext cx="371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219075</xdr:colOff>
      <xdr:row>0</xdr:row>
      <xdr:rowOff>19050</xdr:rowOff>
    </xdr:from>
    <xdr:to>
      <xdr:col>16</xdr:col>
      <xdr:colOff>257175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67450" y="19050"/>
          <a:ext cx="4667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exfitchsnowboarder@hotmail.com" TargetMode="External"/><Relationship Id="rId13" Type="http://schemas.openxmlformats.org/officeDocument/2006/relationships/hyperlink" Target="mailto:samueljmurphy@hotmail.com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nicole67_au@yahoo.com.au" TargetMode="External"/><Relationship Id="rId7" Type="http://schemas.openxmlformats.org/officeDocument/2006/relationships/hyperlink" Target="mailto:hannaht91@hotmail.com" TargetMode="External"/><Relationship Id="rId12" Type="http://schemas.openxmlformats.org/officeDocument/2006/relationships/hyperlink" Target="mailto:nicholas.wood91@hotmail.com" TargetMode="External"/><Relationship Id="rId17" Type="http://schemas.openxmlformats.org/officeDocument/2006/relationships/hyperlink" Target="mailto:robbie@robbiejwalker.com" TargetMode="External"/><Relationship Id="rId2" Type="http://schemas.openxmlformats.org/officeDocument/2006/relationships/hyperlink" Target="mailto:nicole67_au@yahoo.com.au" TargetMode="External"/><Relationship Id="rId16" Type="http://schemas.openxmlformats.org/officeDocument/2006/relationships/hyperlink" Target="mailto:ws-arthur@hotmail.com" TargetMode="External"/><Relationship Id="rId1" Type="http://schemas.openxmlformats.org/officeDocument/2006/relationships/hyperlink" Target="mailto:nicole67_au@yahoo.com.au" TargetMode="External"/><Relationship Id="rId6" Type="http://schemas.openxmlformats.org/officeDocument/2006/relationships/hyperlink" Target="mailto:stephanie@magiros.com.au" TargetMode="External"/><Relationship Id="rId11" Type="http://schemas.openxmlformats.org/officeDocument/2006/relationships/hyperlink" Target="mailto:timlaidlaw@ymail.com" TargetMode="External"/><Relationship Id="rId5" Type="http://schemas.openxmlformats.org/officeDocument/2006/relationships/hyperlink" Target="mailto:michaela_maree@hotmail.com" TargetMode="External"/><Relationship Id="rId15" Type="http://schemas.openxmlformats.org/officeDocument/2006/relationships/hyperlink" Target="mailto:jessierich@me.com" TargetMode="External"/><Relationship Id="rId10" Type="http://schemas.openxmlformats.org/officeDocument/2006/relationships/hyperlink" Target="mailto:declanvp@hotmail.com" TargetMode="External"/><Relationship Id="rId4" Type="http://schemas.openxmlformats.org/officeDocument/2006/relationships/hyperlink" Target="mailto:bibalovessurfing@hotmail.com" TargetMode="External"/><Relationship Id="rId9" Type="http://schemas.openxmlformats.org/officeDocument/2006/relationships/hyperlink" Target="mailto:amberarazny@hotmail.com" TargetMode="External"/><Relationship Id="rId14" Type="http://schemas.openxmlformats.org/officeDocument/2006/relationships/hyperlink" Target="mailto:jmullins@pobox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anyberg@ussa.org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aosadmin@ontariosnowboarders.c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evenements@quebecsnowboard.c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hyperlink" Target="mailto:scalveboarder@yahoo.it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nalexakos@ussa.org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anyberg@ussa.org" TargetMode="Externa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nyberg@ussa.org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7.bin"/><Relationship Id="rId1" Type="http://schemas.openxmlformats.org/officeDocument/2006/relationships/hyperlink" Target="mailto:francesnowentry@hotmail.fr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hyperlink" Target="mailto:bcsnow@telus.net" TargetMode="Externa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h.schreilechner@snowboard-tirol.at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evenements@quebecsnowboard.c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evenements@quebecsnowboard.c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bcsnow@telus.net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david.huerzeler@swiss-ski.ch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nalexakos@ussa.org" TargetMode="Externa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anyberg@ussa.org" TargetMode="External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hyperlink" Target="mailto:jarrod@tsc.net.au" TargetMode="External"/><Relationship Id="rId1" Type="http://schemas.openxmlformats.org/officeDocument/2006/relationships/hyperlink" Target="mailto:bmcneill@skiclubvail.org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hyperlink" Target="mailto:swelliver@ussa.org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mailto:anyberg@ussa.org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hyperlink" Target="mailto:rhiphotography@me.com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mailto:anyberg@ussa.org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hyperlink" Target="mailto:evenements@quebecsnowboard.c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3.bin"/><Relationship Id="rId1" Type="http://schemas.openxmlformats.org/officeDocument/2006/relationships/hyperlink" Target="mailto:aosadmin@ontariosnowboarders.c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info@canadasnowboard.ca" TargetMode="Externa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david.huerzeler@swiss-ski.ch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fabienne.rijlaarsdam@snowworld.com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7.bin"/><Relationship Id="rId1" Type="http://schemas.openxmlformats.org/officeDocument/2006/relationships/hyperlink" Target="mailto:anyberg@ussa.org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jane@wintergamesnz.com" TargetMode="Externa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1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32.bin"/><Relationship Id="rId1" Type="http://schemas.openxmlformats.org/officeDocument/2006/relationships/hyperlink" Target="mailto:snowboardclubcortina@gmail.com" TargetMode="External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cathy@bcsnowboard.com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4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7.bin"/><Relationship Id="rId1" Type="http://schemas.openxmlformats.org/officeDocument/2006/relationships/hyperlink" Target="mailto:francesnowentry@hotmail.fr" TargetMode="External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38.bin"/><Relationship Id="rId1" Type="http://schemas.openxmlformats.org/officeDocument/2006/relationships/hyperlink" Target="mailto:nalexakos@ussa.org" TargetMode="External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nalexakos@ussa.org" TargetMode="External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nalexakos@ussa.org" TargetMode="External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lenka@dvorakova.org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2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3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francesnowentry@hotmail.fr" TargetMode="External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paraski@stonline.sk" TargetMode="External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cathy@bcsnowboard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kiandsnowboard.org.au/customdata/index.cfm?fuseaction=display_main&amp;ItemID=12048&amp;OrgID=2083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2048&amp;OrgID=2083" TargetMode="External"/><Relationship Id="rId4" Type="http://schemas.openxmlformats.org/officeDocument/2006/relationships/printerSettings" Target="../printerSettings/printerSettings12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anyberg@ussa.org" TargetMode="External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scalveboarder@yahoo.it" TargetMode="External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david.huerzeler@swiss-ski.ch" TargetMode="External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competicao@fdiportugal.pt" TargetMode="External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cathy@bcsnowboard.com" TargetMode="External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francesnowentry@hotmail.fr" TargetMode="External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lcrowley@the-wire.com" TargetMode="External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welliver@ussa.org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5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francesnowentry@hotmail.fr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mailto:anyberg@ussa.org" TargetMode="External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anyberg@ussa.org" TargetMode="External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smarb@yahoo.com" TargetMode="External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cathy@bcsnowboard.com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0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anyberg@ussa.org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nowboard@bfski.com" TargetMode="External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raceoffice@sbx-trophy.com" TargetMode="External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kirilnaskov@yahoo.com" TargetMode="External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anyberg@ussa.org" TargetMode="External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ewebster@ussa.org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14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aosadmin@ontariosnowboarders.ca" TargetMode="External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paraski@stonline.sk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69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turkishski@yahoo.com" TargetMode="External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cathy@bcsnowboard.com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72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dg@snowboardquebec.org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74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info@canadasnowboard.ca" TargetMode="External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herbert.kegele@vol.a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mailto:lexerheli@gmx.at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77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worldcup@lamolina.cat" TargetMode="External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nalexakos@ussa.org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80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nze.polanec@unitur.eu" TargetMode="External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anyberg@ussa.org" TargetMode="External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dg@quebecsnowboard.ca" TargetMode="External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bcsnow@telus.net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85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linus.johansson@klappen.se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6" Type="http://schemas.openxmlformats.org/officeDocument/2006/relationships/printerSettings" Target="../printerSettings/printerSettings16.bin"/><Relationship Id="rId5" Type="http://schemas.openxmlformats.org/officeDocument/2006/relationships/hyperlink" Target="mailto:omidgley@hotmail.com" TargetMode="External"/><Relationship Id="rId4" Type="http://schemas.openxmlformats.org/officeDocument/2006/relationships/hyperlink" Target="mailto:swelliver@ussa.org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87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hyperlink" Target="mailto:kristine@brockhoff.biz" TargetMode="External"/><Relationship Id="rId1" Type="http://schemas.openxmlformats.org/officeDocument/2006/relationships/hyperlink" Target="mailto:dfischer@bigpond.net.au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mailto:segreteria@clubdeski.it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0.bin"/><Relationship Id="rId4" Type="http://schemas.openxmlformats.org/officeDocument/2006/relationships/hyperlink" Target="mailto:anyberg@ussa.org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1.bin"/><Relationship Id="rId4" Type="http://schemas.openxmlformats.org/officeDocument/2006/relationships/hyperlink" Target="mailto:francesnowentry@hotmail.fr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2.bin"/><Relationship Id="rId4" Type="http://schemas.openxmlformats.org/officeDocument/2006/relationships/hyperlink" Target="mailto:events@canadasnowboard.ca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3.bin"/><Relationship Id="rId4" Type="http://schemas.openxmlformats.org/officeDocument/2006/relationships/hyperlink" Target="mailto:anyberg@ussa.org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5.bin"/><Relationship Id="rId4" Type="http://schemas.openxmlformats.org/officeDocument/2006/relationships/hyperlink" Target="mailto:admin@albertasnowboarding.com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mailto:bcsnow@telus.net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data.fis-ski.com/dynamic/athlete-biography.html?sector=SB&amp;listid=10115&amp;competitorid=194882&amp;type=fispoints" TargetMode="External"/><Relationship Id="rId21" Type="http://schemas.openxmlformats.org/officeDocument/2006/relationships/hyperlink" Target="http://data.fis-ski.com/dynamic/athlete-biography.html?sector=SB&amp;listid=10115&amp;competitorid=187869&amp;type=fispoints" TargetMode="External"/><Relationship Id="rId34" Type="http://schemas.openxmlformats.org/officeDocument/2006/relationships/hyperlink" Target="http://data.fis-ski.com/dynamic/athlete-biography.html?sector=SB&amp;listid=10115&amp;competitorid=200109&amp;type=fispoints" TargetMode="External"/><Relationship Id="rId42" Type="http://schemas.openxmlformats.org/officeDocument/2006/relationships/hyperlink" Target="http://data.fis-ski.com/dynamic/athlete-biography.html?sector=SB&amp;listid=10115&amp;competitorid=195978&amp;type=fispoints" TargetMode="External"/><Relationship Id="rId47" Type="http://schemas.openxmlformats.org/officeDocument/2006/relationships/hyperlink" Target="http://data.fis-ski.com/dynamic/athlete-biography.html?sector=SB&amp;listid=10115&amp;competitorid=78748&amp;type=fispoints" TargetMode="External"/><Relationship Id="rId50" Type="http://schemas.openxmlformats.org/officeDocument/2006/relationships/hyperlink" Target="http://data.fis-ski.com/dynamic/athlete-biography.html?sector=SB&amp;listid=10115&amp;competitorid=182452&amp;type=fispoints" TargetMode="External"/><Relationship Id="rId55" Type="http://schemas.openxmlformats.org/officeDocument/2006/relationships/hyperlink" Target="http://data.fis-ski.com/dynamic/athlete-biography.html?sector=SB&amp;listid=10115&amp;competitorid=182975&amp;type=fispoints" TargetMode="External"/><Relationship Id="rId63" Type="http://schemas.openxmlformats.org/officeDocument/2006/relationships/hyperlink" Target="http://data.fis-ski.com/dynamic/athlete-biography.html?sector=SB&amp;listid=10115&amp;competitorid=204282&amp;type=fispoints" TargetMode="External"/><Relationship Id="rId68" Type="http://schemas.openxmlformats.org/officeDocument/2006/relationships/hyperlink" Target="http://data.fis-ski.com/dynamic/athlete-biography.html?sector=SB&amp;listid=10115&amp;competitorid=49315&amp;type=fispoints" TargetMode="External"/><Relationship Id="rId76" Type="http://schemas.openxmlformats.org/officeDocument/2006/relationships/hyperlink" Target="http://data.fis-ski.com/dynamic/athlete-biography.html?sector=SB&amp;listid=10115&amp;competitorid=203348&amp;type=fispoints" TargetMode="External"/><Relationship Id="rId84" Type="http://schemas.openxmlformats.org/officeDocument/2006/relationships/hyperlink" Target="http://data.fis-ski.com/dynamic/athlete-biography.html?sector=SB&amp;listid=10115&amp;competitorid=165841&amp;type=fispoints" TargetMode="External"/><Relationship Id="rId89" Type="http://schemas.openxmlformats.org/officeDocument/2006/relationships/hyperlink" Target="http://data.fis-ski.com/dynamic/athlete-biography.html?sector=SB&amp;listid=10115&amp;competitorid=199329&amp;type=fispoints" TargetMode="External"/><Relationship Id="rId97" Type="http://schemas.openxmlformats.org/officeDocument/2006/relationships/printerSettings" Target="../printerSettings/printerSettings2.bin"/><Relationship Id="rId7" Type="http://schemas.openxmlformats.org/officeDocument/2006/relationships/hyperlink" Target="http://data.fis-ski.com/dynamic/athlete-biography.html?sector=SB&amp;listid=10115&amp;competitorid=114333&amp;type=fispoints" TargetMode="External"/><Relationship Id="rId71" Type="http://schemas.openxmlformats.org/officeDocument/2006/relationships/hyperlink" Target="http://data.fis-ski.com/dynamic/athlete-biography.html?sector=SB&amp;listid=10115&amp;competitorid=204284&amp;type=fispoints" TargetMode="External"/><Relationship Id="rId92" Type="http://schemas.openxmlformats.org/officeDocument/2006/relationships/hyperlink" Target="http://data.fis-ski.com/dynamic/athlete-biography.html?sector=SB&amp;listid=10115&amp;competitorid=196197&amp;type=fispoints" TargetMode="External"/><Relationship Id="rId2" Type="http://schemas.openxmlformats.org/officeDocument/2006/relationships/hyperlink" Target="http://data.fis-ski.com/dynamic/athlete-biography.html?sector=SB&amp;listid=10115&amp;competitorid=210144&amp;type=fispoints" TargetMode="External"/><Relationship Id="rId16" Type="http://schemas.openxmlformats.org/officeDocument/2006/relationships/hyperlink" Target="http://data.fis-ski.com/dynamic/athlete-biography.html?sector=SB&amp;listid=10115&amp;competitorid=204276&amp;type=fispoints" TargetMode="External"/><Relationship Id="rId29" Type="http://schemas.openxmlformats.org/officeDocument/2006/relationships/hyperlink" Target="http://data.fis-ski.com/dynamic/athlete-biography.html?sector=SB&amp;listid=10115&amp;competitorid=196415&amp;type=fispoints" TargetMode="External"/><Relationship Id="rId11" Type="http://schemas.openxmlformats.org/officeDocument/2006/relationships/hyperlink" Target="http://data.fis-ski.com/dynamic/athlete-biography.html?sector=SB&amp;listid=10115&amp;competitorid=143687&amp;type=fispoints" TargetMode="External"/><Relationship Id="rId24" Type="http://schemas.openxmlformats.org/officeDocument/2006/relationships/hyperlink" Target="http://data.fis-ski.com/dynamic/athlete-biography.html?sector=SB&amp;listid=10115&amp;competitorid=203344&amp;type=fispoints" TargetMode="External"/><Relationship Id="rId32" Type="http://schemas.openxmlformats.org/officeDocument/2006/relationships/hyperlink" Target="http://data.fis-ski.com/dynamic/athlete-biography.html?sector=SB&amp;listid=10115&amp;competitorid=204159&amp;type=fispoints" TargetMode="External"/><Relationship Id="rId37" Type="http://schemas.openxmlformats.org/officeDocument/2006/relationships/hyperlink" Target="http://data.fis-ski.com/dynamic/athlete-biography.html?sector=SB&amp;listid=10115&amp;competitorid=186625&amp;type=fispoints" TargetMode="External"/><Relationship Id="rId40" Type="http://schemas.openxmlformats.org/officeDocument/2006/relationships/hyperlink" Target="http://data.fis-ski.com/dynamic/athlete-biography.html?sector=SB&amp;listid=10115&amp;competitorid=203673&amp;type=fispoints" TargetMode="External"/><Relationship Id="rId45" Type="http://schemas.openxmlformats.org/officeDocument/2006/relationships/hyperlink" Target="http://data.fis-ski.com/dynamic/athlete-biography.html?sector=SB&amp;listid=10115&amp;competitorid=142558&amp;type=fispoints" TargetMode="External"/><Relationship Id="rId53" Type="http://schemas.openxmlformats.org/officeDocument/2006/relationships/hyperlink" Target="http://data.fis-ski.com/dynamic/athlete-biography.html?sector=SB&amp;listid=10115&amp;competitorid=187872&amp;type=fispoints" TargetMode="External"/><Relationship Id="rId58" Type="http://schemas.openxmlformats.org/officeDocument/2006/relationships/hyperlink" Target="http://data.fis-ski.com/dynamic/athlete-biography.html?sector=SB&amp;listid=10115&amp;competitorid=204281&amp;type=fispoints" TargetMode="External"/><Relationship Id="rId66" Type="http://schemas.openxmlformats.org/officeDocument/2006/relationships/hyperlink" Target="http://data.fis-ski.com/dynamic/athlete-biography.html?sector=SB&amp;listid=10115&amp;competitorid=209587&amp;type=fispoints" TargetMode="External"/><Relationship Id="rId74" Type="http://schemas.openxmlformats.org/officeDocument/2006/relationships/hyperlink" Target="http://data.fis-ski.com/dynamic/athlete-biography.html?sector=SB&amp;listid=10115&amp;competitorid=204286&amp;type=fispoints" TargetMode="External"/><Relationship Id="rId79" Type="http://schemas.openxmlformats.org/officeDocument/2006/relationships/hyperlink" Target="http://data.fis-ski.com/dynamic/athlete-biography.html?sector=SB&amp;listid=10115&amp;competitorid=170241&amp;type=fispoints" TargetMode="External"/><Relationship Id="rId87" Type="http://schemas.openxmlformats.org/officeDocument/2006/relationships/hyperlink" Target="http://data.fis-ski.com/dynamic/athlete-biography.html?sector=SB&amp;listid=10115&amp;competitorid=155050&amp;type=fispoints" TargetMode="External"/><Relationship Id="rId5" Type="http://schemas.openxmlformats.org/officeDocument/2006/relationships/hyperlink" Target="http://data.fis-ski.com/dynamic/athlete-biography.html?sector=SB&amp;listid=10115&amp;competitorid=204275&amp;type=fispoints" TargetMode="External"/><Relationship Id="rId61" Type="http://schemas.openxmlformats.org/officeDocument/2006/relationships/hyperlink" Target="http://data.fis-ski.com/dynamic/athlete-biography.html?sector=SB&amp;listid=10115&amp;competitorid=196133&amp;type=fispoints" TargetMode="External"/><Relationship Id="rId82" Type="http://schemas.openxmlformats.org/officeDocument/2006/relationships/hyperlink" Target="http://data.fis-ski.com/dynamic/athlete-biography.html?sector=SB&amp;listid=10115&amp;competitorid=204134&amp;type=fispoints" TargetMode="External"/><Relationship Id="rId90" Type="http://schemas.openxmlformats.org/officeDocument/2006/relationships/hyperlink" Target="http://data.fis-ski.com/dynamic/athlete-biography.html?sector=SB&amp;listid=10115&amp;competitorid=182974&amp;type=fispoints" TargetMode="External"/><Relationship Id="rId95" Type="http://schemas.openxmlformats.org/officeDocument/2006/relationships/hyperlink" Target="http://data.fis-ski.com/dynamic/athlete-biography.html?sector=SB&amp;listid=10115&amp;competitorid=204373&amp;type=fispoints" TargetMode="External"/><Relationship Id="rId19" Type="http://schemas.openxmlformats.org/officeDocument/2006/relationships/hyperlink" Target="http://data.fis-ski.com/dynamic/athlete-biography.html?sector=SB&amp;listid=10115&amp;competitorid=196460&amp;type=fispoints" TargetMode="External"/><Relationship Id="rId14" Type="http://schemas.openxmlformats.org/officeDocument/2006/relationships/hyperlink" Target="http://data.fis-ski.com/dynamic/athlete-biography.html?sector=SB&amp;listid=10115&amp;competitorid=181651&amp;type=fispoints" TargetMode="External"/><Relationship Id="rId22" Type="http://schemas.openxmlformats.org/officeDocument/2006/relationships/hyperlink" Target="http://data.fis-ski.com/dynamic/athlete-biography.html?sector=SB&amp;listid=10115&amp;competitorid=77022&amp;type=fispoints" TargetMode="External"/><Relationship Id="rId27" Type="http://schemas.openxmlformats.org/officeDocument/2006/relationships/hyperlink" Target="http://data.fis-ski.com/dynamic/athlete-biography.html?sector=SB&amp;listid=10115&amp;competitorid=204279&amp;type=fispoints" TargetMode="External"/><Relationship Id="rId30" Type="http://schemas.openxmlformats.org/officeDocument/2006/relationships/hyperlink" Target="http://data.fis-ski.com/dynamic/athlete-biography.html?sector=SB&amp;listid=10115&amp;competitorid=164460&amp;type=fispoints" TargetMode="External"/><Relationship Id="rId35" Type="http://schemas.openxmlformats.org/officeDocument/2006/relationships/hyperlink" Target="http://data.fis-ski.com/dynamic/athlete-biography.html?sector=SB&amp;listid=10115&amp;competitorid=194886&amp;type=fispoints" TargetMode="External"/><Relationship Id="rId43" Type="http://schemas.openxmlformats.org/officeDocument/2006/relationships/hyperlink" Target="http://data.fis-ski.com/dynamic/athlete-biography.html?sector=SB&amp;listid=10115&amp;competitorid=162933&amp;type=fispoints" TargetMode="External"/><Relationship Id="rId48" Type="http://schemas.openxmlformats.org/officeDocument/2006/relationships/hyperlink" Target="http://data.fis-ski.com/dynamic/athlete-biography.html?sector=SB&amp;listid=10115&amp;competitorid=181927&amp;type=fispoints" TargetMode="External"/><Relationship Id="rId56" Type="http://schemas.openxmlformats.org/officeDocument/2006/relationships/hyperlink" Target="http://data.fis-ski.com/dynamic/athlete-biography.html?sector=SB&amp;listid=10115&amp;competitorid=188056&amp;type=fispoints" TargetMode="External"/><Relationship Id="rId64" Type="http://schemas.openxmlformats.org/officeDocument/2006/relationships/hyperlink" Target="http://data.fis-ski.com/dynamic/athlete-biography.html?sector=SB&amp;listid=10115&amp;competitorid=187873&amp;type=fispoints" TargetMode="External"/><Relationship Id="rId69" Type="http://schemas.openxmlformats.org/officeDocument/2006/relationships/hyperlink" Target="http://data.fis-ski.com/dynamic/athlete-biography.html?sector=SB&amp;listid=10115&amp;competitorid=182973&amp;type=fispoints" TargetMode="External"/><Relationship Id="rId77" Type="http://schemas.openxmlformats.org/officeDocument/2006/relationships/hyperlink" Target="http://data.fis-ski.com/dynamic/athlete-biography.html?sector=SB&amp;listid=10115&amp;competitorid=203347&amp;type=fispoints" TargetMode="External"/><Relationship Id="rId8" Type="http://schemas.openxmlformats.org/officeDocument/2006/relationships/hyperlink" Target="http://data.fis-ski.com/dynamic/athlete-biography.html?sector=SB&amp;listid=10115&amp;competitorid=189821&amp;type=fispoints" TargetMode="External"/><Relationship Id="rId51" Type="http://schemas.openxmlformats.org/officeDocument/2006/relationships/hyperlink" Target="http://data.fis-ski.com/dynamic/athlete-biography.html?sector=SB&amp;listid=10115&amp;competitorid=203345&amp;type=fispoints" TargetMode="External"/><Relationship Id="rId72" Type="http://schemas.openxmlformats.org/officeDocument/2006/relationships/hyperlink" Target="http://data.fis-ski.com/dynamic/athlete-biography.html?sector=SB&amp;listid=10115&amp;competitorid=192005&amp;type=fispoints" TargetMode="External"/><Relationship Id="rId80" Type="http://schemas.openxmlformats.org/officeDocument/2006/relationships/hyperlink" Target="http://data.fis-ski.com/dynamic/athlete-biography.html?sector=SB&amp;listid=10115&amp;competitorid=139135&amp;type=fispoints" TargetMode="External"/><Relationship Id="rId85" Type="http://schemas.openxmlformats.org/officeDocument/2006/relationships/hyperlink" Target="http://data.fis-ski.com/dynamic/athlete-biography.html?sector=SB&amp;listid=10115&amp;competitorid=163597&amp;type=fispoints" TargetMode="External"/><Relationship Id="rId93" Type="http://schemas.openxmlformats.org/officeDocument/2006/relationships/hyperlink" Target="http://data.fis-ski.com/dynamic/athlete-biography.html?sector=SB&amp;listid=10115&amp;competitorid=148160&amp;type=fispoints" TargetMode="External"/><Relationship Id="rId98" Type="http://schemas.openxmlformats.org/officeDocument/2006/relationships/drawing" Target="../drawings/drawing1.xml"/><Relationship Id="rId3" Type="http://schemas.openxmlformats.org/officeDocument/2006/relationships/hyperlink" Target="http://data.fis-ski.com/dynamic/athlete-biography.html?sector=SB&amp;listid=10115&amp;competitorid=204722&amp;type=fispoints" TargetMode="External"/><Relationship Id="rId12" Type="http://schemas.openxmlformats.org/officeDocument/2006/relationships/hyperlink" Target="http://data.fis-ski.com/dynamic/athlete-biography.html?sector=SB&amp;listid=10115&amp;competitorid=195481&amp;type=fispoints" TargetMode="External"/><Relationship Id="rId17" Type="http://schemas.openxmlformats.org/officeDocument/2006/relationships/hyperlink" Target="http://data.fis-ski.com/dynamic/athlete-biography.html?sector=SB&amp;listid=10115&amp;competitorid=204277&amp;type=fispoints" TargetMode="External"/><Relationship Id="rId25" Type="http://schemas.openxmlformats.org/officeDocument/2006/relationships/hyperlink" Target="http://data.fis-ski.com/dynamic/athlete-biography.html?sector=SB&amp;listid=10115&amp;competitorid=132135&amp;type=fispoints" TargetMode="External"/><Relationship Id="rId33" Type="http://schemas.openxmlformats.org/officeDocument/2006/relationships/hyperlink" Target="http://data.fis-ski.com/dynamic/athlete-biography.html?sector=SB&amp;listid=10115&amp;competitorid=195312&amp;type=fispoints" TargetMode="External"/><Relationship Id="rId38" Type="http://schemas.openxmlformats.org/officeDocument/2006/relationships/hyperlink" Target="http://data.fis-ski.com/dynamic/athlete-biography.html?sector=SB&amp;listid=10115&amp;competitorid=173523&amp;type=fispoints" TargetMode="External"/><Relationship Id="rId46" Type="http://schemas.openxmlformats.org/officeDocument/2006/relationships/hyperlink" Target="http://data.fis-ski.com/dynamic/athlete-biography.html?sector=SB&amp;listid=10115&amp;competitorid=80076&amp;type=fispoints" TargetMode="External"/><Relationship Id="rId59" Type="http://schemas.openxmlformats.org/officeDocument/2006/relationships/hyperlink" Target="http://data.fis-ski.com/dynamic/athlete-biography.html?sector=SB&amp;listid=10115&amp;competitorid=181928&amp;type=fispoints" TargetMode="External"/><Relationship Id="rId67" Type="http://schemas.openxmlformats.org/officeDocument/2006/relationships/hyperlink" Target="http://data.fis-ski.com/dynamic/athlete-biography.html?sector=SB&amp;listid=10115&amp;competitorid=204283&amp;type=fispoints" TargetMode="External"/><Relationship Id="rId20" Type="http://schemas.openxmlformats.org/officeDocument/2006/relationships/hyperlink" Target="http://data.fis-ski.com/dynamic/athlete-biography.html?sector=SB&amp;listid=10115&amp;competitorid=204278&amp;type=fispoints" TargetMode="External"/><Relationship Id="rId41" Type="http://schemas.openxmlformats.org/officeDocument/2006/relationships/hyperlink" Target="http://data.fis-ski.com/dynamic/athlete-biography.html?sector=SB&amp;listid=10115&amp;competitorid=200165&amp;type=fispoints" TargetMode="External"/><Relationship Id="rId54" Type="http://schemas.openxmlformats.org/officeDocument/2006/relationships/hyperlink" Target="http://data.fis-ski.com/dynamic/athlete-biography.html?sector=SB&amp;listid=10115&amp;competitorid=203346&amp;type=fispoints" TargetMode="External"/><Relationship Id="rId62" Type="http://schemas.openxmlformats.org/officeDocument/2006/relationships/hyperlink" Target="http://data.fis-ski.com/dynamic/athlete-biography.html?sector=SB&amp;listid=10115&amp;competitorid=186626&amp;type=fispoints" TargetMode="External"/><Relationship Id="rId70" Type="http://schemas.openxmlformats.org/officeDocument/2006/relationships/hyperlink" Target="http://data.fis-ski.com/dynamic/athlete-biography.html?sector=SB&amp;listid=10115&amp;competitorid=157176&amp;type=fispoints" TargetMode="External"/><Relationship Id="rId75" Type="http://schemas.openxmlformats.org/officeDocument/2006/relationships/hyperlink" Target="http://data.fis-ski.com/dynamic/athlete-biography.html?sector=SB&amp;listid=10115&amp;competitorid=204285&amp;type=fispoints" TargetMode="External"/><Relationship Id="rId83" Type="http://schemas.openxmlformats.org/officeDocument/2006/relationships/hyperlink" Target="http://data.fis-ski.com/dynamic/athlete-biography.html?sector=SB&amp;listid=10115&amp;competitorid=189820&amp;type=fispoints" TargetMode="External"/><Relationship Id="rId88" Type="http://schemas.openxmlformats.org/officeDocument/2006/relationships/hyperlink" Target="http://data.fis-ski.com/dynamic/athlete-biography.html?sector=SB&amp;listid=10115&amp;competitorid=165842&amp;type=fispoints" TargetMode="External"/><Relationship Id="rId91" Type="http://schemas.openxmlformats.org/officeDocument/2006/relationships/hyperlink" Target="http://data.fis-ski.com/dynamic/athlete-biography.html?sector=SB&amp;listid=10115&amp;competitorid=78645&amp;type=fispoints" TargetMode="External"/><Relationship Id="rId96" Type="http://schemas.openxmlformats.org/officeDocument/2006/relationships/hyperlink" Target="http://data.fis-ski.com/dynamic/athlete-biography.html?sector=SB&amp;listid=10115&amp;competitorid=194894&amp;type=fispoints" TargetMode="External"/><Relationship Id="rId1" Type="http://schemas.openxmlformats.org/officeDocument/2006/relationships/hyperlink" Target="http://data.fis-ski.com/dynamic/athlete-biography.html?sector=SB&amp;listid=10115&amp;competitorid=183825&amp;type=fispoints" TargetMode="External"/><Relationship Id="rId6" Type="http://schemas.openxmlformats.org/officeDocument/2006/relationships/hyperlink" Target="http://data.fis-ski.com/dynamic/athlete-biography.html?sector=SB&amp;listid=10115&amp;competitorid=166459&amp;type=fispoints" TargetMode="External"/><Relationship Id="rId15" Type="http://schemas.openxmlformats.org/officeDocument/2006/relationships/hyperlink" Target="http://data.fis-ski.com/dynamic/athlete-biography.html?sector=SB&amp;listid=10115&amp;competitorid=204160&amp;type=fispoints" TargetMode="External"/><Relationship Id="rId23" Type="http://schemas.openxmlformats.org/officeDocument/2006/relationships/hyperlink" Target="http://data.fis-ski.com/dynamic/athlete-biography.html?sector=SB&amp;listid=10115&amp;competitorid=188052&amp;type=fispoints" TargetMode="External"/><Relationship Id="rId28" Type="http://schemas.openxmlformats.org/officeDocument/2006/relationships/hyperlink" Target="http://data.fis-ski.com/dynamic/athlete-biography.html?sector=SB&amp;listid=10115&amp;competitorid=204280&amp;type=fispoints" TargetMode="External"/><Relationship Id="rId36" Type="http://schemas.openxmlformats.org/officeDocument/2006/relationships/hyperlink" Target="http://data.fis-ski.com/dynamic/athlete-biography.html?sector=SB&amp;listid=10115&amp;competitorid=163637&amp;type=fispoints" TargetMode="External"/><Relationship Id="rId49" Type="http://schemas.openxmlformats.org/officeDocument/2006/relationships/hyperlink" Target="http://data.fis-ski.com/dynamic/athlete-biography.html?sector=SB&amp;listid=10115&amp;competitorid=196414&amp;type=fispoints" TargetMode="External"/><Relationship Id="rId57" Type="http://schemas.openxmlformats.org/officeDocument/2006/relationships/hyperlink" Target="http://data.fis-ski.com/dynamic/athlete-biography.html?sector=SB&amp;listid=10115&amp;competitorid=166464&amp;type=fispoints" TargetMode="External"/><Relationship Id="rId10" Type="http://schemas.openxmlformats.org/officeDocument/2006/relationships/hyperlink" Target="http://data.fis-ski.com/dynamic/athlete-biography.html?sector=SB&amp;listid=10115&amp;competitorid=7168&amp;type=fispoints" TargetMode="External"/><Relationship Id="rId31" Type="http://schemas.openxmlformats.org/officeDocument/2006/relationships/hyperlink" Target="http://data.fis-ski.com/dynamic/athlete-biography.html?sector=SB&amp;listid=10115&amp;competitorid=187870&amp;type=fispoints" TargetMode="External"/><Relationship Id="rId44" Type="http://schemas.openxmlformats.org/officeDocument/2006/relationships/hyperlink" Target="http://data.fis-ski.com/dynamic/athlete-biography.html?sector=SB&amp;listid=10115&amp;competitorid=26445&amp;type=fispoints" TargetMode="External"/><Relationship Id="rId52" Type="http://schemas.openxmlformats.org/officeDocument/2006/relationships/hyperlink" Target="http://data.fis-ski.com/dynamic/athlete-biography.html?sector=SB&amp;listid=10115&amp;competitorid=148461&amp;type=fispoints" TargetMode="External"/><Relationship Id="rId60" Type="http://schemas.openxmlformats.org/officeDocument/2006/relationships/hyperlink" Target="http://data.fis-ski.com/dynamic/athlete-biography.html?sector=SB&amp;listid=10115&amp;competitorid=166465&amp;type=fispoints" TargetMode="External"/><Relationship Id="rId65" Type="http://schemas.openxmlformats.org/officeDocument/2006/relationships/hyperlink" Target="http://data.fis-ski.com/dynamic/athlete-biography.html?sector=SB&amp;listid=10115&amp;competitorid=204371&amp;type=fispoints" TargetMode="External"/><Relationship Id="rId73" Type="http://schemas.openxmlformats.org/officeDocument/2006/relationships/hyperlink" Target="http://data.fis-ski.com/dynamic/athlete-biography.html?sector=SB&amp;listid=10115&amp;competitorid=205142&amp;type=fispoints" TargetMode="External"/><Relationship Id="rId78" Type="http://schemas.openxmlformats.org/officeDocument/2006/relationships/hyperlink" Target="http://data.fis-ski.com/dynamic/athlete-biography.html?sector=SB&amp;listid=10115&amp;competitorid=57293&amp;type=fispoints" TargetMode="External"/><Relationship Id="rId81" Type="http://schemas.openxmlformats.org/officeDocument/2006/relationships/hyperlink" Target="http://data.fis-ski.com/dynamic/athlete-biography.html?sector=SB&amp;listid=10115&amp;competitorid=183954&amp;type=fispoints" TargetMode="External"/><Relationship Id="rId86" Type="http://schemas.openxmlformats.org/officeDocument/2006/relationships/hyperlink" Target="http://data.fis-ski.com/dynamic/athlete-biography.html?sector=SB&amp;listid=10115&amp;competitorid=200492&amp;type=fispoints" TargetMode="External"/><Relationship Id="rId94" Type="http://schemas.openxmlformats.org/officeDocument/2006/relationships/hyperlink" Target="http://data.fis-ski.com/dynamic/athlete-biography.html?sector=SB&amp;listid=10115&amp;competitorid=182133&amp;type=fispoints" TargetMode="External"/><Relationship Id="rId4" Type="http://schemas.openxmlformats.org/officeDocument/2006/relationships/hyperlink" Target="http://data.fis-ski.com/dynamic/athlete-biography.html?sector=SB&amp;listid=10115&amp;competitorid=178968&amp;type=fispoints" TargetMode="External"/><Relationship Id="rId9" Type="http://schemas.openxmlformats.org/officeDocument/2006/relationships/hyperlink" Target="http://data.fis-ski.com/dynamic/athlete-biography.html?sector=SB&amp;listid=10115&amp;competitorid=204239&amp;type=fispoints" TargetMode="External"/><Relationship Id="rId13" Type="http://schemas.openxmlformats.org/officeDocument/2006/relationships/hyperlink" Target="http://data.fis-ski.com/dynamic/athlete-biography.html?sector=SB&amp;listid=10115&amp;competitorid=196459&amp;type=fispoints" TargetMode="External"/><Relationship Id="rId18" Type="http://schemas.openxmlformats.org/officeDocument/2006/relationships/hyperlink" Target="http://data.fis-ski.com/dynamic/athlete-biography.html?sector=SB&amp;listid=10115&amp;competitorid=204312&amp;type=fispoints" TargetMode="External"/><Relationship Id="rId39" Type="http://schemas.openxmlformats.org/officeDocument/2006/relationships/hyperlink" Target="http://data.fis-ski.com/dynamic/athlete-biography.html?sector=SB&amp;listid=10115&amp;competitorid=195977&amp;type=fispoints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mailto:raceoffice@snowboardgermany.com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28.bin"/><Relationship Id="rId4" Type="http://schemas.openxmlformats.org/officeDocument/2006/relationships/hyperlink" Target="mailto:swelliver@ussa.org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30.bin"/><Relationship Id="rId4" Type="http://schemas.openxmlformats.org/officeDocument/2006/relationships/hyperlink" Target="mailto:bcsnow@telus.net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32.bin"/><Relationship Id="rId4" Type="http://schemas.openxmlformats.org/officeDocument/2006/relationships/hyperlink" Target="mailto:ismarb@yahoo.com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33.bin"/><Relationship Id="rId4" Type="http://schemas.openxmlformats.org/officeDocument/2006/relationships/hyperlink" Target="mailto:David.Huerzeler@swiss-ski.ch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35.bin"/><Relationship Id="rId4" Type="http://schemas.openxmlformats.org/officeDocument/2006/relationships/hyperlink" Target="mailto:admin@bcsnowboard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37.bin"/><Relationship Id="rId4" Type="http://schemas.openxmlformats.org/officeDocument/2006/relationships/hyperlink" Target="mailto:anyberg@ussa.org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38.bin"/><Relationship Id="rId4" Type="http://schemas.openxmlformats.org/officeDocument/2006/relationships/hyperlink" Target="mailto:aosadmin@ontariosnowboarders.ca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0.bin"/><Relationship Id="rId4" Type="http://schemas.openxmlformats.org/officeDocument/2006/relationships/hyperlink" Target="mailto:greta@freestyleassociation.com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1.bin"/><Relationship Id="rId4" Type="http://schemas.openxmlformats.org/officeDocument/2006/relationships/hyperlink" Target="mailto:anyberg@ussa.org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2.bin"/><Relationship Id="rId4" Type="http://schemas.openxmlformats.org/officeDocument/2006/relationships/hyperlink" Target="mailto:anyberg@ussa.org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3.bin"/><Relationship Id="rId4" Type="http://schemas.openxmlformats.org/officeDocument/2006/relationships/hyperlink" Target="mailto:evenements@quebecsnowboard.ca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4.bin"/><Relationship Id="rId4" Type="http://schemas.openxmlformats.org/officeDocument/2006/relationships/hyperlink" Target="mailto:evenements@quebecsnowboard.ca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5.bin"/><Relationship Id="rId4" Type="http://schemas.openxmlformats.org/officeDocument/2006/relationships/hyperlink" Target="mailto:lenka@sportclubfun.com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6.bin"/><Relationship Id="rId4" Type="http://schemas.openxmlformats.org/officeDocument/2006/relationships/hyperlink" Target="mailto:anyberg@ussa.org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7.bin"/><Relationship Id="rId4" Type="http://schemas.openxmlformats.org/officeDocument/2006/relationships/hyperlink" Target="mailto:anyberg@ussa.org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48.bin"/><Relationship Id="rId4" Type="http://schemas.openxmlformats.org/officeDocument/2006/relationships/hyperlink" Target="mailto:swelliver@ussa.org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0.bin"/><Relationship Id="rId4" Type="http://schemas.openxmlformats.org/officeDocument/2006/relationships/hyperlink" Target="mailto:lenka@sportclubfun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1.bin"/><Relationship Id="rId4" Type="http://schemas.openxmlformats.org/officeDocument/2006/relationships/hyperlink" Target="mailto:snowboard@gsf.ge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2.bin"/><Relationship Id="rId4" Type="http://schemas.openxmlformats.org/officeDocument/2006/relationships/hyperlink" Target="mailto:aosadmin@ontariosnowboarders.ca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3.bin"/><Relationship Id="rId4" Type="http://schemas.openxmlformats.org/officeDocument/2006/relationships/hyperlink" Target="mailto:francesnowentry@hotmail.fr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4.bin"/><Relationship Id="rId4" Type="http://schemas.openxmlformats.org/officeDocument/2006/relationships/hyperlink" Target="mailto:francesnowentry@hotmail.fr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5.bin"/><Relationship Id="rId4" Type="http://schemas.openxmlformats.org/officeDocument/2006/relationships/hyperlink" Target="mailto:swelliver@ussa.org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6.bin"/><Relationship Id="rId4" Type="http://schemas.openxmlformats.org/officeDocument/2006/relationships/hyperlink" Target="mailto:anyberg@ussa.com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7.bin"/><Relationship Id="rId4" Type="http://schemas.openxmlformats.org/officeDocument/2006/relationships/hyperlink" Target="mailto:swelliver@ussa.org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58.bin"/><Relationship Id="rId4" Type="http://schemas.openxmlformats.org/officeDocument/2006/relationships/hyperlink" Target="mailto:david.huerzeler@swiss-ski.ch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0.bin"/><Relationship Id="rId4" Type="http://schemas.openxmlformats.org/officeDocument/2006/relationships/hyperlink" Target="mailto:evenements@quebecsnowboard.ca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1.bin"/><Relationship Id="rId4" Type="http://schemas.openxmlformats.org/officeDocument/2006/relationships/hyperlink" Target="mailto:anze.polanec@gmail.com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3.bin"/><Relationship Id="rId4" Type="http://schemas.openxmlformats.org/officeDocument/2006/relationships/hyperlink" Target="mailto:info@russnowboard.ru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4.bin"/><Relationship Id="rId4" Type="http://schemas.openxmlformats.org/officeDocument/2006/relationships/hyperlink" Target="mailto:anze.polanec@gmail.com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5.bin"/><Relationship Id="rId4" Type="http://schemas.openxmlformats.org/officeDocument/2006/relationships/hyperlink" Target="mailto:info@residence-rainer.com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nyberg@ussa.org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7.bin"/><Relationship Id="rId4" Type="http://schemas.openxmlformats.org/officeDocument/2006/relationships/hyperlink" Target="mailto:anyberg@ussa.org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8.bin"/><Relationship Id="rId4" Type="http://schemas.openxmlformats.org/officeDocument/2006/relationships/hyperlink" Target="mailto:adam@snowsports.co.nz" TargetMode="Externa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69.bin"/><Relationship Id="rId4" Type="http://schemas.openxmlformats.org/officeDocument/2006/relationships/hyperlink" Target="mailto:events@hotham.com.au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70.bin"/><Relationship Id="rId4" Type="http://schemas.openxmlformats.org/officeDocument/2006/relationships/hyperlink" Target="mailto:fischile@fedeskichile.cl" TargetMode="Externa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71.bin"/><Relationship Id="rId4" Type="http://schemas.openxmlformats.org/officeDocument/2006/relationships/hyperlink" Target="mailto:lexerheli@gmx.at" TargetMode="Externa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72.bin"/><Relationship Id="rId4" Type="http://schemas.openxmlformats.org/officeDocument/2006/relationships/hyperlink" Target="mailto:lexerheli@gmx.at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6" Type="http://schemas.openxmlformats.org/officeDocument/2006/relationships/printerSettings" Target="../printerSettings/printerSettings75.bin"/><Relationship Id="rId5" Type="http://schemas.openxmlformats.org/officeDocument/2006/relationships/hyperlink" Target="mailto:anyberg@ussa.org" TargetMode="External"/><Relationship Id="rId4" Type="http://schemas.openxmlformats.org/officeDocument/2006/relationships/hyperlink" Target="mailto:thedoremmelink@gmail.com" TargetMode="Externa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76.bin"/><Relationship Id="rId4" Type="http://schemas.openxmlformats.org/officeDocument/2006/relationships/hyperlink" Target="mailto:anyberg@ussa.org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78.bin"/><Relationship Id="rId4" Type="http://schemas.openxmlformats.org/officeDocument/2006/relationships/hyperlink" Target="mailto:swelliver@ussa.org" TargetMode="Externa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5" Type="http://schemas.openxmlformats.org/officeDocument/2006/relationships/printerSettings" Target="../printerSettings/printerSettings82.bin"/><Relationship Id="rId4" Type="http://schemas.openxmlformats.org/officeDocument/2006/relationships/hyperlink" Target="mailto:anyberg@ussa.org" TargetMode="Externa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83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s-ski.com/mm/Document/documentlibrary/Snowboard/02/03/17/DescriptionSBQuotas1415_English.pdf" TargetMode="External"/><Relationship Id="rId2" Type="http://schemas.openxmlformats.org/officeDocument/2006/relationships/hyperlink" Target="http://www.skiandsnowboard.org.au/customdata/index.cfm?fuseaction=display_main&amp;ItemID=12048&amp;OrgID=2083" TargetMode="External"/><Relationship Id="rId1" Type="http://schemas.openxmlformats.org/officeDocument/2006/relationships/hyperlink" Target="http://www.skiandsnowboard.org.au/customdata/index.cfm?fuseaction=display_main&amp;ItemID=14260&amp;OrgID=2083" TargetMode="External"/><Relationship Id="rId4" Type="http://schemas.openxmlformats.org/officeDocument/2006/relationships/printerSettings" Target="../printerSettings/printerSettings8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bboyd@skiclubvail.org" TargetMode="Externa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hyperlink" Target="mailto:jarrod@tsc.net.au" TargetMode="External"/><Relationship Id="rId2" Type="http://schemas.openxmlformats.org/officeDocument/2006/relationships/hyperlink" Target="mailto:bmcneill@skiclubvail.org" TargetMode="External"/><Relationship Id="rId1" Type="http://schemas.openxmlformats.org/officeDocument/2006/relationships/hyperlink" Target="mailto:bboyd@skiclubvail.org" TargetMode="External"/><Relationship Id="rId5" Type="http://schemas.openxmlformats.org/officeDocument/2006/relationships/printerSettings" Target="../printerSettings/printerSettings86.bin"/><Relationship Id="rId4" Type="http://schemas.openxmlformats.org/officeDocument/2006/relationships/hyperlink" Target="mailto:ian@budkeene.com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trworldtour.com/riders/harley-trivic/?show=points_list-ss" TargetMode="External"/><Relationship Id="rId18" Type="http://schemas.openxmlformats.org/officeDocument/2006/relationships/hyperlink" Target="http://www.ttrworldtour.com/riders/tom-harveyson/?show=points_list-ss" TargetMode="External"/><Relationship Id="rId26" Type="http://schemas.openxmlformats.org/officeDocument/2006/relationships/hyperlink" Target="http://www.ttrworldtour.com/riders/raphael-louis/?show=points_list-ss" TargetMode="External"/><Relationship Id="rId39" Type="http://schemas.openxmlformats.org/officeDocument/2006/relationships/hyperlink" Target="http://www.ttrworldtour.com/riders/callum-masjuk/?show=points_list-ss" TargetMode="External"/><Relationship Id="rId3" Type="http://schemas.openxmlformats.org/officeDocument/2006/relationships/hyperlink" Target="http://www.ttrworldtour.com/riders/cameron-staveley/?show=points_list-ss" TargetMode="External"/><Relationship Id="rId21" Type="http://schemas.openxmlformats.org/officeDocument/2006/relationships/hyperlink" Target="http://www.ttrworldtour.com/riders/campbell-najdecki-devine/?show=points_list-ss" TargetMode="External"/><Relationship Id="rId34" Type="http://schemas.openxmlformats.org/officeDocument/2006/relationships/hyperlink" Target="http://www.ttrworldtour.com/riders/flynn-doolan/?show=points_list-ss" TargetMode="External"/><Relationship Id="rId42" Type="http://schemas.openxmlformats.org/officeDocument/2006/relationships/hyperlink" Target="http://www.ttrworldtour.com/riders/nicholas-bryn/?show=points_list-ss" TargetMode="External"/><Relationship Id="rId47" Type="http://schemas.openxmlformats.org/officeDocument/2006/relationships/hyperlink" Target="http://www.ttrworldtour.com/riders/rellim-simpson/?show=points_list-ss" TargetMode="External"/><Relationship Id="rId50" Type="http://schemas.openxmlformats.org/officeDocument/2006/relationships/hyperlink" Target="http://www.ttrworldtour.com/riders/asher-fielder/?show=points_list-ss" TargetMode="External"/><Relationship Id="rId7" Type="http://schemas.openxmlformats.org/officeDocument/2006/relationships/hyperlink" Target="http://www.ttrworldtour.com/riders/joss-mcalpin/?show=points_list-ss" TargetMode="External"/><Relationship Id="rId12" Type="http://schemas.openxmlformats.org/officeDocument/2006/relationships/hyperlink" Target="http://www.ttrworldtour.com/riders/peter-long/?show=points_list-ss" TargetMode="External"/><Relationship Id="rId17" Type="http://schemas.openxmlformats.org/officeDocument/2006/relationships/hyperlink" Target="http://www.ttrworldtour.com/riders/daniel-klein/?show=points_list-ss" TargetMode="External"/><Relationship Id="rId25" Type="http://schemas.openxmlformats.org/officeDocument/2006/relationships/hyperlink" Target="http://www.ttrworldtour.com/riders/jack-christie/?show=points_list-ss" TargetMode="External"/><Relationship Id="rId33" Type="http://schemas.openxmlformats.org/officeDocument/2006/relationships/hyperlink" Target="http://www.ttrworldtour.com/riders/edward-barrow/?show=points_list-ss" TargetMode="External"/><Relationship Id="rId38" Type="http://schemas.openxmlformats.org/officeDocument/2006/relationships/hyperlink" Target="http://www.ttrworldtour.com/riders/mac-omm/?show=points_list-ss" TargetMode="External"/><Relationship Id="rId46" Type="http://schemas.openxmlformats.org/officeDocument/2006/relationships/hyperlink" Target="http://www.ttrworldtour.com/riders/thomas-krpan/?show=points_list-ss" TargetMode="External"/><Relationship Id="rId2" Type="http://schemas.openxmlformats.org/officeDocument/2006/relationships/hyperlink" Target="http://www.ttrworldtour.com/riders/declan-vogel-paul/?show=points_list-ss" TargetMode="External"/><Relationship Id="rId16" Type="http://schemas.openxmlformats.org/officeDocument/2006/relationships/hyperlink" Target="http://www.ttrworldtour.com/riders/tim-nelson-2/?show=points_list-ss" TargetMode="External"/><Relationship Id="rId20" Type="http://schemas.openxmlformats.org/officeDocument/2006/relationships/hyperlink" Target="http://www.ttrworldtour.com/riders/kent-callister/?show=points_list-ss" TargetMode="External"/><Relationship Id="rId29" Type="http://schemas.openxmlformats.org/officeDocument/2006/relationships/hyperlink" Target="http://www.ttrworldtour.com/riders/calum-donaldson/?show=points_list-ss" TargetMode="External"/><Relationship Id="rId41" Type="http://schemas.openxmlformats.org/officeDocument/2006/relationships/hyperlink" Target="http://www.ttrworldtour.com/riders/jack-della-marta/?show=points_list-ss" TargetMode="External"/><Relationship Id="rId1" Type="http://schemas.openxmlformats.org/officeDocument/2006/relationships/hyperlink" Target="http://www.ttrworldtour.com/riders/scotty-james/?show=points_list-ss" TargetMode="External"/><Relationship Id="rId6" Type="http://schemas.openxmlformats.org/officeDocument/2006/relationships/hyperlink" Target="http://www.ttrworldtour.com/riders/jared-elston/?show=points_list-ss" TargetMode="External"/><Relationship Id="rId11" Type="http://schemas.openxmlformats.org/officeDocument/2006/relationships/hyperlink" Target="http://www.ttrworldtour.com/riders/charles-morris/?show=points_list-ss" TargetMode="External"/><Relationship Id="rId24" Type="http://schemas.openxmlformats.org/officeDocument/2006/relationships/hyperlink" Target="http://www.ttrworldtour.com/riders/luke-harvey/?show=points_list-ss" TargetMode="External"/><Relationship Id="rId32" Type="http://schemas.openxmlformats.org/officeDocument/2006/relationships/hyperlink" Target="http://www.ttrworldtour.com/riders/hudson-ayoubi/?show=points_list-ss" TargetMode="External"/><Relationship Id="rId37" Type="http://schemas.openxmlformats.org/officeDocument/2006/relationships/hyperlink" Target="http://www.ttrworldtour.com/riders/josh-proudfoot/?show=points_list-ss" TargetMode="External"/><Relationship Id="rId40" Type="http://schemas.openxmlformats.org/officeDocument/2006/relationships/hyperlink" Target="http://www.ttrworldtour.com/riders/ocean-roberts/?show=points_list-ss" TargetMode="External"/><Relationship Id="rId45" Type="http://schemas.openxmlformats.org/officeDocument/2006/relationships/hyperlink" Target="http://www.ttrworldtour.com/riders/maxson-chen/?show=points_list-ss" TargetMode="External"/><Relationship Id="rId5" Type="http://schemas.openxmlformats.org/officeDocument/2006/relationships/hyperlink" Target="http://www.ttrworldtour.com/riders/angus-waddington/?show=points_list-ss" TargetMode="External"/><Relationship Id="rId15" Type="http://schemas.openxmlformats.org/officeDocument/2006/relationships/hyperlink" Target="http://www.ttrworldtour.com/riders/jeremy-burns/?show=points_list-ss" TargetMode="External"/><Relationship Id="rId23" Type="http://schemas.openxmlformats.org/officeDocument/2006/relationships/hyperlink" Target="http://www.ttrworldtour.com/riders/mo-dinatle/?show=points_list-ss" TargetMode="External"/><Relationship Id="rId28" Type="http://schemas.openxmlformats.org/officeDocument/2006/relationships/hyperlink" Target="http://www.ttrworldtour.com/riders/valetino-guseli/?show=points_list-ss" TargetMode="External"/><Relationship Id="rId36" Type="http://schemas.openxmlformats.org/officeDocument/2006/relationships/hyperlink" Target="http://www.ttrworldtour.com/riders/campbell-oatley/?show=points_list-ss" TargetMode="External"/><Relationship Id="rId49" Type="http://schemas.openxmlformats.org/officeDocument/2006/relationships/hyperlink" Target="http://www.ttrworldtour.com/riders/ronan-preston/?show=points_list-ss" TargetMode="External"/><Relationship Id="rId10" Type="http://schemas.openxmlformats.org/officeDocument/2006/relationships/hyperlink" Target="http://www.ttrworldtour.com/riders/ryan-tiene/?show=points_list-ss" TargetMode="External"/><Relationship Id="rId19" Type="http://schemas.openxmlformats.org/officeDocument/2006/relationships/hyperlink" Target="http://www.ttrworldtour.com/riders/troy-sturrock/?show=points_list-ss" TargetMode="External"/><Relationship Id="rId31" Type="http://schemas.openxmlformats.org/officeDocument/2006/relationships/hyperlink" Target="http://www.ttrworldtour.com/riders/nicholas-masjuk/?show=points_list-ss" TargetMode="External"/><Relationship Id="rId44" Type="http://schemas.openxmlformats.org/officeDocument/2006/relationships/hyperlink" Target="http://www.ttrworldtour.com/riders/victor-magiros/?show=points_list-ss" TargetMode="External"/><Relationship Id="rId4" Type="http://schemas.openxmlformats.org/officeDocument/2006/relationships/hyperlink" Target="http://www.ttrworldtour.com/riders/timothy-laidlaw/?show=points_list-ss" TargetMode="External"/><Relationship Id="rId9" Type="http://schemas.openxmlformats.org/officeDocument/2006/relationships/hyperlink" Target="http://www.ttrworldtour.com/riders/luke-staveley/?show=points_list-ss" TargetMode="External"/><Relationship Id="rId14" Type="http://schemas.openxmlformats.org/officeDocument/2006/relationships/hyperlink" Target="http://www.ttrworldtour.com/riders/joshua-vagne/?show=points_list-ss" TargetMode="External"/><Relationship Id="rId22" Type="http://schemas.openxmlformats.org/officeDocument/2006/relationships/hyperlink" Target="http://www.ttrworldtour.com/riders/joel-cantle/?show=points_list-ss" TargetMode="External"/><Relationship Id="rId27" Type="http://schemas.openxmlformats.org/officeDocument/2006/relationships/hyperlink" Target="http://www.ttrworldtour.com/riders/alex-brookes/?show=points_list-ss" TargetMode="External"/><Relationship Id="rId30" Type="http://schemas.openxmlformats.org/officeDocument/2006/relationships/hyperlink" Target="http://www.ttrworldtour.com/riders/kaleb-vagne/?show=points_list-ss" TargetMode="External"/><Relationship Id="rId35" Type="http://schemas.openxmlformats.org/officeDocument/2006/relationships/hyperlink" Target="http://www.ttrworldtour.com/riders/hugh-marsden/?show=points_list-ss" TargetMode="External"/><Relationship Id="rId43" Type="http://schemas.openxmlformats.org/officeDocument/2006/relationships/hyperlink" Target="http://www.ttrworldtour.com/riders/alli-coates/?show=points_list-ss" TargetMode="External"/><Relationship Id="rId48" Type="http://schemas.openxmlformats.org/officeDocument/2006/relationships/hyperlink" Target="http://www.ttrworldtour.com/riders/nick-wood/?show=points_list-ss" TargetMode="External"/><Relationship Id="rId8" Type="http://schemas.openxmlformats.org/officeDocument/2006/relationships/hyperlink" Target="http://www.ttrworldtour.com/riders/matthew-cox/?show=points_list-ss" TargetMode="External"/><Relationship Id="rId5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anyberg@ussa.org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rhiphotography@me.com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snowboardclubcortina@gmail.com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anyberg@ussa.org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bcsnow@telus.net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swelliver@ussa.org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francesnowentry@hotmail.fr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rhiphotography@me.com" TargetMode="Externa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hyperlink" Target="mailto:jarrod@tsc.net.au" TargetMode="External"/><Relationship Id="rId2" Type="http://schemas.openxmlformats.org/officeDocument/2006/relationships/hyperlink" Target="mailto:bboyd@skiclubvail.org" TargetMode="External"/><Relationship Id="rId1" Type="http://schemas.openxmlformats.org/officeDocument/2006/relationships/hyperlink" Target="mailto:bmcneill@skiclubvail.org" TargetMode="External"/><Relationship Id="rId5" Type="http://schemas.openxmlformats.org/officeDocument/2006/relationships/printerSettings" Target="../printerSettings/printerSettings95.bin"/><Relationship Id="rId4" Type="http://schemas.openxmlformats.org/officeDocument/2006/relationships/hyperlink" Target="mailto:chriswaker@hotmail.com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rhiphotography@me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8"/>
  <sheetViews>
    <sheetView workbookViewId="0">
      <selection activeCell="G9" sqref="G9"/>
    </sheetView>
  </sheetViews>
  <sheetFormatPr defaultRowHeight="12.75"/>
  <cols>
    <col min="1" max="1" width="8.42578125" bestFit="1" customWidth="1"/>
    <col min="2" max="2" width="12.5703125" bestFit="1" customWidth="1"/>
    <col min="3" max="3" width="7.7109375" bestFit="1" customWidth="1"/>
    <col min="4" max="4" width="9.7109375" bestFit="1" customWidth="1"/>
    <col min="5" max="5" width="4.42578125" bestFit="1" customWidth="1"/>
    <col min="6" max="6" width="31" bestFit="1" customWidth="1"/>
  </cols>
  <sheetData>
    <row r="1" spans="1:7" ht="15">
      <c r="A1" s="401" t="s">
        <v>511</v>
      </c>
      <c r="B1" s="401" t="s">
        <v>512</v>
      </c>
      <c r="C1" s="401" t="s">
        <v>601</v>
      </c>
      <c r="D1" s="401" t="s">
        <v>602</v>
      </c>
      <c r="E1" s="401" t="s">
        <v>603</v>
      </c>
      <c r="F1" s="401" t="s">
        <v>514</v>
      </c>
      <c r="G1" s="401" t="s">
        <v>646</v>
      </c>
    </row>
    <row r="2" spans="1:7">
      <c r="A2" t="s">
        <v>528</v>
      </c>
      <c r="B2" t="s">
        <v>527</v>
      </c>
      <c r="C2" t="s">
        <v>29</v>
      </c>
      <c r="D2" t="s">
        <v>15</v>
      </c>
      <c r="E2" s="492">
        <v>3</v>
      </c>
      <c r="F2" s="189" t="s">
        <v>536</v>
      </c>
    </row>
    <row r="3" spans="1:7">
      <c r="A3" t="s">
        <v>617</v>
      </c>
      <c r="B3" t="s">
        <v>618</v>
      </c>
      <c r="C3" t="s">
        <v>29</v>
      </c>
      <c r="D3" t="s">
        <v>15</v>
      </c>
      <c r="E3" s="492">
        <v>3</v>
      </c>
      <c r="F3" s="189" t="s">
        <v>633</v>
      </c>
    </row>
    <row r="4" spans="1:7">
      <c r="A4" t="s">
        <v>619</v>
      </c>
      <c r="B4" t="s">
        <v>620</v>
      </c>
      <c r="C4" t="s">
        <v>29</v>
      </c>
      <c r="D4" t="s">
        <v>15</v>
      </c>
      <c r="E4" s="492">
        <v>3</v>
      </c>
      <c r="F4" s="189" t="s">
        <v>642</v>
      </c>
      <c r="G4" s="52" t="s">
        <v>647</v>
      </c>
    </row>
    <row r="5" spans="1:7">
      <c r="A5" t="s">
        <v>621</v>
      </c>
      <c r="B5" t="s">
        <v>622</v>
      </c>
      <c r="C5" t="s">
        <v>29</v>
      </c>
      <c r="D5" t="s">
        <v>15</v>
      </c>
      <c r="E5" s="492">
        <v>4</v>
      </c>
      <c r="F5" s="189" t="s">
        <v>634</v>
      </c>
      <c r="G5" s="52" t="s">
        <v>539</v>
      </c>
    </row>
    <row r="6" spans="1:7">
      <c r="A6" t="s">
        <v>623</v>
      </c>
      <c r="B6" t="s">
        <v>624</v>
      </c>
      <c r="C6" t="s">
        <v>29</v>
      </c>
      <c r="D6" t="s">
        <v>15</v>
      </c>
      <c r="E6" s="492">
        <v>4</v>
      </c>
      <c r="F6" s="189" t="s">
        <v>643</v>
      </c>
    </row>
    <row r="7" spans="1:7">
      <c r="A7" t="s">
        <v>604</v>
      </c>
      <c r="B7" t="s">
        <v>605</v>
      </c>
      <c r="C7" t="s">
        <v>29</v>
      </c>
      <c r="D7" t="s">
        <v>151</v>
      </c>
      <c r="E7" s="492">
        <v>3</v>
      </c>
      <c r="F7" s="189" t="s">
        <v>635</v>
      </c>
      <c r="G7" s="52" t="s">
        <v>539</v>
      </c>
    </row>
    <row r="8" spans="1:7">
      <c r="A8" t="s">
        <v>606</v>
      </c>
      <c r="B8" t="s">
        <v>607</v>
      </c>
      <c r="C8" t="s">
        <v>29</v>
      </c>
      <c r="D8" t="s">
        <v>151</v>
      </c>
      <c r="E8" s="492">
        <v>3</v>
      </c>
      <c r="F8" s="189" t="s">
        <v>636</v>
      </c>
      <c r="G8" s="52" t="s">
        <v>539</v>
      </c>
    </row>
    <row r="9" spans="1:7">
      <c r="A9" t="s">
        <v>608</v>
      </c>
      <c r="B9" t="s">
        <v>609</v>
      </c>
      <c r="C9" t="s">
        <v>29</v>
      </c>
      <c r="D9" t="s">
        <v>151</v>
      </c>
      <c r="E9" s="492">
        <v>3</v>
      </c>
      <c r="F9" s="189" t="s">
        <v>637</v>
      </c>
    </row>
    <row r="10" spans="1:7">
      <c r="A10" t="s">
        <v>610</v>
      </c>
      <c r="B10" t="s">
        <v>611</v>
      </c>
      <c r="C10" t="s">
        <v>29</v>
      </c>
      <c r="D10" t="s">
        <v>151</v>
      </c>
      <c r="E10" s="492">
        <v>3</v>
      </c>
      <c r="F10" s="189" t="s">
        <v>638</v>
      </c>
    </row>
    <row r="11" spans="1:7">
      <c r="A11" t="s">
        <v>612</v>
      </c>
      <c r="B11" t="s">
        <v>613</v>
      </c>
      <c r="C11" t="s">
        <v>29</v>
      </c>
      <c r="D11" t="s">
        <v>151</v>
      </c>
      <c r="E11" s="492">
        <v>4</v>
      </c>
      <c r="F11" s="189" t="s">
        <v>644</v>
      </c>
    </row>
    <row r="12" spans="1:7">
      <c r="A12" t="s">
        <v>526</v>
      </c>
      <c r="B12" t="s">
        <v>527</v>
      </c>
      <c r="C12" t="s">
        <v>396</v>
      </c>
      <c r="D12" t="s">
        <v>632</v>
      </c>
      <c r="E12" s="490" t="s">
        <v>631</v>
      </c>
      <c r="F12" s="189" t="s">
        <v>536</v>
      </c>
    </row>
    <row r="13" spans="1:7">
      <c r="A13" t="s">
        <v>625</v>
      </c>
      <c r="B13" t="s">
        <v>626</v>
      </c>
      <c r="C13" t="s">
        <v>396</v>
      </c>
      <c r="D13" t="s">
        <v>15</v>
      </c>
      <c r="E13" s="492">
        <v>2</v>
      </c>
      <c r="F13" s="189" t="s">
        <v>639</v>
      </c>
    </row>
    <row r="14" spans="1:7">
      <c r="A14" t="s">
        <v>522</v>
      </c>
      <c r="B14" t="s">
        <v>523</v>
      </c>
      <c r="C14" t="s">
        <v>396</v>
      </c>
      <c r="D14" t="s">
        <v>15</v>
      </c>
      <c r="E14" s="492">
        <v>3</v>
      </c>
      <c r="F14" s="189" t="s">
        <v>534</v>
      </c>
    </row>
    <row r="15" spans="1:7">
      <c r="A15" t="s">
        <v>627</v>
      </c>
      <c r="B15" t="s">
        <v>628</v>
      </c>
      <c r="C15" t="s">
        <v>396</v>
      </c>
      <c r="D15" t="s">
        <v>15</v>
      </c>
      <c r="E15" s="492">
        <v>4</v>
      </c>
      <c r="F15" s="189" t="s">
        <v>645</v>
      </c>
      <c r="G15" t="s">
        <v>539</v>
      </c>
    </row>
    <row r="16" spans="1:7">
      <c r="A16" t="s">
        <v>629</v>
      </c>
      <c r="B16" t="s">
        <v>630</v>
      </c>
      <c r="C16" t="s">
        <v>396</v>
      </c>
      <c r="D16" t="s">
        <v>15</v>
      </c>
      <c r="E16" s="492">
        <v>4</v>
      </c>
      <c r="F16" s="189" t="s">
        <v>640</v>
      </c>
      <c r="G16" s="52" t="s">
        <v>539</v>
      </c>
    </row>
    <row r="17" spans="1:6">
      <c r="A17" t="s">
        <v>614</v>
      </c>
      <c r="B17" t="s">
        <v>527</v>
      </c>
      <c r="C17" t="s">
        <v>396</v>
      </c>
      <c r="D17" t="s">
        <v>151</v>
      </c>
      <c r="E17" s="491">
        <v>4</v>
      </c>
      <c r="F17" s="189" t="s">
        <v>536</v>
      </c>
    </row>
    <row r="18" spans="1:6">
      <c r="A18" t="s">
        <v>615</v>
      </c>
      <c r="B18" t="s">
        <v>616</v>
      </c>
      <c r="C18" t="s">
        <v>396</v>
      </c>
      <c r="D18" t="s">
        <v>151</v>
      </c>
      <c r="E18" s="492">
        <v>4</v>
      </c>
      <c r="F18" s="189" t="s">
        <v>641</v>
      </c>
    </row>
  </sheetData>
  <autoFilter ref="A1:F18">
    <sortState ref="A2:I19">
      <sortCondition ref="C1:C19"/>
    </sortState>
  </autoFilter>
  <hyperlinks>
    <hyperlink ref="F2" r:id="rId1"/>
    <hyperlink ref="F12" r:id="rId2"/>
    <hyperlink ref="F17" r:id="rId3"/>
    <hyperlink ref="F3" r:id="rId4"/>
    <hyperlink ref="F5" r:id="rId5"/>
    <hyperlink ref="F7" r:id="rId6"/>
    <hyperlink ref="F8" r:id="rId7"/>
    <hyperlink ref="F9" r:id="rId8"/>
    <hyperlink ref="F10" r:id="rId9"/>
    <hyperlink ref="F13" r:id="rId10"/>
    <hyperlink ref="F14" r:id="rId11"/>
    <hyperlink ref="F16" r:id="rId12"/>
    <hyperlink ref="F18" r:id="rId13"/>
    <hyperlink ref="F4" r:id="rId14" display="mailto:jmullins@pobox.com"/>
    <hyperlink ref="F6" r:id="rId15" display="mailto:jessierich@me.com"/>
    <hyperlink ref="F11" r:id="rId16" display="mailto:ws-arthur@hotmail.com"/>
    <hyperlink ref="F15" r:id="rId17" display="mailto:robbie@robbiejwalker.com"/>
  </hyperlinks>
  <pageMargins left="0.7" right="0.7" top="0.75" bottom="0.75" header="0.3" footer="0.3"/>
  <pageSetup paperSize="9" orientation="portrait"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60"/>
  <sheetViews>
    <sheetView workbookViewId="0">
      <selection activeCell="G1450" sqref="G1450"/>
    </sheetView>
  </sheetViews>
  <sheetFormatPr defaultRowHeight="12.75"/>
  <cols>
    <col min="1" max="1" width="25.7109375" style="688" bestFit="1" customWidth="1"/>
    <col min="2" max="2" width="34.42578125" style="688" bestFit="1" customWidth="1"/>
    <col min="3" max="3" width="6" style="688" bestFit="1" customWidth="1"/>
    <col min="4" max="4" width="6.140625" style="688" bestFit="1" customWidth="1"/>
    <col min="5" max="16384" width="9.140625" style="610"/>
  </cols>
  <sheetData>
    <row r="1" spans="1:9" ht="14.25" thickTop="1">
      <c r="A1" s="753" t="s">
        <v>994</v>
      </c>
      <c r="B1" s="733" t="s">
        <v>995</v>
      </c>
      <c r="C1" s="733" t="s">
        <v>996</v>
      </c>
      <c r="D1" s="614" t="s">
        <v>997</v>
      </c>
      <c r="E1" s="757" t="s">
        <v>513</v>
      </c>
      <c r="G1" s="756"/>
      <c r="H1" s="756"/>
      <c r="I1" s="756"/>
    </row>
    <row r="2" spans="1:9">
      <c r="A2" t="s">
        <v>1275</v>
      </c>
      <c r="B2" t="s">
        <v>265</v>
      </c>
      <c r="C2">
        <v>21</v>
      </c>
      <c r="D2">
        <v>523.88</v>
      </c>
      <c r="E2">
        <v>9040117</v>
      </c>
      <c r="G2" s="754"/>
      <c r="H2" s="756"/>
      <c r="I2" s="756"/>
    </row>
    <row r="3" spans="1:9">
      <c r="A3" t="s">
        <v>1257</v>
      </c>
      <c r="B3" t="s">
        <v>265</v>
      </c>
      <c r="C3">
        <v>20</v>
      </c>
      <c r="D3">
        <v>486.21</v>
      </c>
      <c r="E3">
        <v>9040186</v>
      </c>
      <c r="G3" s="754"/>
      <c r="H3" s="756"/>
      <c r="I3" s="756"/>
    </row>
    <row r="4" spans="1:9">
      <c r="A4" t="s">
        <v>1276</v>
      </c>
      <c r="B4" t="s">
        <v>265</v>
      </c>
      <c r="C4">
        <v>26</v>
      </c>
      <c r="D4">
        <v>477.31</v>
      </c>
      <c r="E4">
        <v>7040113</v>
      </c>
      <c r="G4" s="754"/>
      <c r="H4" s="756"/>
      <c r="I4" s="756"/>
    </row>
    <row r="5" spans="1:9">
      <c r="A5" t="s">
        <v>1254</v>
      </c>
      <c r="B5" t="s">
        <v>265</v>
      </c>
      <c r="C5">
        <v>17</v>
      </c>
      <c r="D5">
        <v>182.33</v>
      </c>
      <c r="E5">
        <v>9040200</v>
      </c>
      <c r="G5" s="754"/>
      <c r="H5" s="756"/>
      <c r="I5" s="756"/>
    </row>
    <row r="6" spans="1:9">
      <c r="A6" t="s">
        <v>1264</v>
      </c>
      <c r="B6" t="s">
        <v>265</v>
      </c>
      <c r="C6"/>
      <c r="D6">
        <v>26.01</v>
      </c>
      <c r="E6">
        <v>9040196</v>
      </c>
      <c r="G6" s="754"/>
      <c r="H6" s="756"/>
      <c r="I6" s="756"/>
    </row>
    <row r="7" spans="1:9">
      <c r="A7" s="52" t="s">
        <v>1366</v>
      </c>
      <c r="B7" t="s">
        <v>265</v>
      </c>
      <c r="C7">
        <v>16</v>
      </c>
      <c r="D7">
        <v>25.1</v>
      </c>
      <c r="E7" s="756">
        <f>VLOOKUP(A7,'Athlete and Points'!$B$1:$T$91,19,FALSE)</f>
        <v>9040223</v>
      </c>
      <c r="G7" s="754"/>
      <c r="H7" s="756"/>
      <c r="I7" s="756"/>
    </row>
    <row r="8" spans="1:9">
      <c r="A8" t="s">
        <v>1266</v>
      </c>
      <c r="B8" t="s">
        <v>265</v>
      </c>
      <c r="C8">
        <v>10</v>
      </c>
      <c r="D8">
        <v>23.54</v>
      </c>
      <c r="E8" s="756" t="e">
        <f>VLOOKUP(A8,'Athlete and Points'!$B$1:$T$91,19,FALSE)</f>
        <v>#N/A</v>
      </c>
      <c r="G8" s="754"/>
      <c r="H8" s="756"/>
      <c r="I8" s="756"/>
    </row>
    <row r="9" spans="1:9">
      <c r="A9" t="s">
        <v>1260</v>
      </c>
      <c r="B9" t="s">
        <v>265</v>
      </c>
      <c r="C9"/>
      <c r="D9">
        <v>22.13</v>
      </c>
      <c r="E9" s="756">
        <f>VLOOKUP(A9,'Athlete and Points'!$B$1:$T$91,19,FALSE)</f>
        <v>9040235</v>
      </c>
      <c r="G9" s="754"/>
      <c r="H9" s="756"/>
      <c r="I9" s="756"/>
    </row>
    <row r="10" spans="1:9">
      <c r="A10" t="s">
        <v>1253</v>
      </c>
      <c r="B10" t="s">
        <v>265</v>
      </c>
      <c r="C10">
        <v>18</v>
      </c>
      <c r="D10">
        <v>20.83</v>
      </c>
      <c r="E10">
        <v>9040195</v>
      </c>
      <c r="G10" s="754"/>
      <c r="H10" s="756"/>
      <c r="I10" s="756"/>
    </row>
    <row r="11" spans="1:9">
      <c r="A11" t="s">
        <v>1262</v>
      </c>
      <c r="B11" t="s">
        <v>265</v>
      </c>
      <c r="C11">
        <v>18</v>
      </c>
      <c r="D11">
        <v>19.63</v>
      </c>
      <c r="E11" s="756" t="e">
        <f>VLOOKUP(A11,'Athlete and Points'!$B$1:$T$91,19,FALSE)</f>
        <v>#N/A</v>
      </c>
      <c r="G11" s="754"/>
      <c r="H11" s="756"/>
      <c r="I11" s="756"/>
    </row>
    <row r="12" spans="1:9">
      <c r="A12" t="s">
        <v>1261</v>
      </c>
      <c r="B12" t="s">
        <v>265</v>
      </c>
      <c r="C12">
        <v>12</v>
      </c>
      <c r="D12">
        <v>18.52</v>
      </c>
      <c r="E12" s="756" t="e">
        <f>VLOOKUP(A12,'Athlete and Points'!$B$1:$T$91,19,FALSE)</f>
        <v>#N/A</v>
      </c>
      <c r="G12" s="754"/>
      <c r="H12" s="756"/>
      <c r="I12" s="756"/>
    </row>
    <row r="13" spans="1:9">
      <c r="A13" t="s">
        <v>1315</v>
      </c>
      <c r="B13" t="s">
        <v>265</v>
      </c>
      <c r="C13"/>
      <c r="D13">
        <v>17.489999999999998</v>
      </c>
      <c r="E13" s="756" t="e">
        <f>VLOOKUP(A13,'Athlete and Points'!$B$1:$T$91,19,FALSE)</f>
        <v>#N/A</v>
      </c>
      <c r="G13" s="754"/>
      <c r="H13" s="756"/>
      <c r="I13" s="756"/>
    </row>
    <row r="14" spans="1:9">
      <c r="A14" t="s">
        <v>5972</v>
      </c>
      <c r="B14" t="s">
        <v>265</v>
      </c>
      <c r="C14"/>
      <c r="D14">
        <v>16.510000000000002</v>
      </c>
      <c r="E14" s="756" t="e">
        <f>VLOOKUP(A14,'Athlete and Points'!$B$1:$T$91,19,FALSE)</f>
        <v>#N/A</v>
      </c>
      <c r="G14" s="754"/>
      <c r="H14" s="756"/>
      <c r="I14" s="756"/>
    </row>
    <row r="15" spans="1:9">
      <c r="A15" t="s">
        <v>5971</v>
      </c>
      <c r="B15" t="s">
        <v>265</v>
      </c>
      <c r="C15"/>
      <c r="D15">
        <v>15.58</v>
      </c>
      <c r="E15" s="756" t="e">
        <f>VLOOKUP(A15,'Athlete and Points'!$B$1:$T$91,19,FALSE)</f>
        <v>#N/A</v>
      </c>
      <c r="G15" s="754"/>
      <c r="H15" s="756"/>
      <c r="I15" s="756"/>
    </row>
    <row r="16" spans="1:9">
      <c r="A16" t="s">
        <v>1316</v>
      </c>
      <c r="B16" t="s">
        <v>265</v>
      </c>
      <c r="C16">
        <v>14</v>
      </c>
      <c r="D16">
        <v>14.7</v>
      </c>
      <c r="E16" s="756" t="e">
        <f>VLOOKUP(A16,'Athlete and Points'!$B$1:$T$91,19,FALSE)</f>
        <v>#N/A</v>
      </c>
      <c r="G16" s="754"/>
      <c r="H16" s="756"/>
      <c r="I16" s="756"/>
    </row>
    <row r="17" spans="1:9">
      <c r="A17" t="s">
        <v>5984</v>
      </c>
      <c r="B17" t="s">
        <v>265</v>
      </c>
      <c r="C17"/>
      <c r="D17">
        <v>13.86</v>
      </c>
      <c r="E17" s="756">
        <f>VLOOKUP(A17,'Athlete and Points'!$B$1:$T$91,19,FALSE)</f>
        <v>9040229</v>
      </c>
      <c r="G17" s="754"/>
      <c r="H17" s="756"/>
      <c r="I17" s="756"/>
    </row>
    <row r="18" spans="1:9" s="756" customFormat="1">
      <c r="A18" t="s">
        <v>1263</v>
      </c>
      <c r="B18" t="s">
        <v>265</v>
      </c>
      <c r="C18"/>
      <c r="D18">
        <v>13.05</v>
      </c>
      <c r="E18" s="756" t="e">
        <f>VLOOKUP(A18,'Athlete and Points'!$B$1:$T$91,19,FALSE)</f>
        <v>#N/A</v>
      </c>
    </row>
    <row r="19" spans="1:9" s="756" customFormat="1">
      <c r="A19" t="s">
        <v>5961</v>
      </c>
      <c r="B19" t="s">
        <v>265</v>
      </c>
      <c r="C19"/>
      <c r="D19">
        <v>12.26</v>
      </c>
      <c r="E19" s="756" t="e">
        <f>VLOOKUP(A19,'Athlete and Points'!$B$1:$T$91,19,FALSE)</f>
        <v>#N/A</v>
      </c>
    </row>
    <row r="20" spans="1:9" s="756" customFormat="1">
      <c r="A20" t="s">
        <v>5967</v>
      </c>
      <c r="B20" t="s">
        <v>265</v>
      </c>
      <c r="C20"/>
      <c r="D20">
        <v>11.5</v>
      </c>
      <c r="E20" s="756" t="e">
        <f>VLOOKUP(A20,'Athlete and Points'!$B$1:$T$91,19,FALSE)</f>
        <v>#N/A</v>
      </c>
    </row>
    <row r="21" spans="1:9" s="756" customFormat="1">
      <c r="A21" t="s">
        <v>1314</v>
      </c>
      <c r="B21" t="s">
        <v>265</v>
      </c>
      <c r="C21"/>
      <c r="D21">
        <v>10.76</v>
      </c>
      <c r="E21" s="756">
        <f>VLOOKUP(A21,'Athlete and Points'!$B$1:$T$91,19,FALSE)</f>
        <v>9040243</v>
      </c>
    </row>
    <row r="22" spans="1:9" s="756" customFormat="1">
      <c r="A22" t="s">
        <v>5959</v>
      </c>
      <c r="B22" t="s">
        <v>265</v>
      </c>
      <c r="C22">
        <v>16</v>
      </c>
      <c r="D22">
        <v>10.029999999999999</v>
      </c>
      <c r="E22" s="756" t="e">
        <f>VLOOKUP(A22,'Athlete and Points'!$B$1:$T$91,19,FALSE)</f>
        <v>#N/A</v>
      </c>
    </row>
    <row r="23" spans="1:9" s="756" customFormat="1">
      <c r="A23" t="s">
        <v>1318</v>
      </c>
      <c r="B23" t="s">
        <v>265</v>
      </c>
      <c r="C23"/>
      <c r="D23">
        <v>9.31</v>
      </c>
      <c r="E23" s="756" t="e">
        <f>VLOOKUP(A23,'Athlete and Points'!$B$1:$T$91,19,FALSE)</f>
        <v>#N/A</v>
      </c>
    </row>
    <row r="24" spans="1:9" s="756" customFormat="1">
      <c r="A24" t="s">
        <v>1268</v>
      </c>
      <c r="B24" t="s">
        <v>265</v>
      </c>
      <c r="C24">
        <v>12</v>
      </c>
      <c r="D24">
        <v>8.61</v>
      </c>
      <c r="E24" s="756" t="e">
        <f>VLOOKUP(A24,'Athlete and Points'!$B$1:$T$91,19,FALSE)</f>
        <v>#N/A</v>
      </c>
    </row>
    <row r="25" spans="1:9" s="756" customFormat="1">
      <c r="A25" t="s">
        <v>1267</v>
      </c>
      <c r="B25" t="s">
        <v>265</v>
      </c>
      <c r="C25"/>
      <c r="D25">
        <v>7.92</v>
      </c>
      <c r="E25" s="756" t="e">
        <f>VLOOKUP(A25,'Athlete and Points'!$B$1:$T$91,19,FALSE)</f>
        <v>#N/A</v>
      </c>
    </row>
    <row r="26" spans="1:9" s="756" customFormat="1">
      <c r="A26" t="s">
        <v>5974</v>
      </c>
      <c r="B26" t="s">
        <v>265</v>
      </c>
      <c r="C26"/>
      <c r="D26">
        <v>7.23</v>
      </c>
      <c r="E26" s="756" t="e">
        <f>VLOOKUP(A26,'Athlete and Points'!$B$1:$T$91,19,FALSE)</f>
        <v>#N/A</v>
      </c>
    </row>
    <row r="27" spans="1:9" s="756" customFormat="1">
      <c r="A27" t="s">
        <v>5956</v>
      </c>
      <c r="B27" t="s">
        <v>265</v>
      </c>
      <c r="C27"/>
      <c r="D27">
        <v>6.56</v>
      </c>
      <c r="E27" s="756" t="e">
        <f>VLOOKUP(A27,'Athlete and Points'!$B$1:$T$91,19,FALSE)</f>
        <v>#N/A</v>
      </c>
    </row>
    <row r="28" spans="1:9" s="756" customFormat="1">
      <c r="A28" t="s">
        <v>5958</v>
      </c>
      <c r="B28" t="s">
        <v>265</v>
      </c>
      <c r="C28">
        <v>10</v>
      </c>
      <c r="D28">
        <v>5.89</v>
      </c>
      <c r="E28" s="756" t="e">
        <f>VLOOKUP(A28,'Athlete and Points'!$B$1:$T$91,19,FALSE)</f>
        <v>#N/A</v>
      </c>
    </row>
    <row r="29" spans="1:9" s="756" customFormat="1">
      <c r="A29" t="s">
        <v>5985</v>
      </c>
      <c r="B29" t="s">
        <v>265</v>
      </c>
      <c r="C29"/>
      <c r="D29">
        <v>5.22</v>
      </c>
      <c r="E29" s="756" t="e">
        <f>VLOOKUP(A29,'Athlete and Points'!$B$1:$T$91,19,FALSE)</f>
        <v>#N/A</v>
      </c>
    </row>
    <row r="30" spans="1:9" s="756" customFormat="1">
      <c r="A30" t="s">
        <v>5966</v>
      </c>
      <c r="B30" t="s">
        <v>265</v>
      </c>
      <c r="C30"/>
      <c r="D30">
        <v>4.5599999999999996</v>
      </c>
      <c r="E30" s="756" t="e">
        <f>VLOOKUP(A30,'Athlete and Points'!$B$1:$T$91,19,FALSE)</f>
        <v>#N/A</v>
      </c>
    </row>
    <row r="31" spans="1:9" s="756" customFormat="1">
      <c r="A31" t="s">
        <v>5964</v>
      </c>
      <c r="B31" t="s">
        <v>265</v>
      </c>
      <c r="C31"/>
      <c r="D31">
        <v>3.9</v>
      </c>
      <c r="E31" s="756" t="e">
        <f>VLOOKUP(A31,'Athlete and Points'!$B$1:$T$91,19,FALSE)</f>
        <v>#N/A</v>
      </c>
    </row>
    <row r="32" spans="1:9" s="756" customFormat="1">
      <c r="A32" t="s">
        <v>5986</v>
      </c>
      <c r="B32" t="s">
        <v>265</v>
      </c>
      <c r="C32"/>
      <c r="D32">
        <v>3.24</v>
      </c>
      <c r="E32" s="756">
        <f>VLOOKUP(A32,'Athlete and Points'!$B$1:$T$91,19,FALSE)</f>
        <v>9040240</v>
      </c>
    </row>
    <row r="33" spans="1:5" s="756" customFormat="1">
      <c r="A33" t="s">
        <v>5973</v>
      </c>
      <c r="B33" t="s">
        <v>265</v>
      </c>
      <c r="C33"/>
      <c r="D33">
        <v>2.59</v>
      </c>
      <c r="E33" s="756" t="e">
        <f>VLOOKUP(A33,'Athlete and Points'!$B$1:$T$91,19,FALSE)</f>
        <v>#N/A</v>
      </c>
    </row>
    <row r="34" spans="1:5" s="756" customFormat="1">
      <c r="A34" t="s">
        <v>5969</v>
      </c>
      <c r="B34" t="s">
        <v>265</v>
      </c>
      <c r="C34"/>
      <c r="D34">
        <v>1.94</v>
      </c>
      <c r="E34" s="756" t="e">
        <f>VLOOKUP(A34,'Athlete and Points'!$B$1:$T$91,19,FALSE)</f>
        <v>#N/A</v>
      </c>
    </row>
    <row r="35" spans="1:5" s="756" customFormat="1">
      <c r="A35" t="s">
        <v>5978</v>
      </c>
      <c r="B35" t="s">
        <v>265</v>
      </c>
      <c r="C35"/>
      <c r="D35">
        <v>1.29</v>
      </c>
      <c r="E35" s="756" t="e">
        <f>VLOOKUP(A35,'Athlete and Points'!$B$1:$T$91,19,FALSE)</f>
        <v>#N/A</v>
      </c>
    </row>
    <row r="36" spans="1:5" s="756" customFormat="1">
      <c r="A36" t="s">
        <v>5987</v>
      </c>
      <c r="B36" t="s">
        <v>265</v>
      </c>
      <c r="C36"/>
      <c r="D36">
        <v>0.65</v>
      </c>
      <c r="E36" s="756" t="e">
        <f>VLOOKUP(A36,'Athlete and Points'!$B$1:$T$91,19,FALSE)</f>
        <v>#N/A</v>
      </c>
    </row>
    <row r="37" spans="1:5" s="756" customFormat="1">
      <c r="A37" t="s">
        <v>1277</v>
      </c>
      <c r="B37" t="s">
        <v>265</v>
      </c>
      <c r="C37">
        <v>16</v>
      </c>
      <c r="D37">
        <v>444</v>
      </c>
      <c r="E37">
        <v>1049941</v>
      </c>
    </row>
    <row r="38" spans="1:5" s="756" customFormat="1">
      <c r="A38" t="s">
        <v>1278</v>
      </c>
      <c r="B38" t="s">
        <v>265</v>
      </c>
      <c r="C38">
        <v>32</v>
      </c>
      <c r="D38">
        <v>268.48</v>
      </c>
      <c r="E38">
        <v>9045073</v>
      </c>
    </row>
    <row r="39" spans="1:5" s="756" customFormat="1">
      <c r="A39" t="s">
        <v>1269</v>
      </c>
      <c r="B39" t="s">
        <v>265</v>
      </c>
      <c r="C39">
        <v>29</v>
      </c>
      <c r="D39">
        <v>240.53</v>
      </c>
      <c r="E39">
        <v>1049932</v>
      </c>
    </row>
    <row r="40" spans="1:5" s="756" customFormat="1">
      <c r="A40" t="s">
        <v>1270</v>
      </c>
      <c r="B40" t="s">
        <v>265</v>
      </c>
      <c r="C40">
        <v>17</v>
      </c>
      <c r="D40">
        <v>33.33</v>
      </c>
      <c r="E40">
        <v>9045076</v>
      </c>
    </row>
    <row r="41" spans="1:5" s="756" customFormat="1">
      <c r="A41" t="s">
        <v>1274</v>
      </c>
      <c r="B41" t="s">
        <v>265</v>
      </c>
      <c r="C41">
        <v>12</v>
      </c>
      <c r="D41">
        <v>27.22</v>
      </c>
      <c r="E41" s="756" t="e">
        <f>VLOOKUP(A41,'Athlete and Points'!$B$1:$T$91,19,FALSE)</f>
        <v>#N/A</v>
      </c>
    </row>
    <row r="42" spans="1:5" s="756" customFormat="1">
      <c r="A42" t="s">
        <v>1273</v>
      </c>
      <c r="B42" t="s">
        <v>265</v>
      </c>
      <c r="C42">
        <v>15</v>
      </c>
      <c r="D42">
        <v>24.53</v>
      </c>
      <c r="E42" s="756">
        <f>VLOOKUP(A42,'Athlete and Points'!$B$1:$T$91,19,FALSE)</f>
        <v>9045103</v>
      </c>
    </row>
    <row r="43" spans="1:5" s="756" customFormat="1">
      <c r="A43" t="s">
        <v>1319</v>
      </c>
      <c r="B43" t="s">
        <v>265</v>
      </c>
      <c r="C43"/>
      <c r="D43">
        <v>22.04</v>
      </c>
      <c r="E43" s="756">
        <f>VLOOKUP(A43,'Athlete and Points'!$B$1:$T$91,19,FALSE)</f>
        <v>9045098</v>
      </c>
    </row>
    <row r="44" spans="1:5" s="756" customFormat="1">
      <c r="A44" t="s">
        <v>1322</v>
      </c>
      <c r="B44" t="s">
        <v>265</v>
      </c>
      <c r="C44"/>
      <c r="D44">
        <v>19.71</v>
      </c>
      <c r="E44" s="756">
        <f>VLOOKUP(A44,'Athlete and Points'!$B$1:$T$91,19,FALSE)</f>
        <v>9045093</v>
      </c>
    </row>
    <row r="45" spans="1:5" s="756" customFormat="1">
      <c r="A45" t="s">
        <v>1324</v>
      </c>
      <c r="B45" t="s">
        <v>265</v>
      </c>
      <c r="C45"/>
      <c r="D45">
        <v>17.53</v>
      </c>
      <c r="E45">
        <v>9045093</v>
      </c>
    </row>
    <row r="46" spans="1:5" s="756" customFormat="1">
      <c r="A46" t="s">
        <v>5988</v>
      </c>
      <c r="B46" t="s">
        <v>265</v>
      </c>
      <c r="C46"/>
      <c r="D46">
        <v>15.47</v>
      </c>
      <c r="E46" s="756" t="e">
        <f>VLOOKUP(A46,'Athlete and Points'!$B$1:$T$91,19,FALSE)</f>
        <v>#N/A</v>
      </c>
    </row>
    <row r="47" spans="1:5" s="756" customFormat="1">
      <c r="A47" t="s">
        <v>1272</v>
      </c>
      <c r="B47" t="s">
        <v>265</v>
      </c>
      <c r="C47">
        <v>17</v>
      </c>
      <c r="D47">
        <v>15.19</v>
      </c>
      <c r="E47" s="756">
        <f>VLOOKUP(A47,'Athlete and Points'!$B$1:$T$91,19,FALSE)</f>
        <v>9045075</v>
      </c>
    </row>
    <row r="48" spans="1:5" s="756" customFormat="1">
      <c r="A48" t="s">
        <v>1321</v>
      </c>
      <c r="B48" t="s">
        <v>265</v>
      </c>
      <c r="C48"/>
      <c r="D48">
        <v>13.5</v>
      </c>
      <c r="E48" s="756" t="e">
        <f>VLOOKUP(A48,'Athlete and Points'!$B$1:$T$91,19,FALSE)</f>
        <v>#N/A</v>
      </c>
    </row>
    <row r="49" spans="1:5" s="756" customFormat="1">
      <c r="A49" t="s">
        <v>1323</v>
      </c>
      <c r="B49" t="s">
        <v>265</v>
      </c>
      <c r="C49"/>
      <c r="D49">
        <v>11.63</v>
      </c>
      <c r="E49">
        <v>9045034</v>
      </c>
    </row>
    <row r="50" spans="1:5" s="756" customFormat="1">
      <c r="A50" t="s">
        <v>5989</v>
      </c>
      <c r="B50" t="s">
        <v>265</v>
      </c>
      <c r="C50"/>
      <c r="D50">
        <v>9.82</v>
      </c>
      <c r="E50" s="756" t="e">
        <f>VLOOKUP(A50,'Athlete and Points'!$B$1:$T$91,19,FALSE)</f>
        <v>#N/A</v>
      </c>
    </row>
    <row r="51" spans="1:5" s="756" customFormat="1">
      <c r="A51" t="s">
        <v>5990</v>
      </c>
      <c r="B51" t="s">
        <v>265</v>
      </c>
      <c r="C51"/>
      <c r="D51">
        <v>8.08</v>
      </c>
      <c r="E51" s="756" t="e">
        <f>VLOOKUP(A51,'Athlete and Points'!$B$1:$T$91,19,FALSE)</f>
        <v>#N/A</v>
      </c>
    </row>
    <row r="52" spans="1:5" s="756" customFormat="1">
      <c r="A52" t="s">
        <v>5982</v>
      </c>
      <c r="B52" t="s">
        <v>265</v>
      </c>
      <c r="C52"/>
      <c r="D52">
        <v>6.39</v>
      </c>
      <c r="E52" s="756" t="e">
        <f>VLOOKUP(A52,'Athlete and Points'!$B$1:$T$91,19,FALSE)</f>
        <v>#N/A</v>
      </c>
    </row>
    <row r="53" spans="1:5" s="756" customFormat="1">
      <c r="A53" t="s">
        <v>5991</v>
      </c>
      <c r="B53" t="s">
        <v>265</v>
      </c>
      <c r="C53"/>
      <c r="D53">
        <v>4.74</v>
      </c>
      <c r="E53" s="756" t="e">
        <f>VLOOKUP(A53,'Athlete and Points'!$B$1:$T$91,19,FALSE)</f>
        <v>#N/A</v>
      </c>
    </row>
    <row r="54" spans="1:5" s="756" customFormat="1">
      <c r="A54" t="s">
        <v>5983</v>
      </c>
      <c r="B54" t="s">
        <v>265</v>
      </c>
      <c r="C54"/>
      <c r="D54">
        <v>3.13</v>
      </c>
      <c r="E54" s="756" t="e">
        <f>VLOOKUP(A54,'Athlete and Points'!$B$1:$T$91,19,FALSE)</f>
        <v>#N/A</v>
      </c>
    </row>
    <row r="55" spans="1:5" s="756" customFormat="1">
      <c r="A55" t="s">
        <v>5992</v>
      </c>
      <c r="B55" t="s">
        <v>265</v>
      </c>
      <c r="C55"/>
      <c r="D55">
        <v>1.55</v>
      </c>
      <c r="E55" s="756">
        <f>VLOOKUP(A55,'Athlete and Points'!$B$1:$T$91,19,FALSE)</f>
        <v>9045087</v>
      </c>
    </row>
    <row r="56" spans="1:5" s="756" customFormat="1">
      <c r="A56" s="754"/>
      <c r="B56" s="755"/>
      <c r="C56" s="755"/>
      <c r="D56" s="755"/>
    </row>
    <row r="57" spans="1:5" s="756" customFormat="1">
      <c r="A57" s="754"/>
      <c r="B57" s="755"/>
      <c r="C57" s="755"/>
      <c r="D57" s="755"/>
    </row>
    <row r="58" spans="1:5" s="756" customFormat="1">
      <c r="A58" s="754"/>
      <c r="B58" s="755"/>
      <c r="C58" s="755"/>
      <c r="D58" s="755"/>
    </row>
    <row r="59" spans="1:5" s="756" customFormat="1"/>
    <row r="60" spans="1:5" s="756" customFormat="1"/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/>
  <dimension ref="A1:AF94"/>
  <sheetViews>
    <sheetView zoomScaleNormal="100" workbookViewId="0">
      <selection activeCell="U15" sqref="U1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34637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s">
        <v>950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213" priority="22" stopIfTrue="1">
      <formula>ISERROR($B$5:$B$13)</formula>
    </cfRule>
  </conditionalFormatting>
  <conditionalFormatting sqref="W9">
    <cfRule type="expression" dxfId="2212" priority="21" stopIfTrue="1">
      <formula>ISERROR($E$9)</formula>
    </cfRule>
  </conditionalFormatting>
  <conditionalFormatting sqref="C20">
    <cfRule type="expression" dxfId="2211" priority="20" stopIfTrue="1">
      <formula>ISERROR(C20:D35)</formula>
    </cfRule>
  </conditionalFormatting>
  <conditionalFormatting sqref="C20">
    <cfRule type="expression" dxfId="2210" priority="19" stopIfTrue="1">
      <formula>ISERROR(C20:D35)</formula>
    </cfRule>
  </conditionalFormatting>
  <conditionalFormatting sqref="B20:B31">
    <cfRule type="expression" dxfId="2209" priority="18" stopIfTrue="1">
      <formula>ISERROR(B20:B35)</formula>
    </cfRule>
  </conditionalFormatting>
  <conditionalFormatting sqref="D20:D31">
    <cfRule type="expression" dxfId="2208" priority="17" stopIfTrue="1">
      <formula>ISERROR(D20:H35)</formula>
    </cfRule>
  </conditionalFormatting>
  <conditionalFormatting sqref="F20:F31">
    <cfRule type="expression" dxfId="2207" priority="16" stopIfTrue="1">
      <formula>ISERROR(F20:N35)</formula>
    </cfRule>
  </conditionalFormatting>
  <conditionalFormatting sqref="E20:E31">
    <cfRule type="expression" dxfId="2206" priority="15" stopIfTrue="1">
      <formula>ISERROR(E20:K35)</formula>
    </cfRule>
  </conditionalFormatting>
  <conditionalFormatting sqref="I20:I31">
    <cfRule type="expression" dxfId="2205" priority="14" stopIfTrue="1">
      <formula>ISERROR(H20:R35)</formula>
    </cfRule>
  </conditionalFormatting>
  <conditionalFormatting sqref="H20:H31">
    <cfRule type="expression" dxfId="2204" priority="13" stopIfTrue="1">
      <formula>ISERROR(G20:P35)</formula>
    </cfRule>
  </conditionalFormatting>
  <conditionalFormatting sqref="F6 C20 E5:E6 C5:C6 K9:R10 L11:N11 A20:B31 D20:Q31 A33:B42 D33:M42">
    <cfRule type="containsErrors" dxfId="2203" priority="12" stopIfTrue="1">
      <formula>ISERROR(A5)</formula>
    </cfRule>
  </conditionalFormatting>
  <conditionalFormatting sqref="M21:M31">
    <cfRule type="expression" dxfId="2202" priority="11" stopIfTrue="1">
      <formula>ISERROR(L21:U36)</formula>
    </cfRule>
  </conditionalFormatting>
  <conditionalFormatting sqref="B33:B42">
    <cfRule type="expression" dxfId="2201" priority="10" stopIfTrue="1">
      <formula>ISERROR(B33:B48)</formula>
    </cfRule>
  </conditionalFormatting>
  <conditionalFormatting sqref="D33:D42">
    <cfRule type="expression" dxfId="2200" priority="9" stopIfTrue="1">
      <formula>ISERROR(D33:H48)</formula>
    </cfRule>
  </conditionalFormatting>
  <conditionalFormatting sqref="F33:F42">
    <cfRule type="expression" dxfId="2199" priority="8" stopIfTrue="1">
      <formula>ISERROR(F33:N48)</formula>
    </cfRule>
  </conditionalFormatting>
  <conditionalFormatting sqref="E33:E42">
    <cfRule type="expression" dxfId="2198" priority="7" stopIfTrue="1">
      <formula>ISERROR(E33:K48)</formula>
    </cfRule>
  </conditionalFormatting>
  <conditionalFormatting sqref="I33:I42">
    <cfRule type="expression" dxfId="2197" priority="6" stopIfTrue="1">
      <formula>ISERROR(H33:R48)</formula>
    </cfRule>
  </conditionalFormatting>
  <conditionalFormatting sqref="H33:H42">
    <cfRule type="expression" dxfId="2196" priority="5" stopIfTrue="1">
      <formula>ISERROR(G33:P48)</formula>
    </cfRule>
  </conditionalFormatting>
  <conditionalFormatting sqref="M33:M42">
    <cfRule type="expression" dxfId="2195" priority="4" stopIfTrue="1">
      <formula>ISERROR(L33:U48)</formula>
    </cfRule>
  </conditionalFormatting>
  <conditionalFormatting sqref="I34:I41">
    <cfRule type="expression" dxfId="2194" priority="3" stopIfTrue="1">
      <formula>ISERROR(H34:R49)</formula>
    </cfRule>
  </conditionalFormatting>
  <conditionalFormatting sqref="I33:I42">
    <cfRule type="expression" dxfId="2193" priority="2" stopIfTrue="1">
      <formula>ISERROR(H33:R48)</formula>
    </cfRule>
  </conditionalFormatting>
  <conditionalFormatting sqref="I35:I42">
    <cfRule type="expression" dxfId="2192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/>
  <dimension ref="A1:AF94"/>
  <sheetViews>
    <sheetView zoomScaleNormal="100" workbookViewId="0">
      <selection activeCell="Z34" sqref="Z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34596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191" priority="22" stopIfTrue="1">
      <formula>ISERROR($B$5:$B$13)</formula>
    </cfRule>
  </conditionalFormatting>
  <conditionalFormatting sqref="W9">
    <cfRule type="expression" dxfId="2190" priority="21" stopIfTrue="1">
      <formula>ISERROR($E$9)</formula>
    </cfRule>
  </conditionalFormatting>
  <conditionalFormatting sqref="C20">
    <cfRule type="expression" dxfId="2189" priority="20" stopIfTrue="1">
      <formula>ISERROR(C20:D35)</formula>
    </cfRule>
  </conditionalFormatting>
  <conditionalFormatting sqref="C20">
    <cfRule type="expression" dxfId="2188" priority="19" stopIfTrue="1">
      <formula>ISERROR(C20:D35)</formula>
    </cfRule>
  </conditionalFormatting>
  <conditionalFormatting sqref="B20:B31">
    <cfRule type="expression" dxfId="2187" priority="18" stopIfTrue="1">
      <formula>ISERROR(B20:B35)</formula>
    </cfRule>
  </conditionalFormatting>
  <conditionalFormatting sqref="D20:D31">
    <cfRule type="expression" dxfId="2186" priority="17" stopIfTrue="1">
      <formula>ISERROR(D20:H35)</formula>
    </cfRule>
  </conditionalFormatting>
  <conditionalFormatting sqref="F20:F31">
    <cfRule type="expression" dxfId="2185" priority="16" stopIfTrue="1">
      <formula>ISERROR(F20:N35)</formula>
    </cfRule>
  </conditionalFormatting>
  <conditionalFormatting sqref="E20:E31">
    <cfRule type="expression" dxfId="2184" priority="15" stopIfTrue="1">
      <formula>ISERROR(E20:K35)</formula>
    </cfRule>
  </conditionalFormatting>
  <conditionalFormatting sqref="I20:I31">
    <cfRule type="expression" dxfId="2183" priority="14" stopIfTrue="1">
      <formula>ISERROR(H20:R35)</formula>
    </cfRule>
  </conditionalFormatting>
  <conditionalFormatting sqref="H20:H31">
    <cfRule type="expression" dxfId="2182" priority="13" stopIfTrue="1">
      <formula>ISERROR(G20:P35)</formula>
    </cfRule>
  </conditionalFormatting>
  <conditionalFormatting sqref="F6 C20 E5:E6 C5:C6 K9:R10 L11:N11 A20:B31 D20:Q31 A33:B42 D33:M42">
    <cfRule type="containsErrors" dxfId="2181" priority="12" stopIfTrue="1">
      <formula>ISERROR(A5)</formula>
    </cfRule>
  </conditionalFormatting>
  <conditionalFormatting sqref="M21:M31">
    <cfRule type="expression" dxfId="2180" priority="11" stopIfTrue="1">
      <formula>ISERROR(L21:U36)</formula>
    </cfRule>
  </conditionalFormatting>
  <conditionalFormatting sqref="B33:B42">
    <cfRule type="expression" dxfId="2179" priority="10" stopIfTrue="1">
      <formula>ISERROR(B33:B48)</formula>
    </cfRule>
  </conditionalFormatting>
  <conditionalFormatting sqref="D33:D42">
    <cfRule type="expression" dxfId="2178" priority="9" stopIfTrue="1">
      <formula>ISERROR(D33:H48)</formula>
    </cfRule>
  </conditionalFormatting>
  <conditionalFormatting sqref="F33:F42">
    <cfRule type="expression" dxfId="2177" priority="8" stopIfTrue="1">
      <formula>ISERROR(F33:N48)</formula>
    </cfRule>
  </conditionalFormatting>
  <conditionalFormatting sqref="E33:E42">
    <cfRule type="expression" dxfId="2176" priority="7" stopIfTrue="1">
      <formula>ISERROR(E33:K48)</formula>
    </cfRule>
  </conditionalFormatting>
  <conditionalFormatting sqref="I33:I42">
    <cfRule type="expression" dxfId="2175" priority="6" stopIfTrue="1">
      <formula>ISERROR(H33:R48)</formula>
    </cfRule>
  </conditionalFormatting>
  <conditionalFormatting sqref="H33:H42">
    <cfRule type="expression" dxfId="2174" priority="5" stopIfTrue="1">
      <formula>ISERROR(G33:P48)</formula>
    </cfRule>
  </conditionalFormatting>
  <conditionalFormatting sqref="M33:M42">
    <cfRule type="expression" dxfId="2173" priority="4" stopIfTrue="1">
      <formula>ISERROR(L33:U48)</formula>
    </cfRule>
  </conditionalFormatting>
  <conditionalFormatting sqref="I34:I41">
    <cfRule type="expression" dxfId="2172" priority="3" stopIfTrue="1">
      <formula>ISERROR(H34:R49)</formula>
    </cfRule>
  </conditionalFormatting>
  <conditionalFormatting sqref="I33:I42">
    <cfRule type="expression" dxfId="2171" priority="2" stopIfTrue="1">
      <formula>ISERROR(H33:R48)</formula>
    </cfRule>
  </conditionalFormatting>
  <conditionalFormatting sqref="I35:I42">
    <cfRule type="expression" dxfId="2170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FF0000"/>
  </sheetPr>
  <dimension ref="A1:AF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33569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>
        <f>U9</f>
        <v>41661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>
        <v>41661</v>
      </c>
      <c r="V9" s="39" t="s">
        <v>411</v>
      </c>
      <c r="W9" s="46">
        <v>41662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W9</f>
        <v>41662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/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933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937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169" priority="22" stopIfTrue="1">
      <formula>ISERROR($B$5:$B$13)</formula>
    </cfRule>
  </conditionalFormatting>
  <conditionalFormatting sqref="W9">
    <cfRule type="expression" dxfId="2168" priority="21" stopIfTrue="1">
      <formula>ISERROR($E$9)</formula>
    </cfRule>
  </conditionalFormatting>
  <conditionalFormatting sqref="C20">
    <cfRule type="expression" dxfId="2167" priority="20" stopIfTrue="1">
      <formula>ISERROR(C20:D35)</formula>
    </cfRule>
  </conditionalFormatting>
  <conditionalFormatting sqref="C20">
    <cfRule type="expression" dxfId="2166" priority="19" stopIfTrue="1">
      <formula>ISERROR(C20:D35)</formula>
    </cfRule>
  </conditionalFormatting>
  <conditionalFormatting sqref="B20:B31">
    <cfRule type="expression" dxfId="2165" priority="18" stopIfTrue="1">
      <formula>ISERROR(B20:B35)</formula>
    </cfRule>
  </conditionalFormatting>
  <conditionalFormatting sqref="D20:D31">
    <cfRule type="expression" dxfId="2164" priority="17" stopIfTrue="1">
      <formula>ISERROR(D20:H35)</formula>
    </cfRule>
  </conditionalFormatting>
  <conditionalFormatting sqref="F20:F31">
    <cfRule type="expression" dxfId="2163" priority="16" stopIfTrue="1">
      <formula>ISERROR(F20:N35)</formula>
    </cfRule>
  </conditionalFormatting>
  <conditionalFormatting sqref="E20:E31">
    <cfRule type="expression" dxfId="2162" priority="15" stopIfTrue="1">
      <formula>ISERROR(E20:K35)</formula>
    </cfRule>
  </conditionalFormatting>
  <conditionalFormatting sqref="I20:I31">
    <cfRule type="expression" dxfId="2161" priority="14" stopIfTrue="1">
      <formula>ISERROR(H20:R35)</formula>
    </cfRule>
  </conditionalFormatting>
  <conditionalFormatting sqref="H20:H31">
    <cfRule type="expression" dxfId="2160" priority="13" stopIfTrue="1">
      <formula>ISERROR(G20:P35)</formula>
    </cfRule>
  </conditionalFormatting>
  <conditionalFormatting sqref="F6 C20 E5:E6 C5:C6 K9:R10 L11:N11 A20:B31 D20:Q31 A33:B42 D33:M42">
    <cfRule type="containsErrors" dxfId="2159" priority="12" stopIfTrue="1">
      <formula>ISERROR(A5)</formula>
    </cfRule>
  </conditionalFormatting>
  <conditionalFormatting sqref="M21:M31">
    <cfRule type="expression" dxfId="2158" priority="11" stopIfTrue="1">
      <formula>ISERROR(L21:U36)</formula>
    </cfRule>
  </conditionalFormatting>
  <conditionalFormatting sqref="B33:B42">
    <cfRule type="expression" dxfId="2157" priority="10" stopIfTrue="1">
      <formula>ISERROR(B33:B48)</formula>
    </cfRule>
  </conditionalFormatting>
  <conditionalFormatting sqref="D33:D42">
    <cfRule type="expression" dxfId="2156" priority="9" stopIfTrue="1">
      <formula>ISERROR(D33:H48)</formula>
    </cfRule>
  </conditionalFormatting>
  <conditionalFormatting sqref="F33:F42">
    <cfRule type="expression" dxfId="2155" priority="8" stopIfTrue="1">
      <formula>ISERROR(F33:N48)</formula>
    </cfRule>
  </conditionalFormatting>
  <conditionalFormatting sqref="E33:E42">
    <cfRule type="expression" dxfId="2154" priority="7" stopIfTrue="1">
      <formula>ISERROR(E33:K48)</formula>
    </cfRule>
  </conditionalFormatting>
  <conditionalFormatting sqref="I33:I42">
    <cfRule type="expression" dxfId="2153" priority="6" stopIfTrue="1">
      <formula>ISERROR(H33:R48)</formula>
    </cfRule>
  </conditionalFormatting>
  <conditionalFormatting sqref="H33:H42">
    <cfRule type="expression" dxfId="2152" priority="5" stopIfTrue="1">
      <formula>ISERROR(G33:P48)</formula>
    </cfRule>
  </conditionalFormatting>
  <conditionalFormatting sqref="M33:M42">
    <cfRule type="expression" dxfId="2151" priority="4" stopIfTrue="1">
      <formula>ISERROR(L33:U48)</formula>
    </cfRule>
  </conditionalFormatting>
  <conditionalFormatting sqref="I34:I41">
    <cfRule type="expression" dxfId="2150" priority="3" stopIfTrue="1">
      <formula>ISERROR(H34:R49)</formula>
    </cfRule>
  </conditionalFormatting>
  <conditionalFormatting sqref="I33:I42">
    <cfRule type="expression" dxfId="2149" priority="2" stopIfTrue="1">
      <formula>ISERROR(H33:R48)</formula>
    </cfRule>
  </conditionalFormatting>
  <conditionalFormatting sqref="I35:I42">
    <cfRule type="expression" dxfId="2148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FF0000"/>
  </sheetPr>
  <dimension ref="A1:AF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34623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147" priority="22" stopIfTrue="1">
      <formula>ISERROR($B$5:$B$13)</formula>
    </cfRule>
  </conditionalFormatting>
  <conditionalFormatting sqref="W9">
    <cfRule type="expression" dxfId="2146" priority="21" stopIfTrue="1">
      <formula>ISERROR($E$9)</formula>
    </cfRule>
  </conditionalFormatting>
  <conditionalFormatting sqref="C20">
    <cfRule type="expression" dxfId="2145" priority="20" stopIfTrue="1">
      <formula>ISERROR(C20:D35)</formula>
    </cfRule>
  </conditionalFormatting>
  <conditionalFormatting sqref="C20">
    <cfRule type="expression" dxfId="2144" priority="19" stopIfTrue="1">
      <formula>ISERROR(C20:D35)</formula>
    </cfRule>
  </conditionalFormatting>
  <conditionalFormatting sqref="B20:B31">
    <cfRule type="expression" dxfId="2143" priority="18" stopIfTrue="1">
      <formula>ISERROR(B20:B35)</formula>
    </cfRule>
  </conditionalFormatting>
  <conditionalFormatting sqref="D20:D31">
    <cfRule type="expression" dxfId="2142" priority="17" stopIfTrue="1">
      <formula>ISERROR(D20:H35)</formula>
    </cfRule>
  </conditionalFormatting>
  <conditionalFormatting sqref="F20:F31">
    <cfRule type="expression" dxfId="2141" priority="16" stopIfTrue="1">
      <formula>ISERROR(F20:N35)</formula>
    </cfRule>
  </conditionalFormatting>
  <conditionalFormatting sqref="E20:E31">
    <cfRule type="expression" dxfId="2140" priority="15" stopIfTrue="1">
      <formula>ISERROR(E20:K35)</formula>
    </cfRule>
  </conditionalFormatting>
  <conditionalFormatting sqref="I20:I31">
    <cfRule type="expression" dxfId="2139" priority="14" stopIfTrue="1">
      <formula>ISERROR(H20:R35)</formula>
    </cfRule>
  </conditionalFormatting>
  <conditionalFormatting sqref="H20:H31">
    <cfRule type="expression" dxfId="2138" priority="13" stopIfTrue="1">
      <formula>ISERROR(G20:P35)</formula>
    </cfRule>
  </conditionalFormatting>
  <conditionalFormatting sqref="F6 C20 E5:E6 C5:C6 K9:R10 L11:N11 A20:B31 D20:Q31 A33:B42 D33:M42">
    <cfRule type="containsErrors" dxfId="2137" priority="12" stopIfTrue="1">
      <formula>ISERROR(A5)</formula>
    </cfRule>
  </conditionalFormatting>
  <conditionalFormatting sqref="M21:M31">
    <cfRule type="expression" dxfId="2136" priority="11" stopIfTrue="1">
      <formula>ISERROR(L21:U36)</formula>
    </cfRule>
  </conditionalFormatting>
  <conditionalFormatting sqref="B33:B42">
    <cfRule type="expression" dxfId="2135" priority="10" stopIfTrue="1">
      <formula>ISERROR(B33:B48)</formula>
    </cfRule>
  </conditionalFormatting>
  <conditionalFormatting sqref="D33:D42">
    <cfRule type="expression" dxfId="2134" priority="9" stopIfTrue="1">
      <formula>ISERROR(D33:H48)</formula>
    </cfRule>
  </conditionalFormatting>
  <conditionalFormatting sqref="F33:F42">
    <cfRule type="expression" dxfId="2133" priority="8" stopIfTrue="1">
      <formula>ISERROR(F33:N48)</formula>
    </cfRule>
  </conditionalFormatting>
  <conditionalFormatting sqref="E33:E42">
    <cfRule type="expression" dxfId="2132" priority="7" stopIfTrue="1">
      <formula>ISERROR(E33:K48)</formula>
    </cfRule>
  </conditionalFormatting>
  <conditionalFormatting sqref="I33:I42">
    <cfRule type="expression" dxfId="2131" priority="6" stopIfTrue="1">
      <formula>ISERROR(H33:R48)</formula>
    </cfRule>
  </conditionalFormatting>
  <conditionalFormatting sqref="H33:H42">
    <cfRule type="expression" dxfId="2130" priority="5" stopIfTrue="1">
      <formula>ISERROR(G33:P48)</formula>
    </cfRule>
  </conditionalFormatting>
  <conditionalFormatting sqref="M33:M42">
    <cfRule type="expression" dxfId="2129" priority="4" stopIfTrue="1">
      <formula>ISERROR(L33:U48)</formula>
    </cfRule>
  </conditionalFormatting>
  <conditionalFormatting sqref="I34:I41">
    <cfRule type="expression" dxfId="2128" priority="3" stopIfTrue="1">
      <formula>ISERROR(H34:R49)</formula>
    </cfRule>
  </conditionalFormatting>
  <conditionalFormatting sqref="I33:I42">
    <cfRule type="expression" dxfId="2127" priority="2" stopIfTrue="1">
      <formula>ISERROR(H33:R48)</formula>
    </cfRule>
  </conditionalFormatting>
  <conditionalFormatting sqref="I35:I42">
    <cfRule type="expression" dxfId="2126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FF0000"/>
  </sheetPr>
  <dimension ref="A1:AF94"/>
  <sheetViews>
    <sheetView zoomScaleNormal="100" workbookViewId="0">
      <selection activeCell="S32" sqref="S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34395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860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5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  <c r="T19" s="52" t="s">
        <v>538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>
        <v>9040188</v>
      </c>
      <c r="B21" s="1338" t="str">
        <f>VLOOKUP(A21,'Athlete and Points'!$A$1:$S$279,2,FALSE)</f>
        <v>LAMBERT Adam</v>
      </c>
      <c r="C21" s="1338"/>
      <c r="D21" s="27">
        <f>VLOOKUP(A21,'Athlete and Points'!$A$1:$S$279,4,FALSE)</f>
        <v>97</v>
      </c>
      <c r="E21" s="26"/>
      <c r="F21" s="1339">
        <f>VLOOKUP(A21,'Athlete and Points'!$A$1:$S$279,8,FALSE)</f>
        <v>142.80000000000001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  <c r="T21" s="52" t="s">
        <v>539</v>
      </c>
    </row>
    <row r="22" spans="1:20">
      <c r="A22" s="25">
        <v>9040162</v>
      </c>
      <c r="B22" s="1344" t="str">
        <f>VLOOKUP(A22,'Athlete and Points'!$A$1:$S$279,2,FALSE)</f>
        <v>THOMAS Matthew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253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  <c r="T22" s="52" t="s">
        <v>539</v>
      </c>
    </row>
    <row r="23" spans="1:20" ht="13.5" thickBot="1">
      <c r="A23" s="25">
        <v>9040160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 t="e">
        <f>VLOOKUP(A23,'Athlete and Points'!$A$1:$S$279,8,FALSE)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  <c r="T23" s="52" t="s">
        <v>539</v>
      </c>
    </row>
    <row r="24" spans="1:20">
      <c r="A24" s="25">
        <v>9040181</v>
      </c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/>
      <c r="F24" s="1345" t="e">
        <f>VLOOKUP(A24,'Athlete and Points'!$A$1:$S$279,8,FALSE)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20">
      <c r="A33" s="28">
        <v>9045074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  <c r="T33" s="52" t="s">
        <v>539</v>
      </c>
    </row>
    <row r="34" spans="1:20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  <c r="T34" s="52" t="s">
        <v>539</v>
      </c>
    </row>
    <row r="35" spans="1:20">
      <c r="A35" s="25">
        <v>9045005</v>
      </c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/>
      <c r="F35" s="1345" t="e">
        <f>VLOOKUP(A35,'Athlete and Points'!$A$1:$S$279,8,FALSE)</f>
        <v>#N/A</v>
      </c>
      <c r="G35" s="1346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  <c r="T35" s="52" t="s">
        <v>539</v>
      </c>
    </row>
    <row r="36" spans="1:20" ht="13.5" thickBot="1">
      <c r="A36" s="25">
        <v>9045058</v>
      </c>
      <c r="B36" s="1344" t="str">
        <f>VLOOKUP(A36,'Athlete and Points'!$A$1:$S$279,2,FALSE)</f>
        <v>TURNER Ellise</v>
      </c>
      <c r="C36" s="1344"/>
      <c r="D36" s="24">
        <f>VLOOKUP(A36,'Athlete and Points'!$A$1:$S$279,4,FALSE)</f>
        <v>95</v>
      </c>
      <c r="E36" s="23"/>
      <c r="F36" s="1345">
        <f>VLOOKUP(A36,'Athlete and Points'!$A$1:$S$279,8,FALSE)</f>
        <v>164.8</v>
      </c>
      <c r="G36" s="1346"/>
      <c r="H36" s="23"/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  <c r="T36" s="52" t="s">
        <v>539</v>
      </c>
    </row>
    <row r="37" spans="1:20">
      <c r="A37" s="25">
        <v>9045066</v>
      </c>
      <c r="B37" s="1344" t="str">
        <f>VLOOKUP(A37,'Athlete and Points'!$A$1:$S$279,2,FALSE)</f>
        <v>BAFF Georgia</v>
      </c>
      <c r="C37" s="1344"/>
      <c r="D37" s="24">
        <f>VLOOKUP(A37,'Athlete and Points'!$A$1:$S$279,4,FALSE)</f>
        <v>97</v>
      </c>
      <c r="E37" s="23"/>
      <c r="F37" s="1345">
        <f>VLOOKUP(A37,'Athlete and Points'!$A$1:$S$279,8,FALSE)</f>
        <v>224</v>
      </c>
      <c r="G37" s="1346"/>
      <c r="H37" s="23"/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  <c r="T37" s="52" t="s">
        <v>539</v>
      </c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/>
      <c r="F38" s="1345" t="e">
        <f>VLOOKUP(A38,'Athlete and Points'!$A$1:$S$279,8,FALSE)</f>
        <v>#N/A</v>
      </c>
      <c r="G38" s="1346"/>
      <c r="H38" s="23"/>
      <c r="I38" s="1345"/>
      <c r="J38" s="1346"/>
      <c r="K38" s="1346"/>
      <c r="L38" s="1346"/>
      <c r="M38" s="23"/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947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945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125" priority="22" stopIfTrue="1">
      <formula>ISERROR($B$5:$B$13)</formula>
    </cfRule>
  </conditionalFormatting>
  <conditionalFormatting sqref="W9">
    <cfRule type="expression" dxfId="2124" priority="21" stopIfTrue="1">
      <formula>ISERROR($E$9)</formula>
    </cfRule>
  </conditionalFormatting>
  <conditionalFormatting sqref="C20">
    <cfRule type="expression" dxfId="2123" priority="20" stopIfTrue="1">
      <formula>ISERROR(C20:D35)</formula>
    </cfRule>
  </conditionalFormatting>
  <conditionalFormatting sqref="C20">
    <cfRule type="expression" dxfId="2122" priority="19" stopIfTrue="1">
      <formula>ISERROR(C20:D35)</formula>
    </cfRule>
  </conditionalFormatting>
  <conditionalFormatting sqref="B20:B31">
    <cfRule type="expression" dxfId="2121" priority="18" stopIfTrue="1">
      <formula>ISERROR(B20:B35)</formula>
    </cfRule>
  </conditionalFormatting>
  <conditionalFormatting sqref="D20:D31">
    <cfRule type="expression" dxfId="2120" priority="17" stopIfTrue="1">
      <formula>ISERROR(D20:H35)</formula>
    </cfRule>
  </conditionalFormatting>
  <conditionalFormatting sqref="F20:F31">
    <cfRule type="expression" dxfId="2119" priority="16" stopIfTrue="1">
      <formula>ISERROR(F20:N35)</formula>
    </cfRule>
  </conditionalFormatting>
  <conditionalFormatting sqref="E20:E31">
    <cfRule type="expression" dxfId="2118" priority="15" stopIfTrue="1">
      <formula>ISERROR(E20:K35)</formula>
    </cfRule>
  </conditionalFormatting>
  <conditionalFormatting sqref="I20:I31">
    <cfRule type="expression" dxfId="2117" priority="14" stopIfTrue="1">
      <formula>ISERROR(H20:R35)</formula>
    </cfRule>
  </conditionalFormatting>
  <conditionalFormatting sqref="H20:H31">
    <cfRule type="expression" dxfId="2116" priority="13" stopIfTrue="1">
      <formula>ISERROR(G20:P35)</formula>
    </cfRule>
  </conditionalFormatting>
  <conditionalFormatting sqref="F6 C20 E5:E6 C5:C6 K9:R10 L11:N11 A20:B31 D20:Q31 A33:B42 D33:M42">
    <cfRule type="containsErrors" dxfId="2115" priority="12" stopIfTrue="1">
      <formula>ISERROR(A5)</formula>
    </cfRule>
  </conditionalFormatting>
  <conditionalFormatting sqref="M21:M31">
    <cfRule type="expression" dxfId="2114" priority="11" stopIfTrue="1">
      <formula>ISERROR(L21:U36)</formula>
    </cfRule>
  </conditionalFormatting>
  <conditionalFormatting sqref="B33:B42">
    <cfRule type="expression" dxfId="2113" priority="10" stopIfTrue="1">
      <formula>ISERROR(B33:B48)</formula>
    </cfRule>
  </conditionalFormatting>
  <conditionalFormatting sqref="D33:D42">
    <cfRule type="expression" dxfId="2112" priority="9" stopIfTrue="1">
      <formula>ISERROR(D33:H48)</formula>
    </cfRule>
  </conditionalFormatting>
  <conditionalFormatting sqref="F33:F42">
    <cfRule type="expression" dxfId="2111" priority="8" stopIfTrue="1">
      <formula>ISERROR(F33:N48)</formula>
    </cfRule>
  </conditionalFormatting>
  <conditionalFormatting sqref="E33:E42">
    <cfRule type="expression" dxfId="2110" priority="7" stopIfTrue="1">
      <formula>ISERROR(E33:K48)</formula>
    </cfRule>
  </conditionalFormatting>
  <conditionalFormatting sqref="I33:I42">
    <cfRule type="expression" dxfId="2109" priority="6" stopIfTrue="1">
      <formula>ISERROR(H33:R48)</formula>
    </cfRule>
  </conditionalFormatting>
  <conditionalFormatting sqref="H33:H42">
    <cfRule type="expression" dxfId="2108" priority="5" stopIfTrue="1">
      <formula>ISERROR(G33:P48)</formula>
    </cfRule>
  </conditionalFormatting>
  <conditionalFormatting sqref="M33:M42">
    <cfRule type="expression" dxfId="2107" priority="4" stopIfTrue="1">
      <formula>ISERROR(L33:U48)</formula>
    </cfRule>
  </conditionalFormatting>
  <conditionalFormatting sqref="I34:I41">
    <cfRule type="expression" dxfId="2106" priority="3" stopIfTrue="1">
      <formula>ISERROR(H34:R49)</formula>
    </cfRule>
  </conditionalFormatting>
  <conditionalFormatting sqref="I33:I42">
    <cfRule type="expression" dxfId="2105" priority="2" stopIfTrue="1">
      <formula>ISERROR(H33:R48)</formula>
    </cfRule>
  </conditionalFormatting>
  <conditionalFormatting sqref="I35:I42">
    <cfRule type="expression" dxfId="2104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FF0000"/>
  </sheetPr>
  <dimension ref="A1:AF94"/>
  <sheetViews>
    <sheetView zoomScaleNormal="100" workbookViewId="0">
      <selection activeCell="S32" sqref="S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34559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501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9040115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 t="e">
        <f>VLOOKUP(A23,'Athlete and Points'!$A$1:$S$279,8,FALSE)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9045028</v>
      </c>
      <c r="B33" s="1338" t="str">
        <f>VLOOKUP(A33,'Athlete and Points'!$A$1:$S$279,2,FALSE)</f>
        <v>BROCKHOFF Belle</v>
      </c>
      <c r="C33" s="1338"/>
      <c r="D33" s="27">
        <f>VLOOKUP(A33,'Athlete and Points'!$A$1:$S$279,4,FALSE)</f>
        <v>93</v>
      </c>
      <c r="E33" s="26"/>
      <c r="F33" s="1339">
        <f>VLOOKUP(A33,'Athlete and Points'!$A$1:$S$279,8,FALSE)</f>
        <v>625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1015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103" priority="22" stopIfTrue="1">
      <formula>ISERROR($B$5:$B$13)</formula>
    </cfRule>
  </conditionalFormatting>
  <conditionalFormatting sqref="W9">
    <cfRule type="expression" dxfId="2102" priority="21" stopIfTrue="1">
      <formula>ISERROR($E$9)</formula>
    </cfRule>
  </conditionalFormatting>
  <conditionalFormatting sqref="C20">
    <cfRule type="expression" dxfId="2101" priority="20" stopIfTrue="1">
      <formula>ISERROR(C20:D35)</formula>
    </cfRule>
  </conditionalFormatting>
  <conditionalFormatting sqref="C20">
    <cfRule type="expression" dxfId="2100" priority="19" stopIfTrue="1">
      <formula>ISERROR(C20:D35)</formula>
    </cfRule>
  </conditionalFormatting>
  <conditionalFormatting sqref="B20:B31">
    <cfRule type="expression" dxfId="2099" priority="18" stopIfTrue="1">
      <formula>ISERROR(B20:B35)</formula>
    </cfRule>
  </conditionalFormatting>
  <conditionalFormatting sqref="D20:D31">
    <cfRule type="expression" dxfId="2098" priority="17" stopIfTrue="1">
      <formula>ISERROR(D20:H35)</formula>
    </cfRule>
  </conditionalFormatting>
  <conditionalFormatting sqref="F20:F31">
    <cfRule type="expression" dxfId="2097" priority="16" stopIfTrue="1">
      <formula>ISERROR(F20:N35)</formula>
    </cfRule>
  </conditionalFormatting>
  <conditionalFormatting sqref="E20:E31">
    <cfRule type="expression" dxfId="2096" priority="15" stopIfTrue="1">
      <formula>ISERROR(E20:K35)</formula>
    </cfRule>
  </conditionalFormatting>
  <conditionalFormatting sqref="I20:I31">
    <cfRule type="expression" dxfId="2095" priority="14" stopIfTrue="1">
      <formula>ISERROR(H20:R35)</formula>
    </cfRule>
  </conditionalFormatting>
  <conditionalFormatting sqref="H20:H31">
    <cfRule type="expression" dxfId="2094" priority="13" stopIfTrue="1">
      <formula>ISERROR(G20:P35)</formula>
    </cfRule>
  </conditionalFormatting>
  <conditionalFormatting sqref="F6 C20 E5:E6 C5:C6 K9:R10 L11:N11 A20:B31 D20:Q31 A33:B42 D33:M42">
    <cfRule type="containsErrors" dxfId="2093" priority="12" stopIfTrue="1">
      <formula>ISERROR(A5)</formula>
    </cfRule>
  </conditionalFormatting>
  <conditionalFormatting sqref="M21:M31">
    <cfRule type="expression" dxfId="2092" priority="11" stopIfTrue="1">
      <formula>ISERROR(L21:U36)</formula>
    </cfRule>
  </conditionalFormatting>
  <conditionalFormatting sqref="B33:B42">
    <cfRule type="expression" dxfId="2091" priority="10" stopIfTrue="1">
      <formula>ISERROR(B33:B48)</formula>
    </cfRule>
  </conditionalFormatting>
  <conditionalFormatting sqref="D33:D42">
    <cfRule type="expression" dxfId="2090" priority="9" stopIfTrue="1">
      <formula>ISERROR(D33:H48)</formula>
    </cfRule>
  </conditionalFormatting>
  <conditionalFormatting sqref="F33:F42">
    <cfRule type="expression" dxfId="2089" priority="8" stopIfTrue="1">
      <formula>ISERROR(F33:N48)</formula>
    </cfRule>
  </conditionalFormatting>
  <conditionalFormatting sqref="E33:E42">
    <cfRule type="expression" dxfId="2088" priority="7" stopIfTrue="1">
      <formula>ISERROR(E33:K48)</formula>
    </cfRule>
  </conditionalFormatting>
  <conditionalFormatting sqref="I33:I42">
    <cfRule type="expression" dxfId="2087" priority="6" stopIfTrue="1">
      <formula>ISERROR(H33:R48)</formula>
    </cfRule>
  </conditionalFormatting>
  <conditionalFormatting sqref="H33:H42">
    <cfRule type="expression" dxfId="2086" priority="5" stopIfTrue="1">
      <formula>ISERROR(G33:P48)</formula>
    </cfRule>
  </conditionalFormatting>
  <conditionalFormatting sqref="M33:M42">
    <cfRule type="expression" dxfId="2085" priority="4" stopIfTrue="1">
      <formula>ISERROR(L33:U48)</formula>
    </cfRule>
  </conditionalFormatting>
  <conditionalFormatting sqref="I34:I41">
    <cfRule type="expression" dxfId="2084" priority="3" stopIfTrue="1">
      <formula>ISERROR(H34:R49)</formula>
    </cfRule>
  </conditionalFormatting>
  <conditionalFormatting sqref="I33:I42">
    <cfRule type="expression" dxfId="2083" priority="2" stopIfTrue="1">
      <formula>ISERROR(H33:R48)</formula>
    </cfRule>
  </conditionalFormatting>
  <conditionalFormatting sqref="I35:I42">
    <cfRule type="expression" dxfId="208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F94"/>
  <sheetViews>
    <sheetView topLeftCell="A7" zoomScaleNormal="100" workbookViewId="0">
      <selection activeCell="F32" sqref="F32:G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34090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500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9040167</v>
      </c>
      <c r="B21" s="1338" t="str">
        <f>VLOOKUP(A21,'Athlete and Points'!$A$1:$S$279,2,FALSE)</f>
        <v>MCALPIN Joss</v>
      </c>
      <c r="C21" s="1338"/>
      <c r="D21" s="27">
        <f>VLOOKUP(A21,'Athlete and Points'!$A$1:$S$279,4,FALSE)</f>
        <v>94</v>
      </c>
      <c r="E21" s="26"/>
      <c r="F21" s="1339"/>
      <c r="G21" s="1340"/>
      <c r="H21" s="26"/>
      <c r="I21" s="1339"/>
      <c r="J21" s="1340"/>
      <c r="K21" s="1340"/>
      <c r="L21" s="1340"/>
      <c r="M21" s="23">
        <f>VLOOKUP(A21,'Athlete and Points'!$A$1:$S$279,17,FALSE)</f>
        <v>37.799999999999997</v>
      </c>
      <c r="N21" s="1341"/>
      <c r="O21" s="1342"/>
      <c r="P21" s="1341"/>
      <c r="Q21" s="1343"/>
      <c r="R21" s="18"/>
    </row>
    <row r="22" spans="1:18">
      <c r="A22" s="25">
        <v>9040199</v>
      </c>
      <c r="B22" s="1344" t="str">
        <f>VLOOKUP(A22,'Athlete and Points'!$A$1:$S$279,2,FALSE)</f>
        <v>STAVELEY Luke</v>
      </c>
      <c r="C22" s="1344"/>
      <c r="D22" s="24">
        <f>VLOOKUP(A22,'Athlete and Points'!$A$1:$S$279,4,FALSE)</f>
        <v>99</v>
      </c>
      <c r="E22" s="23"/>
      <c r="F22" s="1345"/>
      <c r="G22" s="1346"/>
      <c r="H22" s="23">
        <f>VLOOKUP(A22,'Athlete and Points'!$A$1:$S$279,11,FALSE)</f>
        <v>4.2</v>
      </c>
      <c r="I22" s="1345"/>
      <c r="J22" s="1346"/>
      <c r="K22" s="1346"/>
      <c r="L22" s="1346"/>
      <c r="M22" s="23">
        <f>VLOOKUP(A22,'Athlete and Points'!$A$1:$S$279,17,FALSE)</f>
        <v>0.19</v>
      </c>
      <c r="N22" s="1347"/>
      <c r="O22" s="1348"/>
      <c r="P22" s="1347"/>
      <c r="Q22" s="1349"/>
      <c r="R22" s="22"/>
    </row>
    <row r="23" spans="1:18" ht="13.5" thickBot="1">
      <c r="A23" s="25">
        <v>9040163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>
        <v>9040195</v>
      </c>
      <c r="B24" s="1344" t="str">
        <f>VLOOKUP(A24,'Athlete and Points'!$A$1:$S$279,2,FALSE)</f>
        <v>WADDINGTON Angus</v>
      </c>
      <c r="C24" s="1344"/>
      <c r="D24" s="24">
        <f>VLOOKUP(A24,'Athlete and Points'!$A$1:$S$279,4,FALSE)</f>
        <v>97</v>
      </c>
      <c r="E24" s="23"/>
      <c r="F24" s="1345"/>
      <c r="G24" s="1346"/>
      <c r="H24" s="23"/>
      <c r="I24" s="1345"/>
      <c r="J24" s="1346"/>
      <c r="K24" s="1346"/>
      <c r="L24" s="1346"/>
      <c r="M24" s="23">
        <f>VLOOKUP(A24,'Athlete and Points'!$A$1:$S$279,17,FALSE)</f>
        <v>45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9045069</v>
      </c>
      <c r="B33" s="1338" t="str">
        <f>VLOOKUP(A33,'Athlete and Points'!$A$1:$S$279,2,FALSE)</f>
        <v>WHITEHEAD Laura</v>
      </c>
      <c r="C33" s="1338"/>
      <c r="D33" s="27">
        <f>VLOOKUP(A33,'Athlete and Points'!$A$1:$S$279,4,FALSE)</f>
        <v>97</v>
      </c>
      <c r="E33" s="26"/>
      <c r="F33" s="1339"/>
      <c r="G33" s="1340"/>
      <c r="H33" s="26"/>
      <c r="I33" s="1339"/>
      <c r="J33" s="1340"/>
      <c r="K33" s="1340"/>
      <c r="L33" s="1340"/>
      <c r="M33" s="23">
        <f>VLOOKUP(A33,'Athlete and Points'!$A$1:$S$279,17,FALSE)</f>
        <v>9.85</v>
      </c>
      <c r="N33" s="1341"/>
      <c r="O33" s="1342"/>
      <c r="P33" s="1341"/>
      <c r="Q33" s="1343"/>
      <c r="R33" s="5"/>
    </row>
    <row r="34" spans="1:18" ht="13.5" thickBot="1">
      <c r="A34" s="25">
        <v>9045076</v>
      </c>
      <c r="B34" s="1344" t="str">
        <f>VLOOKUP(A34,'Athlete and Points'!$A$1:$S$279,2,FALSE)</f>
        <v>MULLINS Mahalah</v>
      </c>
      <c r="C34" s="1344"/>
      <c r="D34" s="24">
        <f>VLOOKUP(A34,'Athlete and Points'!$A$1:$S$279,4,FALSE)</f>
        <v>98</v>
      </c>
      <c r="E34" s="23"/>
      <c r="F34" s="1345"/>
      <c r="G34" s="1346"/>
      <c r="H34" s="23">
        <f>VLOOKUP(A34,'Athlete and Points'!$A$1:$S$279,11,FALSE)</f>
        <v>45.8</v>
      </c>
      <c r="I34" s="1345"/>
      <c r="J34" s="1346"/>
      <c r="K34" s="1346"/>
      <c r="L34" s="1346"/>
      <c r="M34" s="23">
        <f>VLOOKUP(A34,'Athlete and Points'!$A$1:$S$279,17,FALSE)</f>
        <v>203.5</v>
      </c>
      <c r="N34" s="1347"/>
      <c r="O34" s="1348"/>
      <c r="P34" s="1347"/>
      <c r="Q34" s="1349"/>
      <c r="R34" s="18"/>
    </row>
    <row r="35" spans="1:18">
      <c r="A35" s="25">
        <v>9045075</v>
      </c>
      <c r="B35" s="1344" t="str">
        <f>VLOOKUP(A35,'Athlete and Points'!$A$1:$S$279,2,FALSE)</f>
        <v>FORTUNE Cassandra</v>
      </c>
      <c r="C35" s="1344"/>
      <c r="D35" s="24">
        <f>VLOOKUP(A35,'Athlete and Points'!$A$1:$S$279,4,FALSE)</f>
        <v>98</v>
      </c>
      <c r="E35" s="23"/>
      <c r="F35" s="1345"/>
      <c r="G35" s="1346"/>
      <c r="H35" s="23"/>
      <c r="I35" s="1345"/>
      <c r="J35" s="1346"/>
      <c r="K35" s="1346"/>
      <c r="L35" s="1346"/>
      <c r="M35" s="23">
        <f>VLOOKUP(A35,'Athlete and Points'!$A$1:$S$279,17,FALSE)</f>
        <v>29.97</v>
      </c>
      <c r="N35" s="1347"/>
      <c r="O35" s="1348"/>
      <c r="P35" s="1347"/>
      <c r="Q35" s="1349"/>
      <c r="R35" s="22"/>
    </row>
    <row r="36" spans="1:18" ht="13.5" thickBot="1">
      <c r="A36" s="25">
        <v>9045073</v>
      </c>
      <c r="B36" s="1344" t="str">
        <f>VLOOKUP(A36,'Athlete and Points'!$A$1:$S$279,2,FALSE)</f>
        <v>ARTHUR Emily</v>
      </c>
      <c r="C36" s="1344"/>
      <c r="D36" s="24">
        <f>VLOOKUP(A36,'Athlete and Points'!$A$1:$S$279,4,FALSE)</f>
        <v>99</v>
      </c>
      <c r="E36" s="23"/>
      <c r="F36" s="1345"/>
      <c r="G36" s="1346"/>
      <c r="H36" s="23">
        <f>VLOOKUP(A36,'Athlete and Points'!$A$1:$S$279,11,FALSE)</f>
        <v>249</v>
      </c>
      <c r="I36" s="1345"/>
      <c r="J36" s="1346"/>
      <c r="K36" s="1346"/>
      <c r="L36" s="1346"/>
      <c r="M36" s="23">
        <f>VLOOKUP(A36,'Athlete and Points'!$A$1:$S$279,17,FALSE)</f>
        <v>28.08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/>
      <c r="F37" s="1345"/>
      <c r="G37" s="1346"/>
      <c r="H37" s="23" t="e">
        <f>VLOOKUP(A37,'Athlete and Points'!$A$1:$S$279,11,FALSE)</f>
        <v>#N/A</v>
      </c>
      <c r="I37" s="1345"/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940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652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 t="s">
        <v>1016</v>
      </c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081" priority="34" stopIfTrue="1">
      <formula>ISERROR($B$5:$B$13)</formula>
    </cfRule>
  </conditionalFormatting>
  <conditionalFormatting sqref="W9">
    <cfRule type="expression" dxfId="2080" priority="33" stopIfTrue="1">
      <formula>ISERROR($E$9)</formula>
    </cfRule>
  </conditionalFormatting>
  <conditionalFormatting sqref="C20">
    <cfRule type="expression" dxfId="2079" priority="32" stopIfTrue="1">
      <formula>ISERROR(C20:D35)</formula>
    </cfRule>
  </conditionalFormatting>
  <conditionalFormatting sqref="C20">
    <cfRule type="expression" dxfId="2078" priority="31" stopIfTrue="1">
      <formula>ISERROR(C20:D35)</formula>
    </cfRule>
  </conditionalFormatting>
  <conditionalFormatting sqref="B20:B31">
    <cfRule type="expression" dxfId="2077" priority="30" stopIfTrue="1">
      <formula>ISERROR(B20:B35)</formula>
    </cfRule>
  </conditionalFormatting>
  <conditionalFormatting sqref="D20:D31">
    <cfRule type="expression" dxfId="2076" priority="29" stopIfTrue="1">
      <formula>ISERROR(D20:H35)</formula>
    </cfRule>
  </conditionalFormatting>
  <conditionalFormatting sqref="F20:F31">
    <cfRule type="expression" dxfId="2075" priority="28" stopIfTrue="1">
      <formula>ISERROR(F20:N35)</formula>
    </cfRule>
  </conditionalFormatting>
  <conditionalFormatting sqref="E20:E31">
    <cfRule type="expression" dxfId="2074" priority="27" stopIfTrue="1">
      <formula>ISERROR(E20:K35)</formula>
    </cfRule>
  </conditionalFormatting>
  <conditionalFormatting sqref="I20:I31">
    <cfRule type="expression" dxfId="2073" priority="26" stopIfTrue="1">
      <formula>ISERROR(H20:R35)</formula>
    </cfRule>
  </conditionalFormatting>
  <conditionalFormatting sqref="H20:H31">
    <cfRule type="expression" dxfId="2072" priority="25" stopIfTrue="1">
      <formula>ISERROR(G20:P35)</formula>
    </cfRule>
  </conditionalFormatting>
  <conditionalFormatting sqref="F6 E5:E6 C5:C6 K9:R10 L11:N11 A20:B31 C20:Q20 A33:B42 D21:Q31 D33:M42">
    <cfRule type="containsErrors" dxfId="2071" priority="24" stopIfTrue="1">
      <formula>ISERROR(A5)</formula>
    </cfRule>
  </conditionalFormatting>
  <conditionalFormatting sqref="M21:M31">
    <cfRule type="expression" dxfId="2070" priority="23" stopIfTrue="1">
      <formula>ISERROR(L21:U36)</formula>
    </cfRule>
  </conditionalFormatting>
  <conditionalFormatting sqref="B33:B42">
    <cfRule type="expression" dxfId="2069" priority="22" stopIfTrue="1">
      <formula>ISERROR(B33:B48)</formula>
    </cfRule>
  </conditionalFormatting>
  <conditionalFormatting sqref="D33:D42">
    <cfRule type="expression" dxfId="2068" priority="21" stopIfTrue="1">
      <formula>ISERROR(D33:H48)</formula>
    </cfRule>
  </conditionalFormatting>
  <conditionalFormatting sqref="F33:F42">
    <cfRule type="expression" dxfId="2067" priority="20" stopIfTrue="1">
      <formula>ISERROR(F33:N48)</formula>
    </cfRule>
  </conditionalFormatting>
  <conditionalFormatting sqref="E33:E42">
    <cfRule type="expression" dxfId="2066" priority="19" stopIfTrue="1">
      <formula>ISERROR(E33:K48)</formula>
    </cfRule>
  </conditionalFormatting>
  <conditionalFormatting sqref="I33:I42">
    <cfRule type="expression" dxfId="2065" priority="18" stopIfTrue="1">
      <formula>ISERROR(H33:R48)</formula>
    </cfRule>
  </conditionalFormatting>
  <conditionalFormatting sqref="H33:H42">
    <cfRule type="expression" dxfId="2064" priority="17" stopIfTrue="1">
      <formula>ISERROR(G33:P48)</formula>
    </cfRule>
  </conditionalFormatting>
  <conditionalFormatting sqref="M33:M42">
    <cfRule type="expression" dxfId="2063" priority="16" stopIfTrue="1">
      <formula>ISERROR(L33:U48)</formula>
    </cfRule>
  </conditionalFormatting>
  <conditionalFormatting sqref="I34:I41">
    <cfRule type="expression" dxfId="2062" priority="15" stopIfTrue="1">
      <formula>ISERROR(H34:R49)</formula>
    </cfRule>
  </conditionalFormatting>
  <conditionalFormatting sqref="I33:I42">
    <cfRule type="expression" dxfId="2061" priority="14" stopIfTrue="1">
      <formula>ISERROR(H33:R48)</formula>
    </cfRule>
  </conditionalFormatting>
  <conditionalFormatting sqref="I35:I42">
    <cfRule type="expression" dxfId="2060" priority="13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FF0000"/>
  </sheetPr>
  <dimension ref="A1:AF94"/>
  <sheetViews>
    <sheetView topLeftCell="A7" zoomScaleNormal="100" workbookViewId="0">
      <selection activeCell="S32" sqref="S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33570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6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  <c r="T19" s="52" t="s">
        <v>538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>
        <v>9040188</v>
      </c>
      <c r="B21" s="1338" t="str">
        <f>VLOOKUP(A21,'Athlete and Points'!$A$1:$S$279,2,FALSE)</f>
        <v>LAMBERT Adam</v>
      </c>
      <c r="C21" s="1338"/>
      <c r="D21" s="27">
        <f>VLOOKUP(A21,'Athlete and Points'!$A$1:$S$279,4,FALSE)</f>
        <v>97</v>
      </c>
      <c r="E21" s="26"/>
      <c r="F21" s="1339">
        <f>VLOOKUP(A21,'Athlete and Points'!$A$1:$S$279,8,FALSE)</f>
        <v>142.80000000000001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  <c r="T21" s="52" t="s">
        <v>539</v>
      </c>
    </row>
    <row r="22" spans="1:20">
      <c r="A22" s="25">
        <v>9040162</v>
      </c>
      <c r="B22" s="1344" t="str">
        <f>VLOOKUP(A22,'Athlete and Points'!$A$1:$S$279,2,FALSE)</f>
        <v>THOMAS Matthew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253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0" ht="13.5" thickBot="1">
      <c r="A23" s="25">
        <v>9040181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 t="e">
        <f>VLOOKUP(A23,'Athlete and Points'!$A$1:$S$279,8,FALSE)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20">
      <c r="A24" s="25">
        <v>9040160</v>
      </c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/>
      <c r="F24" s="1345" t="e">
        <f>VLOOKUP(A24,'Athlete and Points'!$A$1:$S$279,8,FALSE)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9045074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9045005</v>
      </c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/>
      <c r="F35" s="1345" t="e">
        <f>VLOOKUP(A35,'Athlete and Points'!$A$1:$S$279,8,FALSE)</f>
        <v>#N/A</v>
      </c>
      <c r="G35" s="1346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9045058</v>
      </c>
      <c r="B36" s="1344" t="str">
        <f>VLOOKUP(A36,'Athlete and Points'!$A$1:$S$279,2,FALSE)</f>
        <v>TURNER Ellise</v>
      </c>
      <c r="C36" s="1344"/>
      <c r="D36" s="24">
        <f>VLOOKUP(A36,'Athlete and Points'!$A$1:$S$279,4,FALSE)</f>
        <v>95</v>
      </c>
      <c r="E36" s="23"/>
      <c r="F36" s="1345">
        <f>VLOOKUP(A36,'Athlete and Points'!$A$1:$S$279,8,FALSE)</f>
        <v>164.8</v>
      </c>
      <c r="G36" s="1346"/>
      <c r="H36" s="23"/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9045066</v>
      </c>
      <c r="B37" s="1344" t="str">
        <f>VLOOKUP(A37,'Athlete and Points'!$A$1:$S$279,2,FALSE)</f>
        <v>BAFF Georgia</v>
      </c>
      <c r="C37" s="1344"/>
      <c r="D37" s="24">
        <f>VLOOKUP(A37,'Athlete and Points'!$A$1:$S$279,4,FALSE)</f>
        <v>97</v>
      </c>
      <c r="E37" s="23"/>
      <c r="F37" s="1345">
        <f>VLOOKUP(A37,'Athlete and Points'!$A$1:$S$279,8,FALSE)</f>
        <v>224</v>
      </c>
      <c r="G37" s="1346"/>
      <c r="H37" s="23"/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</row>
    <row r="38" spans="1:18" ht="13.5" thickBot="1">
      <c r="A38" s="25">
        <v>9045083</v>
      </c>
      <c r="B38" s="1344" t="str">
        <f>VLOOKUP(A38,'Athlete and Points'!$A$1:$S$279,2,FALSE)</f>
        <v>RONNFELDT Shannon</v>
      </c>
      <c r="C38" s="1344"/>
      <c r="D38" s="24">
        <f>VLOOKUP(A38,'Athlete and Points'!$A$1:$S$279,4,FALSE)</f>
        <v>96</v>
      </c>
      <c r="E38" s="23"/>
      <c r="F38" s="1345" t="str">
        <f>VLOOKUP(A38,'Athlete and Points'!$A$1:$S$279,8,FALSE)</f>
        <v>---</v>
      </c>
      <c r="G38" s="1346"/>
      <c r="H38" s="23"/>
      <c r="I38" s="1345"/>
      <c r="J38" s="1346"/>
      <c r="K38" s="1346"/>
      <c r="L38" s="1346"/>
      <c r="M38" s="23"/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945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947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 t="s">
        <v>1005</v>
      </c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059" priority="22" stopIfTrue="1">
      <formula>ISERROR($B$5:$B$13)</formula>
    </cfRule>
  </conditionalFormatting>
  <conditionalFormatting sqref="W9">
    <cfRule type="expression" dxfId="2058" priority="21" stopIfTrue="1">
      <formula>ISERROR($E$9)</formula>
    </cfRule>
  </conditionalFormatting>
  <conditionalFormatting sqref="C20">
    <cfRule type="expression" dxfId="2057" priority="20" stopIfTrue="1">
      <formula>ISERROR(C20:D35)</formula>
    </cfRule>
  </conditionalFormatting>
  <conditionalFormatting sqref="C20">
    <cfRule type="expression" dxfId="2056" priority="19" stopIfTrue="1">
      <formula>ISERROR(C20:D35)</formula>
    </cfRule>
  </conditionalFormatting>
  <conditionalFormatting sqref="B20:B31">
    <cfRule type="expression" dxfId="2055" priority="18" stopIfTrue="1">
      <formula>ISERROR(B20:B35)</formula>
    </cfRule>
  </conditionalFormatting>
  <conditionalFormatting sqref="D20:D31">
    <cfRule type="expression" dxfId="2054" priority="17" stopIfTrue="1">
      <formula>ISERROR(D20:H35)</formula>
    </cfRule>
  </conditionalFormatting>
  <conditionalFormatting sqref="F20:F31">
    <cfRule type="expression" dxfId="2053" priority="16" stopIfTrue="1">
      <formula>ISERROR(F20:N35)</formula>
    </cfRule>
  </conditionalFormatting>
  <conditionalFormatting sqref="E20:E31">
    <cfRule type="expression" dxfId="2052" priority="15" stopIfTrue="1">
      <formula>ISERROR(E20:K35)</formula>
    </cfRule>
  </conditionalFormatting>
  <conditionalFormatting sqref="I20:I31">
    <cfRule type="expression" dxfId="2051" priority="14" stopIfTrue="1">
      <formula>ISERROR(H20:R35)</formula>
    </cfRule>
  </conditionalFormatting>
  <conditionalFormatting sqref="H20:H31">
    <cfRule type="expression" dxfId="2050" priority="13" stopIfTrue="1">
      <formula>ISERROR(G20:P35)</formula>
    </cfRule>
  </conditionalFormatting>
  <conditionalFormatting sqref="F6 C20 E5:E6 C5:C6 K9:R10 L11:N11 A20:B31 D20:Q31 A33:B42 D33:M42">
    <cfRule type="containsErrors" dxfId="2049" priority="12" stopIfTrue="1">
      <formula>ISERROR(A5)</formula>
    </cfRule>
  </conditionalFormatting>
  <conditionalFormatting sqref="M21:M31">
    <cfRule type="expression" dxfId="2048" priority="11" stopIfTrue="1">
      <formula>ISERROR(L21:U36)</formula>
    </cfRule>
  </conditionalFormatting>
  <conditionalFormatting sqref="B33:B42">
    <cfRule type="expression" dxfId="2047" priority="10" stopIfTrue="1">
      <formula>ISERROR(B33:B48)</formula>
    </cfRule>
  </conditionalFormatting>
  <conditionalFormatting sqref="D33:D42">
    <cfRule type="expression" dxfId="2046" priority="9" stopIfTrue="1">
      <formula>ISERROR(D33:H48)</formula>
    </cfRule>
  </conditionalFormatting>
  <conditionalFormatting sqref="F33:F42">
    <cfRule type="expression" dxfId="2045" priority="8" stopIfTrue="1">
      <formula>ISERROR(F33:N48)</formula>
    </cfRule>
  </conditionalFormatting>
  <conditionalFormatting sqref="E33:E42">
    <cfRule type="expression" dxfId="2044" priority="7" stopIfTrue="1">
      <formula>ISERROR(E33:K48)</formula>
    </cfRule>
  </conditionalFormatting>
  <conditionalFormatting sqref="I33:I42">
    <cfRule type="expression" dxfId="2043" priority="6" stopIfTrue="1">
      <formula>ISERROR(H33:R48)</formula>
    </cfRule>
  </conditionalFormatting>
  <conditionalFormatting sqref="H33:H42">
    <cfRule type="expression" dxfId="2042" priority="5" stopIfTrue="1">
      <formula>ISERROR(G33:P48)</formula>
    </cfRule>
  </conditionalFormatting>
  <conditionalFormatting sqref="M33:M42">
    <cfRule type="expression" dxfId="2041" priority="4" stopIfTrue="1">
      <formula>ISERROR(L33:U48)</formula>
    </cfRule>
  </conditionalFormatting>
  <conditionalFormatting sqref="I34:I41">
    <cfRule type="expression" dxfId="2040" priority="3" stopIfTrue="1">
      <formula>ISERROR(H34:R49)</formula>
    </cfRule>
  </conditionalFormatting>
  <conditionalFormatting sqref="I33:I42">
    <cfRule type="expression" dxfId="2039" priority="2" stopIfTrue="1">
      <formula>ISERROR(H33:R48)</formula>
    </cfRule>
  </conditionalFormatting>
  <conditionalFormatting sqref="I35:I42">
    <cfRule type="expression" dxfId="2038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34563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037" priority="22" stopIfTrue="1">
      <formula>ISERROR($B$5:$B$13)</formula>
    </cfRule>
  </conditionalFormatting>
  <conditionalFormatting sqref="W9">
    <cfRule type="expression" dxfId="2036" priority="21" stopIfTrue="1">
      <formula>ISERROR($E$9)</formula>
    </cfRule>
  </conditionalFormatting>
  <conditionalFormatting sqref="C20">
    <cfRule type="expression" dxfId="2035" priority="20" stopIfTrue="1">
      <formula>ISERROR(C20:D35)</formula>
    </cfRule>
  </conditionalFormatting>
  <conditionalFormatting sqref="C20">
    <cfRule type="expression" dxfId="2034" priority="19" stopIfTrue="1">
      <formula>ISERROR(C20:D35)</formula>
    </cfRule>
  </conditionalFormatting>
  <conditionalFormatting sqref="B20:B31">
    <cfRule type="expression" dxfId="2033" priority="18" stopIfTrue="1">
      <formula>ISERROR(B20:B35)</formula>
    </cfRule>
  </conditionalFormatting>
  <conditionalFormatting sqref="D20:D31">
    <cfRule type="expression" dxfId="2032" priority="17" stopIfTrue="1">
      <formula>ISERROR(D20:H35)</formula>
    </cfRule>
  </conditionalFormatting>
  <conditionalFormatting sqref="F20:F31">
    <cfRule type="expression" dxfId="2031" priority="16" stopIfTrue="1">
      <formula>ISERROR(F20:N35)</formula>
    </cfRule>
  </conditionalFormatting>
  <conditionalFormatting sqref="E20:E31">
    <cfRule type="expression" dxfId="2030" priority="15" stopIfTrue="1">
      <formula>ISERROR(E20:K35)</formula>
    </cfRule>
  </conditionalFormatting>
  <conditionalFormatting sqref="I20:I31">
    <cfRule type="expression" dxfId="2029" priority="14" stopIfTrue="1">
      <formula>ISERROR(H20:R35)</formula>
    </cfRule>
  </conditionalFormatting>
  <conditionalFormatting sqref="H20:H31">
    <cfRule type="expression" dxfId="2028" priority="13" stopIfTrue="1">
      <formula>ISERROR(G20:P35)</formula>
    </cfRule>
  </conditionalFormatting>
  <conditionalFormatting sqref="F6 C20 E5:E6 C5:C6 K9:R10 L11:N11 A20:B31 D20:Q31 A33:B42 D33:M42">
    <cfRule type="containsErrors" dxfId="2027" priority="12" stopIfTrue="1">
      <formula>ISERROR(A5)</formula>
    </cfRule>
  </conditionalFormatting>
  <conditionalFormatting sqref="M21:M31">
    <cfRule type="expression" dxfId="2026" priority="11" stopIfTrue="1">
      <formula>ISERROR(L21:U36)</formula>
    </cfRule>
  </conditionalFormatting>
  <conditionalFormatting sqref="B33:B42">
    <cfRule type="expression" dxfId="2025" priority="10" stopIfTrue="1">
      <formula>ISERROR(B33:B48)</formula>
    </cfRule>
  </conditionalFormatting>
  <conditionalFormatting sqref="D33:D42">
    <cfRule type="expression" dxfId="2024" priority="9" stopIfTrue="1">
      <formula>ISERROR(D33:H48)</formula>
    </cfRule>
  </conditionalFormatting>
  <conditionalFormatting sqref="F33:F42">
    <cfRule type="expression" dxfId="2023" priority="8" stopIfTrue="1">
      <formula>ISERROR(F33:N48)</formula>
    </cfRule>
  </conditionalFormatting>
  <conditionalFormatting sqref="E33:E42">
    <cfRule type="expression" dxfId="2022" priority="7" stopIfTrue="1">
      <formula>ISERROR(E33:K48)</formula>
    </cfRule>
  </conditionalFormatting>
  <conditionalFormatting sqref="I33:I42">
    <cfRule type="expression" dxfId="2021" priority="6" stopIfTrue="1">
      <formula>ISERROR(H33:R48)</formula>
    </cfRule>
  </conditionalFormatting>
  <conditionalFormatting sqref="H33:H42">
    <cfRule type="expression" dxfId="2020" priority="5" stopIfTrue="1">
      <formula>ISERROR(G33:P48)</formula>
    </cfRule>
  </conditionalFormatting>
  <conditionalFormatting sqref="M33:M42">
    <cfRule type="expression" dxfId="2019" priority="4" stopIfTrue="1">
      <formula>ISERROR(L33:U48)</formula>
    </cfRule>
  </conditionalFormatting>
  <conditionalFormatting sqref="I34:I41">
    <cfRule type="expression" dxfId="2018" priority="3" stopIfTrue="1">
      <formula>ISERROR(H34:R49)</formula>
    </cfRule>
  </conditionalFormatting>
  <conditionalFormatting sqref="I33:I42">
    <cfRule type="expression" dxfId="2017" priority="2" stopIfTrue="1">
      <formula>ISERROR(H33:R48)</formula>
    </cfRule>
  </conditionalFormatting>
  <conditionalFormatting sqref="I35:I42">
    <cfRule type="expression" dxfId="2016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/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34483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015" priority="22" stopIfTrue="1">
      <formula>ISERROR($B$5:$B$13)</formula>
    </cfRule>
  </conditionalFormatting>
  <conditionalFormatting sqref="W9">
    <cfRule type="expression" dxfId="2014" priority="21" stopIfTrue="1">
      <formula>ISERROR($E$9)</formula>
    </cfRule>
  </conditionalFormatting>
  <conditionalFormatting sqref="C20">
    <cfRule type="expression" dxfId="2013" priority="20" stopIfTrue="1">
      <formula>ISERROR(C20:D35)</formula>
    </cfRule>
  </conditionalFormatting>
  <conditionalFormatting sqref="C20">
    <cfRule type="expression" dxfId="2012" priority="19" stopIfTrue="1">
      <formula>ISERROR(C20:D35)</formula>
    </cfRule>
  </conditionalFormatting>
  <conditionalFormatting sqref="B20:B31">
    <cfRule type="expression" dxfId="2011" priority="18" stopIfTrue="1">
      <formula>ISERROR(B20:B35)</formula>
    </cfRule>
  </conditionalFormatting>
  <conditionalFormatting sqref="D20:D31">
    <cfRule type="expression" dxfId="2010" priority="17" stopIfTrue="1">
      <formula>ISERROR(D20:H35)</formula>
    </cfRule>
  </conditionalFormatting>
  <conditionalFormatting sqref="F20:F31">
    <cfRule type="expression" dxfId="2009" priority="16" stopIfTrue="1">
      <formula>ISERROR(F20:N35)</formula>
    </cfRule>
  </conditionalFormatting>
  <conditionalFormatting sqref="E20:E31">
    <cfRule type="expression" dxfId="2008" priority="15" stopIfTrue="1">
      <formula>ISERROR(E20:K35)</formula>
    </cfRule>
  </conditionalFormatting>
  <conditionalFormatting sqref="I20:I31">
    <cfRule type="expression" dxfId="2007" priority="14" stopIfTrue="1">
      <formula>ISERROR(H20:R35)</formula>
    </cfRule>
  </conditionalFormatting>
  <conditionalFormatting sqref="H20:H31">
    <cfRule type="expression" dxfId="2006" priority="13" stopIfTrue="1">
      <formula>ISERROR(G20:P35)</formula>
    </cfRule>
  </conditionalFormatting>
  <conditionalFormatting sqref="F6 C20 E5:E6 C5:C6 K9:R10 L11:N11 A20:B31 D20:Q31 A33:B42 D33:M42">
    <cfRule type="containsErrors" dxfId="2005" priority="12" stopIfTrue="1">
      <formula>ISERROR(A5)</formula>
    </cfRule>
  </conditionalFormatting>
  <conditionalFormatting sqref="M21:M31">
    <cfRule type="expression" dxfId="2004" priority="11" stopIfTrue="1">
      <formula>ISERROR(L21:U36)</formula>
    </cfRule>
  </conditionalFormatting>
  <conditionalFormatting sqref="B33:B42">
    <cfRule type="expression" dxfId="2003" priority="10" stopIfTrue="1">
      <formula>ISERROR(B33:B48)</formula>
    </cfRule>
  </conditionalFormatting>
  <conditionalFormatting sqref="D33:D42">
    <cfRule type="expression" dxfId="2002" priority="9" stopIfTrue="1">
      <formula>ISERROR(D33:H48)</formula>
    </cfRule>
  </conditionalFormatting>
  <conditionalFormatting sqref="F33:F42">
    <cfRule type="expression" dxfId="2001" priority="8" stopIfTrue="1">
      <formula>ISERROR(F33:N48)</formula>
    </cfRule>
  </conditionalFormatting>
  <conditionalFormatting sqref="E33:E42">
    <cfRule type="expression" dxfId="2000" priority="7" stopIfTrue="1">
      <formula>ISERROR(E33:K48)</formula>
    </cfRule>
  </conditionalFormatting>
  <conditionalFormatting sqref="I33:I42">
    <cfRule type="expression" dxfId="1999" priority="6" stopIfTrue="1">
      <formula>ISERROR(H33:R48)</formula>
    </cfRule>
  </conditionalFormatting>
  <conditionalFormatting sqref="H33:H42">
    <cfRule type="expression" dxfId="1998" priority="5" stopIfTrue="1">
      <formula>ISERROR(G33:P48)</formula>
    </cfRule>
  </conditionalFormatting>
  <conditionalFormatting sqref="M33:M42">
    <cfRule type="expression" dxfId="1997" priority="4" stopIfTrue="1">
      <formula>ISERROR(L33:U48)</formula>
    </cfRule>
  </conditionalFormatting>
  <conditionalFormatting sqref="I34:I41">
    <cfRule type="expression" dxfId="1996" priority="3" stopIfTrue="1">
      <formula>ISERROR(H34:R49)</formula>
    </cfRule>
  </conditionalFormatting>
  <conditionalFormatting sqref="I33:I42">
    <cfRule type="expression" dxfId="1995" priority="2" stopIfTrue="1">
      <formula>ISERROR(H33:R48)</formula>
    </cfRule>
  </conditionalFormatting>
  <conditionalFormatting sqref="I35:I42">
    <cfRule type="expression" dxfId="199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FF0000"/>
  </sheetPr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33565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4146" priority="22" stopIfTrue="1">
      <formula>ISERROR($B$5:$B$13)</formula>
    </cfRule>
  </conditionalFormatting>
  <conditionalFormatting sqref="W9">
    <cfRule type="expression" dxfId="4145" priority="21" stopIfTrue="1">
      <formula>ISERROR($E$9)</formula>
    </cfRule>
  </conditionalFormatting>
  <conditionalFormatting sqref="C20">
    <cfRule type="expression" dxfId="4144" priority="20" stopIfTrue="1">
      <formula>ISERROR(C20:D35)</formula>
    </cfRule>
  </conditionalFormatting>
  <conditionalFormatting sqref="C20">
    <cfRule type="expression" dxfId="4143" priority="19" stopIfTrue="1">
      <formula>ISERROR(C20:D35)</formula>
    </cfRule>
  </conditionalFormatting>
  <conditionalFormatting sqref="B20:B31">
    <cfRule type="expression" dxfId="4142" priority="18" stopIfTrue="1">
      <formula>ISERROR(B20:B35)</formula>
    </cfRule>
  </conditionalFormatting>
  <conditionalFormatting sqref="D20:D31">
    <cfRule type="expression" dxfId="4141" priority="17" stopIfTrue="1">
      <formula>ISERROR(D20:H35)</formula>
    </cfRule>
  </conditionalFormatting>
  <conditionalFormatting sqref="F20:F31">
    <cfRule type="expression" dxfId="4140" priority="16" stopIfTrue="1">
      <formula>ISERROR(F20:N35)</formula>
    </cfRule>
  </conditionalFormatting>
  <conditionalFormatting sqref="E20:E31">
    <cfRule type="expression" dxfId="4139" priority="15" stopIfTrue="1">
      <formula>ISERROR(E20:K35)</formula>
    </cfRule>
  </conditionalFormatting>
  <conditionalFormatting sqref="I20:I31">
    <cfRule type="expression" dxfId="4138" priority="14" stopIfTrue="1">
      <formula>ISERROR(H20:R35)</formula>
    </cfRule>
  </conditionalFormatting>
  <conditionalFormatting sqref="H20:H31">
    <cfRule type="expression" dxfId="4137" priority="13" stopIfTrue="1">
      <formula>ISERROR(G20:P35)</formula>
    </cfRule>
  </conditionalFormatting>
  <conditionalFormatting sqref="F6 C20 E5:E6 C5:C6 K9:R10 L11:N11 A20:B31 D20:Q31 A33:B42 D33:M42">
    <cfRule type="containsErrors" dxfId="4136" priority="12" stopIfTrue="1">
      <formula>ISERROR(A5)</formula>
    </cfRule>
  </conditionalFormatting>
  <conditionalFormatting sqref="M21:M31">
    <cfRule type="expression" dxfId="4135" priority="11" stopIfTrue="1">
      <formula>ISERROR(L21:U36)</formula>
    </cfRule>
  </conditionalFormatting>
  <conditionalFormatting sqref="B33:B42">
    <cfRule type="expression" dxfId="4134" priority="10" stopIfTrue="1">
      <formula>ISERROR(B33:B48)</formula>
    </cfRule>
  </conditionalFormatting>
  <conditionalFormatting sqref="D33:D42">
    <cfRule type="expression" dxfId="4133" priority="9" stopIfTrue="1">
      <formula>ISERROR(D33:H48)</formula>
    </cfRule>
  </conditionalFormatting>
  <conditionalFormatting sqref="F33:F42">
    <cfRule type="expression" dxfId="4132" priority="8" stopIfTrue="1">
      <formula>ISERROR(F33:N48)</formula>
    </cfRule>
  </conditionalFormatting>
  <conditionalFormatting sqref="E33:E42">
    <cfRule type="expression" dxfId="4131" priority="7" stopIfTrue="1">
      <formula>ISERROR(E33:K48)</formula>
    </cfRule>
  </conditionalFormatting>
  <conditionalFormatting sqref="I33:I42">
    <cfRule type="expression" dxfId="4130" priority="6" stopIfTrue="1">
      <formula>ISERROR(H33:R48)</formula>
    </cfRule>
  </conditionalFormatting>
  <conditionalFormatting sqref="H33:H42">
    <cfRule type="expression" dxfId="4129" priority="5" stopIfTrue="1">
      <formula>ISERROR(G33:P48)</formula>
    </cfRule>
  </conditionalFormatting>
  <conditionalFormatting sqref="M33:M42">
    <cfRule type="expression" dxfId="4128" priority="4" stopIfTrue="1">
      <formula>ISERROR(L33:U48)</formula>
    </cfRule>
  </conditionalFormatting>
  <conditionalFormatting sqref="I34:I41">
    <cfRule type="expression" dxfId="4127" priority="3" stopIfTrue="1">
      <formula>ISERROR(H34:R49)</formula>
    </cfRule>
  </conditionalFormatting>
  <conditionalFormatting sqref="I33:I42">
    <cfRule type="expression" dxfId="4126" priority="2" stopIfTrue="1">
      <formula>ISERROR(H33:R48)</formula>
    </cfRule>
  </conditionalFormatting>
  <conditionalFormatting sqref="I35:I42">
    <cfRule type="expression" dxfId="4125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FF0000"/>
  </sheetPr>
  <dimension ref="A1:AF94"/>
  <sheetViews>
    <sheetView zoomScaleNormal="100" workbookViewId="0">
      <selection activeCell="S32" sqref="S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34563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9040115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 t="e">
        <f>VLOOKUP(A23,'Athlete and Points'!$A$1:$S$279,8,FALSE)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 t="s">
        <v>1015</v>
      </c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993" priority="22" stopIfTrue="1">
      <formula>ISERROR($B$5:$B$13)</formula>
    </cfRule>
  </conditionalFormatting>
  <conditionalFormatting sqref="W9">
    <cfRule type="expression" dxfId="1992" priority="21" stopIfTrue="1">
      <formula>ISERROR($E$9)</formula>
    </cfRule>
  </conditionalFormatting>
  <conditionalFormatting sqref="C20">
    <cfRule type="expression" dxfId="1991" priority="20" stopIfTrue="1">
      <formula>ISERROR(C20:D35)</formula>
    </cfRule>
  </conditionalFormatting>
  <conditionalFormatting sqref="C20">
    <cfRule type="expression" dxfId="1990" priority="19" stopIfTrue="1">
      <formula>ISERROR(C20:D35)</formula>
    </cfRule>
  </conditionalFormatting>
  <conditionalFormatting sqref="B20:B31">
    <cfRule type="expression" dxfId="1989" priority="18" stopIfTrue="1">
      <formula>ISERROR(B20:B35)</formula>
    </cfRule>
  </conditionalFormatting>
  <conditionalFormatting sqref="D20:D31">
    <cfRule type="expression" dxfId="1988" priority="17" stopIfTrue="1">
      <formula>ISERROR(D20:H35)</formula>
    </cfRule>
  </conditionalFormatting>
  <conditionalFormatting sqref="F20:F31">
    <cfRule type="expression" dxfId="1987" priority="16" stopIfTrue="1">
      <formula>ISERROR(F20:N35)</formula>
    </cfRule>
  </conditionalFormatting>
  <conditionalFormatting sqref="E20:E31">
    <cfRule type="expression" dxfId="1986" priority="15" stopIfTrue="1">
      <formula>ISERROR(E20:K35)</formula>
    </cfRule>
  </conditionalFormatting>
  <conditionalFormatting sqref="I20:I31">
    <cfRule type="expression" dxfId="1985" priority="14" stopIfTrue="1">
      <formula>ISERROR(H20:R35)</formula>
    </cfRule>
  </conditionalFormatting>
  <conditionalFormatting sqref="H20:H31">
    <cfRule type="expression" dxfId="1984" priority="13" stopIfTrue="1">
      <formula>ISERROR(G20:P35)</formula>
    </cfRule>
  </conditionalFormatting>
  <conditionalFormatting sqref="F6 C20 E5:E6 C5:C6 K9:R10 L11:N11 A20:B31 D20:Q31 A33:B42 D33:M42">
    <cfRule type="containsErrors" dxfId="1983" priority="12" stopIfTrue="1">
      <formula>ISERROR(A5)</formula>
    </cfRule>
  </conditionalFormatting>
  <conditionalFormatting sqref="M21:M31">
    <cfRule type="expression" dxfId="1982" priority="11" stopIfTrue="1">
      <formula>ISERROR(L21:U36)</formula>
    </cfRule>
  </conditionalFormatting>
  <conditionalFormatting sqref="B33:B42">
    <cfRule type="expression" dxfId="1981" priority="10" stopIfTrue="1">
      <formula>ISERROR(B33:B48)</formula>
    </cfRule>
  </conditionalFormatting>
  <conditionalFormatting sqref="D33:D42">
    <cfRule type="expression" dxfId="1980" priority="9" stopIfTrue="1">
      <formula>ISERROR(D33:H48)</formula>
    </cfRule>
  </conditionalFormatting>
  <conditionalFormatting sqref="F33:F42">
    <cfRule type="expression" dxfId="1979" priority="8" stopIfTrue="1">
      <formula>ISERROR(F33:N48)</formula>
    </cfRule>
  </conditionalFormatting>
  <conditionalFormatting sqref="E33:E42">
    <cfRule type="expression" dxfId="1978" priority="7" stopIfTrue="1">
      <formula>ISERROR(E33:K48)</formula>
    </cfRule>
  </conditionalFormatting>
  <conditionalFormatting sqref="I33:I42">
    <cfRule type="expression" dxfId="1977" priority="6" stopIfTrue="1">
      <formula>ISERROR(H33:R48)</formula>
    </cfRule>
  </conditionalFormatting>
  <conditionalFormatting sqref="H33:H42">
    <cfRule type="expression" dxfId="1976" priority="5" stopIfTrue="1">
      <formula>ISERROR(G33:P48)</formula>
    </cfRule>
  </conditionalFormatting>
  <conditionalFormatting sqref="M33:M42">
    <cfRule type="expression" dxfId="1975" priority="4" stopIfTrue="1">
      <formula>ISERROR(L33:U48)</formula>
    </cfRule>
  </conditionalFormatting>
  <conditionalFormatting sqref="I34:I41">
    <cfRule type="expression" dxfId="1974" priority="3" stopIfTrue="1">
      <formula>ISERROR(H34:R49)</formula>
    </cfRule>
  </conditionalFormatting>
  <conditionalFormatting sqref="I33:I42">
    <cfRule type="expression" dxfId="1973" priority="2" stopIfTrue="1">
      <formula>ISERROR(H33:R48)</formula>
    </cfRule>
  </conditionalFormatting>
  <conditionalFormatting sqref="I35:I42">
    <cfRule type="expression" dxfId="197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rgb="FFFF0000"/>
  </sheetPr>
  <dimension ref="A1:Z94"/>
  <sheetViews>
    <sheetView zoomScaleNormal="100" workbookViewId="0">
      <selection activeCell="S32" sqref="S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34629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51"/>
      <c r="C5" s="42"/>
      <c r="E5" s="42"/>
      <c r="F5" s="85"/>
      <c r="G5" s="58"/>
      <c r="H5" s="651"/>
      <c r="I5" s="651"/>
      <c r="J5" s="65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/>
      <c r="V5" s="16"/>
      <c r="W5" s="16"/>
      <c r="Y5" s="57"/>
      <c r="Z5" s="52" t="s">
        <v>421</v>
      </c>
    </row>
    <row r="6" spans="1:26">
      <c r="A6" s="41" t="s">
        <v>420</v>
      </c>
      <c r="B6" s="650"/>
      <c r="C6" s="83" t="e">
        <f>U6</f>
        <v>#N/A</v>
      </c>
      <c r="E6" s="55"/>
      <c r="F6" s="56" t="e">
        <f>U7</f>
        <v>#N/A</v>
      </c>
      <c r="G6" s="650"/>
      <c r="H6" s="650"/>
      <c r="I6" s="650"/>
      <c r="J6" s="650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51"/>
      <c r="M8" s="651"/>
      <c r="N8" s="651"/>
      <c r="O8" s="651"/>
      <c r="P8" s="651"/>
      <c r="Q8" s="651"/>
      <c r="R8" s="652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650"/>
      <c r="C9" s="650"/>
      <c r="D9" s="650"/>
      <c r="E9" s="650"/>
      <c r="F9" s="650"/>
      <c r="G9" s="650"/>
      <c r="H9" s="650"/>
      <c r="I9" s="650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51"/>
      <c r="C11" s="651"/>
      <c r="D11" s="42" t="s">
        <v>407</v>
      </c>
      <c r="E11" s="651"/>
      <c r="F11" s="651"/>
      <c r="G11" s="651"/>
      <c r="H11" s="651"/>
      <c r="I11" s="652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53"/>
      <c r="C12" s="653"/>
      <c r="D12" s="653"/>
      <c r="E12" s="653"/>
      <c r="F12" s="653"/>
      <c r="G12" s="653"/>
      <c r="H12" s="653"/>
      <c r="I12" s="63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552</v>
      </c>
      <c r="V12" s="16"/>
      <c r="W12" s="16"/>
    </row>
    <row r="13" spans="1:26" ht="13.5" thickBot="1">
      <c r="A13" s="40" t="s">
        <v>402</v>
      </c>
      <c r="B13" s="636"/>
      <c r="C13" s="636"/>
      <c r="D13" s="636"/>
      <c r="E13" s="636"/>
      <c r="F13" s="636"/>
      <c r="G13" s="636"/>
      <c r="H13" s="636"/>
      <c r="I13" s="63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641" t="s">
        <v>393</v>
      </c>
      <c r="E17" s="639"/>
      <c r="F17" s="1295"/>
      <c r="G17" s="1296"/>
      <c r="H17" s="639"/>
      <c r="I17" s="1295"/>
      <c r="J17" s="1297"/>
      <c r="K17" s="1297"/>
      <c r="L17" s="1296"/>
      <c r="M17" s="64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644" t="s">
        <v>391</v>
      </c>
      <c r="E18" s="642" t="s">
        <v>353</v>
      </c>
      <c r="F18" s="1320" t="s">
        <v>352</v>
      </c>
      <c r="G18" s="1321"/>
      <c r="H18" s="642" t="s">
        <v>151</v>
      </c>
      <c r="I18" s="1320" t="s">
        <v>351</v>
      </c>
      <c r="J18" s="1322"/>
      <c r="K18" s="1322"/>
      <c r="L18" s="1321"/>
      <c r="M18" s="643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647" t="s">
        <v>389</v>
      </c>
      <c r="E19" s="32"/>
      <c r="F19" s="1328"/>
      <c r="G19" s="1329"/>
      <c r="H19" s="645"/>
      <c r="I19" s="1328"/>
      <c r="J19" s="1330"/>
      <c r="K19" s="1330"/>
      <c r="L19" s="1329"/>
      <c r="M19" s="646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648"/>
      <c r="N20" s="1336"/>
      <c r="O20" s="1337"/>
      <c r="P20" s="1336"/>
      <c r="Q20" s="1337"/>
      <c r="R20" s="649"/>
    </row>
    <row r="21" spans="1:18" ht="13.5" thickBot="1">
      <c r="A21" s="28">
        <v>9040181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VLOOKUP(B22,Halfpipe!$A$1:$D$148,5,FALSE)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VLOOKUP(B23,Halfpipe!$A$1:$D$148,5,FALSE)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VLOOKUP(B24,Halfpipe!$A$1:$D$148,5,FALSE)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VLOOKUP(B25,Halfpipe!$A$1:$D$148,5,FALSE)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VLOOKUP(B26,Halfpipe!$A$1:$D$148,5,FALSE)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VLOOKUP(B27,Halfpipe!$A$1:$D$148,5,FALSE)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VLOOKUP(B28,Halfpipe!$A$1:$D$148,5,FALSE)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VLOOKUP(B29,Halfpipe!$A$1:$D$148,5,FALSE)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VLOOKUP(B30,Halfpipe!$A$1:$D$148,5,FALSE)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VLOOKUP(B31,Halfpipe!$A$1:$D$148,5,FALSE)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VLOOKUP(B31,Slopestyle!$A$1:$D$113,5,FALSE)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635"/>
      <c r="C32" s="635"/>
      <c r="D32" s="649"/>
      <c r="E32" s="649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VLOOKUP(B33,Halfpipe!$A$1:$D$148,5,FALSE)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VLOOKUP(B34,Halfpipe!$A$1:$D$148,5,FALSE)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VLOOKUP(B35,Halfpipe!$A$1:$D$148,5,FALSE)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VLOOKUP(B36,Halfpipe!$A$1:$D$148,5,FALSE)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VLOOKUP(B40,Halfpipe!$A$1:$D$148,5,FALSE)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VLOOKUP(B41,Halfpipe!$A$1:$D$148,5,FALSE)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VLOOKUP(B42,Halfpipe!$A$1:$D$148,5,FALSE)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VLOOKUP(B42,Slopestyle!$A$1:$D$113,5,FALSE)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644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5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3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971" priority="21" stopIfTrue="1">
      <formula>ISERROR($B$5:$B$13)</formula>
    </cfRule>
  </conditionalFormatting>
  <conditionalFormatting sqref="W9">
    <cfRule type="expression" dxfId="1970" priority="20" stopIfTrue="1">
      <formula>ISERROR($E$9)</formula>
    </cfRule>
  </conditionalFormatting>
  <conditionalFormatting sqref="C20">
    <cfRule type="expression" dxfId="1969" priority="19" stopIfTrue="1">
      <formula>ISERROR(C20:D35)</formula>
    </cfRule>
  </conditionalFormatting>
  <conditionalFormatting sqref="C20">
    <cfRule type="expression" dxfId="1968" priority="18" stopIfTrue="1">
      <formula>ISERROR(C20:D35)</formula>
    </cfRule>
  </conditionalFormatting>
  <conditionalFormatting sqref="B20:B31">
    <cfRule type="expression" dxfId="1967" priority="17" stopIfTrue="1">
      <formula>ISERROR(B20:B35)</formula>
    </cfRule>
  </conditionalFormatting>
  <conditionalFormatting sqref="D20:D31">
    <cfRule type="expression" dxfId="1966" priority="16" stopIfTrue="1">
      <formula>ISERROR(D20:H35)</formula>
    </cfRule>
  </conditionalFormatting>
  <conditionalFormatting sqref="F20:F31">
    <cfRule type="expression" dxfId="1965" priority="15" stopIfTrue="1">
      <formula>ISERROR(F20:N35)</formula>
    </cfRule>
  </conditionalFormatting>
  <conditionalFormatting sqref="E20:E31">
    <cfRule type="expression" dxfId="1964" priority="14" stopIfTrue="1">
      <formula>ISERROR(E20:K35)</formula>
    </cfRule>
  </conditionalFormatting>
  <conditionalFormatting sqref="I20:I31">
    <cfRule type="expression" dxfId="1963" priority="13" stopIfTrue="1">
      <formula>ISERROR(H20:R35)</formula>
    </cfRule>
  </conditionalFormatting>
  <conditionalFormatting sqref="H20:H42">
    <cfRule type="expression" dxfId="1962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1961" priority="11" stopIfTrue="1">
      <formula>ISERROR(A5)</formula>
    </cfRule>
  </conditionalFormatting>
  <conditionalFormatting sqref="M21:M42">
    <cfRule type="expression" dxfId="1960" priority="10" stopIfTrue="1">
      <formula>ISERROR(L21:U36)</formula>
    </cfRule>
  </conditionalFormatting>
  <conditionalFormatting sqref="B33:B42">
    <cfRule type="expression" dxfId="1959" priority="9" stopIfTrue="1">
      <formula>ISERROR(B33:B48)</formula>
    </cfRule>
  </conditionalFormatting>
  <conditionalFormatting sqref="D33:D42">
    <cfRule type="expression" dxfId="1958" priority="8" stopIfTrue="1">
      <formula>ISERROR(D33:H48)</formula>
    </cfRule>
  </conditionalFormatting>
  <conditionalFormatting sqref="F33:F42">
    <cfRule type="expression" dxfId="1957" priority="7" stopIfTrue="1">
      <formula>ISERROR(F33:N48)</formula>
    </cfRule>
  </conditionalFormatting>
  <conditionalFormatting sqref="E33:E42">
    <cfRule type="expression" dxfId="1956" priority="6" stopIfTrue="1">
      <formula>ISERROR(E33:K48)</formula>
    </cfRule>
  </conditionalFormatting>
  <conditionalFormatting sqref="I33:I42">
    <cfRule type="expression" dxfId="1955" priority="5" stopIfTrue="1">
      <formula>ISERROR(H33:R48)</formula>
    </cfRule>
  </conditionalFormatting>
  <conditionalFormatting sqref="I34:I41">
    <cfRule type="expression" dxfId="1954" priority="4" stopIfTrue="1">
      <formula>ISERROR(H34:R49)</formula>
    </cfRule>
  </conditionalFormatting>
  <conditionalFormatting sqref="I33:I42">
    <cfRule type="expression" dxfId="1953" priority="3" stopIfTrue="1">
      <formula>ISERROR(H33:R48)</formula>
    </cfRule>
  </conditionalFormatting>
  <conditionalFormatting sqref="I35:I42">
    <cfRule type="expression" dxfId="1952" priority="2" stopIfTrue="1">
      <formula>ISERROR(H35:R50)</formula>
    </cfRule>
  </conditionalFormatting>
  <conditionalFormatting sqref="H21:H42">
    <cfRule type="expression" dxfId="1951" priority="1" stopIfTrue="1">
      <formula>ISERROR(G21:P36)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/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33739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950" priority="22" stopIfTrue="1">
      <formula>ISERROR($B$5:$B$13)</formula>
    </cfRule>
  </conditionalFormatting>
  <conditionalFormatting sqref="W9">
    <cfRule type="expression" dxfId="1949" priority="21" stopIfTrue="1">
      <formula>ISERROR($E$9)</formula>
    </cfRule>
  </conditionalFormatting>
  <conditionalFormatting sqref="C20">
    <cfRule type="expression" dxfId="1948" priority="20" stopIfTrue="1">
      <formula>ISERROR(C20:D35)</formula>
    </cfRule>
  </conditionalFormatting>
  <conditionalFormatting sqref="C20">
    <cfRule type="expression" dxfId="1947" priority="19" stopIfTrue="1">
      <formula>ISERROR(C20:D35)</formula>
    </cfRule>
  </conditionalFormatting>
  <conditionalFormatting sqref="B20:B31">
    <cfRule type="expression" dxfId="1946" priority="18" stopIfTrue="1">
      <formula>ISERROR(B20:B35)</formula>
    </cfRule>
  </conditionalFormatting>
  <conditionalFormatting sqref="D20:D31">
    <cfRule type="expression" dxfId="1945" priority="17" stopIfTrue="1">
      <formula>ISERROR(D20:H35)</formula>
    </cfRule>
  </conditionalFormatting>
  <conditionalFormatting sqref="F20:F31">
    <cfRule type="expression" dxfId="1944" priority="16" stopIfTrue="1">
      <formula>ISERROR(F20:N35)</formula>
    </cfRule>
  </conditionalFormatting>
  <conditionalFormatting sqref="E20:E31">
    <cfRule type="expression" dxfId="1943" priority="15" stopIfTrue="1">
      <formula>ISERROR(E20:K35)</formula>
    </cfRule>
  </conditionalFormatting>
  <conditionalFormatting sqref="I20:I31">
    <cfRule type="expression" dxfId="1942" priority="14" stopIfTrue="1">
      <formula>ISERROR(H20:R35)</formula>
    </cfRule>
  </conditionalFormatting>
  <conditionalFormatting sqref="H20:H31">
    <cfRule type="expression" dxfId="1941" priority="13" stopIfTrue="1">
      <formula>ISERROR(G20:P35)</formula>
    </cfRule>
  </conditionalFormatting>
  <conditionalFormatting sqref="F6 C20 E5:E6 C5:C6 K9:R10 L11:N11 A20:B31 D20:Q31 A33:B42 D33:M42">
    <cfRule type="containsErrors" dxfId="1940" priority="12" stopIfTrue="1">
      <formula>ISERROR(A5)</formula>
    </cfRule>
  </conditionalFormatting>
  <conditionalFormatting sqref="M21:M31">
    <cfRule type="expression" dxfId="1939" priority="11" stopIfTrue="1">
      <formula>ISERROR(L21:U36)</formula>
    </cfRule>
  </conditionalFormatting>
  <conditionalFormatting sqref="B33:B42">
    <cfRule type="expression" dxfId="1938" priority="10" stopIfTrue="1">
      <formula>ISERROR(B33:B48)</formula>
    </cfRule>
  </conditionalFormatting>
  <conditionalFormatting sqref="D33:D42">
    <cfRule type="expression" dxfId="1937" priority="9" stopIfTrue="1">
      <formula>ISERROR(D33:H48)</formula>
    </cfRule>
  </conditionalFormatting>
  <conditionalFormatting sqref="F33:F42">
    <cfRule type="expression" dxfId="1936" priority="8" stopIfTrue="1">
      <formula>ISERROR(F33:N48)</formula>
    </cfRule>
  </conditionalFormatting>
  <conditionalFormatting sqref="E33:E42">
    <cfRule type="expression" dxfId="1935" priority="7" stopIfTrue="1">
      <formula>ISERROR(E33:K48)</formula>
    </cfRule>
  </conditionalFormatting>
  <conditionalFormatting sqref="I33:I42">
    <cfRule type="expression" dxfId="1934" priority="6" stopIfTrue="1">
      <formula>ISERROR(H33:R48)</formula>
    </cfRule>
  </conditionalFormatting>
  <conditionalFormatting sqref="H33:H42">
    <cfRule type="expression" dxfId="1933" priority="5" stopIfTrue="1">
      <formula>ISERROR(G33:P48)</formula>
    </cfRule>
  </conditionalFormatting>
  <conditionalFormatting sqref="M33:M42">
    <cfRule type="expression" dxfId="1932" priority="4" stopIfTrue="1">
      <formula>ISERROR(L33:U48)</formula>
    </cfRule>
  </conditionalFormatting>
  <conditionalFormatting sqref="I34:I41">
    <cfRule type="expression" dxfId="1931" priority="3" stopIfTrue="1">
      <formula>ISERROR(H34:R49)</formula>
    </cfRule>
  </conditionalFormatting>
  <conditionalFormatting sqref="I33:I42">
    <cfRule type="expression" dxfId="1930" priority="2" stopIfTrue="1">
      <formula>ISERROR(H33:R48)</formula>
    </cfRule>
  </conditionalFormatting>
  <conditionalFormatting sqref="I35:I42">
    <cfRule type="expression" dxfId="1929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rgb="FFFF0000"/>
  </sheetPr>
  <dimension ref="A1:Z94"/>
  <sheetViews>
    <sheetView zoomScaleNormal="100" workbookViewId="0">
      <selection activeCell="D26" sqref="D2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34740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57"/>
      <c r="C5" s="42"/>
      <c r="E5" s="42"/>
      <c r="F5" s="85"/>
      <c r="G5" s="58"/>
      <c r="H5" s="657"/>
      <c r="I5" s="657"/>
      <c r="J5" s="657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59"/>
      <c r="C6" s="83" t="e">
        <f>U6</f>
        <v>#N/A</v>
      </c>
      <c r="E6" s="55"/>
      <c r="F6" s="56" t="e">
        <f>U7</f>
        <v>#N/A</v>
      </c>
      <c r="G6" s="659"/>
      <c r="H6" s="659"/>
      <c r="I6" s="659"/>
      <c r="J6" s="65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57"/>
      <c r="M8" s="657"/>
      <c r="N8" s="657"/>
      <c r="O8" s="657"/>
      <c r="P8" s="657"/>
      <c r="Q8" s="657"/>
      <c r="R8" s="658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659"/>
      <c r="C9" s="659"/>
      <c r="D9" s="659"/>
      <c r="E9" s="659"/>
      <c r="F9" s="659"/>
      <c r="G9" s="659"/>
      <c r="H9" s="659"/>
      <c r="I9" s="65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57"/>
      <c r="C11" s="657"/>
      <c r="D11" s="42" t="s">
        <v>407</v>
      </c>
      <c r="E11" s="657"/>
      <c r="F11" s="657"/>
      <c r="G11" s="657"/>
      <c r="H11" s="657"/>
      <c r="I11" s="658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60"/>
      <c r="C12" s="660"/>
      <c r="D12" s="660"/>
      <c r="E12" s="660"/>
      <c r="F12" s="660"/>
      <c r="G12" s="660"/>
      <c r="H12" s="660"/>
      <c r="I12" s="65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1011</v>
      </c>
      <c r="V12" s="16"/>
      <c r="W12" s="16"/>
    </row>
    <row r="13" spans="1:26" ht="13.5" thickBot="1">
      <c r="A13" s="40" t="s">
        <v>402</v>
      </c>
      <c r="B13" s="655"/>
      <c r="C13" s="655"/>
      <c r="D13" s="655"/>
      <c r="E13" s="655"/>
      <c r="F13" s="655"/>
      <c r="G13" s="655"/>
      <c r="H13" s="655"/>
      <c r="I13" s="65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671" t="s">
        <v>393</v>
      </c>
      <c r="E17" s="669"/>
      <c r="F17" s="1295"/>
      <c r="G17" s="1296"/>
      <c r="H17" s="669"/>
      <c r="I17" s="1295"/>
      <c r="J17" s="1297"/>
      <c r="K17" s="1297"/>
      <c r="L17" s="1296"/>
      <c r="M17" s="67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665" t="s">
        <v>391</v>
      </c>
      <c r="E18" s="663" t="s">
        <v>353</v>
      </c>
      <c r="F18" s="1320" t="s">
        <v>352</v>
      </c>
      <c r="G18" s="1321"/>
      <c r="H18" s="663" t="s">
        <v>151</v>
      </c>
      <c r="I18" s="1320" t="s">
        <v>351</v>
      </c>
      <c r="J18" s="1322"/>
      <c r="K18" s="1322"/>
      <c r="L18" s="1321"/>
      <c r="M18" s="66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668" t="s">
        <v>389</v>
      </c>
      <c r="E19" s="32"/>
      <c r="F19" s="1328"/>
      <c r="G19" s="1329"/>
      <c r="H19" s="666"/>
      <c r="I19" s="1328"/>
      <c r="J19" s="1330"/>
      <c r="K19" s="1330"/>
      <c r="L19" s="1329"/>
      <c r="M19" s="66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662"/>
      <c r="N20" s="1336"/>
      <c r="O20" s="1337"/>
      <c r="P20" s="1336"/>
      <c r="Q20" s="1337"/>
      <c r="R20" s="661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 t="e">
        <f>VLOOKUP(B22,Halfpipe!$A$1:$D$148,5,FALSE)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VLOOKUP(B23,Halfpipe!$A$1:$D$148,5,FALSE)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VLOOKUP(B24,Halfpipe!$A$1:$D$148,5,FALSE)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VLOOKUP(B25,Halfpipe!$A$1:$D$148,5,FALSE)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VLOOKUP(B26,Halfpipe!$A$1:$D$148,5,FALSE)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VLOOKUP(B27,Halfpipe!$A$1:$D$148,5,FALSE)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VLOOKUP(B28,Halfpipe!$A$1:$D$148,5,FALSE)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VLOOKUP(B29,Halfpipe!$A$1:$D$148,5,FALSE)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VLOOKUP(B30,Halfpipe!$A$1:$D$148,5,FALSE)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VLOOKUP(B31,Halfpipe!$A$1:$D$148,5,FALSE)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VLOOKUP(B31,Slopestyle!$A$1:$D$113,5,FALSE)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672"/>
      <c r="C32" s="672"/>
      <c r="D32" s="661"/>
      <c r="E32" s="66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VLOOKUP(B33,Halfpipe!$A$1:$D$148,5,FALSE)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VLOOKUP(B34,Halfpipe!$A$1:$D$148,5,FALSE)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VLOOKUP(B35,Halfpipe!$A$1:$D$148,5,FALSE)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VLOOKUP(B36,Halfpipe!$A$1:$D$148,5,FALSE)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VLOOKUP(B40,Halfpipe!$A$1:$D$148,5,FALSE)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VLOOKUP(B41,Halfpipe!$A$1:$D$148,5,FALSE)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VLOOKUP(B42,Halfpipe!$A$1:$D$148,5,FALSE)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VLOOKUP(B42,Slopestyle!$A$1:$D$113,5,FALSE)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66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6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5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928" priority="21" stopIfTrue="1">
      <formula>ISERROR($B$5:$B$13)</formula>
    </cfRule>
  </conditionalFormatting>
  <conditionalFormatting sqref="W9">
    <cfRule type="expression" dxfId="1927" priority="20" stopIfTrue="1">
      <formula>ISERROR($E$9)</formula>
    </cfRule>
  </conditionalFormatting>
  <conditionalFormatting sqref="C20">
    <cfRule type="expression" dxfId="1926" priority="19" stopIfTrue="1">
      <formula>ISERROR(C20:D35)</formula>
    </cfRule>
  </conditionalFormatting>
  <conditionalFormatting sqref="C20">
    <cfRule type="expression" dxfId="1925" priority="18" stopIfTrue="1">
      <formula>ISERROR(C20:D35)</formula>
    </cfRule>
  </conditionalFormatting>
  <conditionalFormatting sqref="B20:B31">
    <cfRule type="expression" dxfId="1924" priority="17" stopIfTrue="1">
      <formula>ISERROR(B20:B35)</formula>
    </cfRule>
  </conditionalFormatting>
  <conditionalFormatting sqref="D20:D31">
    <cfRule type="expression" dxfId="1923" priority="16" stopIfTrue="1">
      <formula>ISERROR(D20:H35)</formula>
    </cfRule>
  </conditionalFormatting>
  <conditionalFormatting sqref="F20:F31">
    <cfRule type="expression" dxfId="1922" priority="15" stopIfTrue="1">
      <formula>ISERROR(F20:N35)</formula>
    </cfRule>
  </conditionalFormatting>
  <conditionalFormatting sqref="E20:E31">
    <cfRule type="expression" dxfId="1921" priority="14" stopIfTrue="1">
      <formula>ISERROR(E20:K35)</formula>
    </cfRule>
  </conditionalFormatting>
  <conditionalFormatting sqref="I20:I31">
    <cfRule type="expression" dxfId="1920" priority="13" stopIfTrue="1">
      <formula>ISERROR(H20:R35)</formula>
    </cfRule>
  </conditionalFormatting>
  <conditionalFormatting sqref="H20:H42">
    <cfRule type="expression" dxfId="1919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1918" priority="11" stopIfTrue="1">
      <formula>ISERROR(A5)</formula>
    </cfRule>
  </conditionalFormatting>
  <conditionalFormatting sqref="M21:M42">
    <cfRule type="expression" dxfId="1917" priority="10" stopIfTrue="1">
      <formula>ISERROR(L21:U36)</formula>
    </cfRule>
  </conditionalFormatting>
  <conditionalFormatting sqref="B33:B42">
    <cfRule type="expression" dxfId="1916" priority="9" stopIfTrue="1">
      <formula>ISERROR(B33:B48)</formula>
    </cfRule>
  </conditionalFormatting>
  <conditionalFormatting sqref="D33:D42">
    <cfRule type="expression" dxfId="1915" priority="8" stopIfTrue="1">
      <formula>ISERROR(D33:H48)</formula>
    </cfRule>
  </conditionalFormatting>
  <conditionalFormatting sqref="F33:F42">
    <cfRule type="expression" dxfId="1914" priority="7" stopIfTrue="1">
      <formula>ISERROR(F33:N48)</formula>
    </cfRule>
  </conditionalFormatting>
  <conditionalFormatting sqref="E33:E42">
    <cfRule type="expression" dxfId="1913" priority="6" stopIfTrue="1">
      <formula>ISERROR(E33:K48)</formula>
    </cfRule>
  </conditionalFormatting>
  <conditionalFormatting sqref="I33:I42">
    <cfRule type="expression" dxfId="1912" priority="5" stopIfTrue="1">
      <formula>ISERROR(H33:R48)</formula>
    </cfRule>
  </conditionalFormatting>
  <conditionalFormatting sqref="I34:I41">
    <cfRule type="expression" dxfId="1911" priority="4" stopIfTrue="1">
      <formula>ISERROR(H34:R49)</formula>
    </cfRule>
  </conditionalFormatting>
  <conditionalFormatting sqref="I33:I42">
    <cfRule type="expression" dxfId="1910" priority="3" stopIfTrue="1">
      <formula>ISERROR(H33:R48)</formula>
    </cfRule>
  </conditionalFormatting>
  <conditionalFormatting sqref="I35:I42">
    <cfRule type="expression" dxfId="1909" priority="2" stopIfTrue="1">
      <formula>ISERROR(H35:R50)</formula>
    </cfRule>
  </conditionalFormatting>
  <conditionalFormatting sqref="H21:H42">
    <cfRule type="expression" dxfId="1908" priority="1" stopIfTrue="1">
      <formula>ISERROR(G21:P36)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FF0000"/>
  </sheetPr>
  <dimension ref="A1:AF94"/>
  <sheetViews>
    <sheetView zoomScaleNormal="100" workbookViewId="0">
      <selection activeCell="D26" sqref="D2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34624</v>
      </c>
      <c r="V4" s="16"/>
      <c r="W4" s="16"/>
      <c r="Z4" s="594"/>
    </row>
    <row r="5" spans="1:26" ht="13.5" thickTop="1">
      <c r="A5" s="43" t="s">
        <v>423</v>
      </c>
      <c r="B5" s="530"/>
      <c r="C5" s="42"/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860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907" priority="22" stopIfTrue="1">
      <formula>ISERROR($B$5:$B$13)</formula>
    </cfRule>
  </conditionalFormatting>
  <conditionalFormatting sqref="W9">
    <cfRule type="expression" dxfId="1906" priority="21" stopIfTrue="1">
      <formula>ISERROR($E$9)</formula>
    </cfRule>
  </conditionalFormatting>
  <conditionalFormatting sqref="C20">
    <cfRule type="expression" dxfId="1905" priority="20" stopIfTrue="1">
      <formula>ISERROR(C20:D35)</formula>
    </cfRule>
  </conditionalFormatting>
  <conditionalFormatting sqref="C20">
    <cfRule type="expression" dxfId="1904" priority="19" stopIfTrue="1">
      <formula>ISERROR(C20:D35)</formula>
    </cfRule>
  </conditionalFormatting>
  <conditionalFormatting sqref="B20:B31">
    <cfRule type="expression" dxfId="1903" priority="18" stopIfTrue="1">
      <formula>ISERROR(B20:B35)</formula>
    </cfRule>
  </conditionalFormatting>
  <conditionalFormatting sqref="D20:D31">
    <cfRule type="expression" dxfId="1902" priority="17" stopIfTrue="1">
      <formula>ISERROR(D20:H35)</formula>
    </cfRule>
  </conditionalFormatting>
  <conditionalFormatting sqref="F20:F31">
    <cfRule type="expression" dxfId="1901" priority="16" stopIfTrue="1">
      <formula>ISERROR(F20:N35)</formula>
    </cfRule>
  </conditionalFormatting>
  <conditionalFormatting sqref="E20:E31">
    <cfRule type="expression" dxfId="1900" priority="15" stopIfTrue="1">
      <formula>ISERROR(E20:K35)</formula>
    </cfRule>
  </conditionalFormatting>
  <conditionalFormatting sqref="I20:I31">
    <cfRule type="expression" dxfId="1899" priority="14" stopIfTrue="1">
      <formula>ISERROR(H20:R35)</formula>
    </cfRule>
  </conditionalFormatting>
  <conditionalFormatting sqref="H20:H31">
    <cfRule type="expression" dxfId="1898" priority="13" stopIfTrue="1">
      <formula>ISERROR(G20:P35)</formula>
    </cfRule>
  </conditionalFormatting>
  <conditionalFormatting sqref="F6 C20 E5:E6 C5:C6 K9:R10 L11:N11 A20:B31 D20:Q31 A33:B42 D33:M42">
    <cfRule type="containsErrors" dxfId="1897" priority="12" stopIfTrue="1">
      <formula>ISERROR(A5)</formula>
    </cfRule>
  </conditionalFormatting>
  <conditionalFormatting sqref="M21:M31">
    <cfRule type="expression" dxfId="1896" priority="11" stopIfTrue="1">
      <formula>ISERROR(L21:U36)</formula>
    </cfRule>
  </conditionalFormatting>
  <conditionalFormatting sqref="B33:B42">
    <cfRule type="expression" dxfId="1895" priority="10" stopIfTrue="1">
      <formula>ISERROR(B33:B48)</formula>
    </cfRule>
  </conditionalFormatting>
  <conditionalFormatting sqref="D33:D42">
    <cfRule type="expression" dxfId="1894" priority="9" stopIfTrue="1">
      <formula>ISERROR(D33:H48)</formula>
    </cfRule>
  </conditionalFormatting>
  <conditionalFormatting sqref="F33:F42">
    <cfRule type="expression" dxfId="1893" priority="8" stopIfTrue="1">
      <formula>ISERROR(F33:N48)</formula>
    </cfRule>
  </conditionalFormatting>
  <conditionalFormatting sqref="E33:E42">
    <cfRule type="expression" dxfId="1892" priority="7" stopIfTrue="1">
      <formula>ISERROR(E33:K48)</formula>
    </cfRule>
  </conditionalFormatting>
  <conditionalFormatting sqref="I33:I42">
    <cfRule type="expression" dxfId="1891" priority="6" stopIfTrue="1">
      <formula>ISERROR(H33:R48)</formula>
    </cfRule>
  </conditionalFormatting>
  <conditionalFormatting sqref="H33:H42">
    <cfRule type="expression" dxfId="1890" priority="5" stopIfTrue="1">
      <formula>ISERROR(G33:P48)</formula>
    </cfRule>
  </conditionalFormatting>
  <conditionalFormatting sqref="M33:M42">
    <cfRule type="expression" dxfId="1889" priority="4" stopIfTrue="1">
      <formula>ISERROR(L33:U48)</formula>
    </cfRule>
  </conditionalFormatting>
  <conditionalFormatting sqref="I34:I41">
    <cfRule type="expression" dxfId="1888" priority="3" stopIfTrue="1">
      <formula>ISERROR(H34:R49)</formula>
    </cfRule>
  </conditionalFormatting>
  <conditionalFormatting sqref="I33:I42">
    <cfRule type="expression" dxfId="1887" priority="2" stopIfTrue="1">
      <formula>ISERROR(H33:R48)</formula>
    </cfRule>
  </conditionalFormatting>
  <conditionalFormatting sqref="I35:I42">
    <cfRule type="expression" dxfId="1886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FF0000"/>
  </sheetPr>
  <dimension ref="A1:AF94"/>
  <sheetViews>
    <sheetView zoomScaleNormal="100" workbookViewId="0">
      <selection activeCell="U34" sqref="U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34396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860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885" priority="22" stopIfTrue="1">
      <formula>ISERROR($B$5:$B$13)</formula>
    </cfRule>
  </conditionalFormatting>
  <conditionalFormatting sqref="W9">
    <cfRule type="expression" dxfId="1884" priority="21" stopIfTrue="1">
      <formula>ISERROR($E$9)</formula>
    </cfRule>
  </conditionalFormatting>
  <conditionalFormatting sqref="C20">
    <cfRule type="expression" dxfId="1883" priority="20" stopIfTrue="1">
      <formula>ISERROR(C20:D35)</formula>
    </cfRule>
  </conditionalFormatting>
  <conditionalFormatting sqref="C20">
    <cfRule type="expression" dxfId="1882" priority="19" stopIfTrue="1">
      <formula>ISERROR(C20:D35)</formula>
    </cfRule>
  </conditionalFormatting>
  <conditionalFormatting sqref="B20:B31">
    <cfRule type="expression" dxfId="1881" priority="18" stopIfTrue="1">
      <formula>ISERROR(B20:B35)</formula>
    </cfRule>
  </conditionalFormatting>
  <conditionalFormatting sqref="D20:D31">
    <cfRule type="expression" dxfId="1880" priority="17" stopIfTrue="1">
      <formula>ISERROR(D20:H35)</formula>
    </cfRule>
  </conditionalFormatting>
  <conditionalFormatting sqref="F20:F31">
    <cfRule type="expression" dxfId="1879" priority="16" stopIfTrue="1">
      <formula>ISERROR(F20:N35)</formula>
    </cfRule>
  </conditionalFormatting>
  <conditionalFormatting sqref="E20:E31">
    <cfRule type="expression" dxfId="1878" priority="15" stopIfTrue="1">
      <formula>ISERROR(E20:K35)</formula>
    </cfRule>
  </conditionalFormatting>
  <conditionalFormatting sqref="I20:I31">
    <cfRule type="expression" dxfId="1877" priority="14" stopIfTrue="1">
      <formula>ISERROR(H20:R35)</formula>
    </cfRule>
  </conditionalFormatting>
  <conditionalFormatting sqref="H20:H31">
    <cfRule type="expression" dxfId="1876" priority="13" stopIfTrue="1">
      <formula>ISERROR(G20:P35)</formula>
    </cfRule>
  </conditionalFormatting>
  <conditionalFormatting sqref="F6 C20 E5:E6 C5:C6 K9:R10 L11:N11 A20:B31 D20:Q31 A33:B42 D33:M42">
    <cfRule type="containsErrors" dxfId="1875" priority="12" stopIfTrue="1">
      <formula>ISERROR(A5)</formula>
    </cfRule>
  </conditionalFormatting>
  <conditionalFormatting sqref="M21:M31">
    <cfRule type="expression" dxfId="1874" priority="11" stopIfTrue="1">
      <formula>ISERROR(L21:U36)</formula>
    </cfRule>
  </conditionalFormatting>
  <conditionalFormatting sqref="B33:B42">
    <cfRule type="expression" dxfId="1873" priority="10" stopIfTrue="1">
      <formula>ISERROR(B33:B48)</formula>
    </cfRule>
  </conditionalFormatting>
  <conditionalFormatting sqref="D33:D42">
    <cfRule type="expression" dxfId="1872" priority="9" stopIfTrue="1">
      <formula>ISERROR(D33:H48)</formula>
    </cfRule>
  </conditionalFormatting>
  <conditionalFormatting sqref="F33:F42">
    <cfRule type="expression" dxfId="1871" priority="8" stopIfTrue="1">
      <formula>ISERROR(F33:N48)</formula>
    </cfRule>
  </conditionalFormatting>
  <conditionalFormatting sqref="E33:E42">
    <cfRule type="expression" dxfId="1870" priority="7" stopIfTrue="1">
      <formula>ISERROR(E33:K48)</formula>
    </cfRule>
  </conditionalFormatting>
  <conditionalFormatting sqref="I33:I42">
    <cfRule type="expression" dxfId="1869" priority="6" stopIfTrue="1">
      <formula>ISERROR(H33:R48)</formula>
    </cfRule>
  </conditionalFormatting>
  <conditionalFormatting sqref="H33:H42">
    <cfRule type="expression" dxfId="1868" priority="5" stopIfTrue="1">
      <formula>ISERROR(G33:P48)</formula>
    </cfRule>
  </conditionalFormatting>
  <conditionalFormatting sqref="M33:M42">
    <cfRule type="expression" dxfId="1867" priority="4" stopIfTrue="1">
      <formula>ISERROR(L33:U48)</formula>
    </cfRule>
  </conditionalFormatting>
  <conditionalFormatting sqref="I34:I41">
    <cfRule type="expression" dxfId="1866" priority="3" stopIfTrue="1">
      <formula>ISERROR(H34:R49)</formula>
    </cfRule>
  </conditionalFormatting>
  <conditionalFormatting sqref="I33:I42">
    <cfRule type="expression" dxfId="1865" priority="2" stopIfTrue="1">
      <formula>ISERROR(H33:R48)</formula>
    </cfRule>
  </conditionalFormatting>
  <conditionalFormatting sqref="I35:I42">
    <cfRule type="expression" dxfId="1864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FF0000"/>
  </sheetPr>
  <dimension ref="A1:AF94"/>
  <sheetViews>
    <sheetView topLeftCell="A7" zoomScaleNormal="100" workbookViewId="0">
      <selection activeCell="U34" sqref="U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34625</v>
      </c>
      <c r="V4" s="16"/>
      <c r="W4" s="16"/>
      <c r="Z4" s="594"/>
    </row>
    <row r="5" spans="1:26" ht="13.5" thickTop="1">
      <c r="A5" s="43" t="s">
        <v>423</v>
      </c>
      <c r="B5" s="530"/>
      <c r="C5" s="42"/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552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  <c r="T19" s="52" t="s">
        <v>1014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>
        <v>9040174</v>
      </c>
      <c r="B21" s="1338" t="str">
        <f>VLOOKUP(A21,'Athlete and Points'!$A$1:$S$279,2,FALSE)</f>
        <v>GARNER Ryan</v>
      </c>
      <c r="C21" s="1338"/>
      <c r="D21" s="27">
        <f>VLOOKUP(A21,'Athlete and Points'!$A$1:$S$279,4,FALSE)</f>
        <v>97</v>
      </c>
      <c r="E21" s="26"/>
      <c r="F21" s="1339">
        <f>VLOOKUP(A21,'Athlete and Points'!$A$1:$S$279,8,FALSE)</f>
        <v>64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20">
      <c r="A22" s="25">
        <v>9040162</v>
      </c>
      <c r="B22" s="1344" t="str">
        <f>VLOOKUP(A22,'Athlete and Points'!$A$1:$S$279,2,FALSE)</f>
        <v>THOMAS Matthew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253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0" ht="13.5" thickBot="1">
      <c r="A23" s="25">
        <v>9040160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 t="e">
        <f>VLOOKUP(A23,'Athlete and Points'!$A$1:$S$279,8,FALSE)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20">
      <c r="A24" s="25">
        <v>9040181</v>
      </c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/>
      <c r="F24" s="1345" t="e">
        <f>VLOOKUP(A24,'Athlete and Points'!$A$1:$S$279,8,FALSE)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20" ht="13.5" thickBot="1">
      <c r="A25" s="252">
        <v>9040115</v>
      </c>
      <c r="B25" s="1407" t="e">
        <f>VLOOKUP(A25,'Athlete and Points'!$A$1:$S$279,2,FALSE)</f>
        <v>#N/A</v>
      </c>
      <c r="C25" s="1407"/>
      <c r="D25" s="253" t="e">
        <f>VLOOKUP(A25,'Athlete and Points'!$A$1:$S$279,4,FALSE)</f>
        <v>#N/A</v>
      </c>
      <c r="E25" s="254"/>
      <c r="F25" s="1408" t="e">
        <f>VLOOKUP(A25,'Athlete and Points'!$A$1:$S$279,8,FALSE)</f>
        <v>#N/A</v>
      </c>
      <c r="G25" s="1409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9045074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9045005</v>
      </c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/>
      <c r="F35" s="1345" t="e">
        <f>VLOOKUP(A35,'Athlete and Points'!$A$1:$S$279,8,FALSE)</f>
        <v>#N/A</v>
      </c>
      <c r="G35" s="1346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9045058</v>
      </c>
      <c r="B36" s="1344" t="str">
        <f>VLOOKUP(A36,'Athlete and Points'!$A$1:$S$279,2,FALSE)</f>
        <v>TURNER Ellise</v>
      </c>
      <c r="C36" s="1344"/>
      <c r="D36" s="24">
        <f>VLOOKUP(A36,'Athlete and Points'!$A$1:$S$279,4,FALSE)</f>
        <v>95</v>
      </c>
      <c r="E36" s="23"/>
      <c r="F36" s="1345">
        <f>VLOOKUP(A36,'Athlete and Points'!$A$1:$S$279,8,FALSE)</f>
        <v>164.8</v>
      </c>
      <c r="G36" s="1346"/>
      <c r="H36" s="23"/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947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945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863" priority="22" stopIfTrue="1">
      <formula>ISERROR($B$5:$B$13)</formula>
    </cfRule>
  </conditionalFormatting>
  <conditionalFormatting sqref="W9">
    <cfRule type="expression" dxfId="1862" priority="21" stopIfTrue="1">
      <formula>ISERROR($E$9)</formula>
    </cfRule>
  </conditionalFormatting>
  <conditionalFormatting sqref="C20">
    <cfRule type="expression" dxfId="1861" priority="20" stopIfTrue="1">
      <formula>ISERROR(C20:D35)</formula>
    </cfRule>
  </conditionalFormatting>
  <conditionalFormatting sqref="C20">
    <cfRule type="expression" dxfId="1860" priority="19" stopIfTrue="1">
      <formula>ISERROR(C20:D35)</formula>
    </cfRule>
  </conditionalFormatting>
  <conditionalFormatting sqref="B20:B31">
    <cfRule type="expression" dxfId="1859" priority="18" stopIfTrue="1">
      <formula>ISERROR(B20:B35)</formula>
    </cfRule>
  </conditionalFormatting>
  <conditionalFormatting sqref="D20:D31">
    <cfRule type="expression" dxfId="1858" priority="17" stopIfTrue="1">
      <formula>ISERROR(D20:H35)</formula>
    </cfRule>
  </conditionalFormatting>
  <conditionalFormatting sqref="F20:F31">
    <cfRule type="expression" dxfId="1857" priority="16" stopIfTrue="1">
      <formula>ISERROR(F20:N35)</formula>
    </cfRule>
  </conditionalFormatting>
  <conditionalFormatting sqref="E20:E31">
    <cfRule type="expression" dxfId="1856" priority="15" stopIfTrue="1">
      <formula>ISERROR(E20:K35)</formula>
    </cfRule>
  </conditionalFormatting>
  <conditionalFormatting sqref="I20:I31">
    <cfRule type="expression" dxfId="1855" priority="14" stopIfTrue="1">
      <formula>ISERROR(H20:R35)</formula>
    </cfRule>
  </conditionalFormatting>
  <conditionalFormatting sqref="H20:H31">
    <cfRule type="expression" dxfId="1854" priority="13" stopIfTrue="1">
      <formula>ISERROR(G20:P35)</formula>
    </cfRule>
  </conditionalFormatting>
  <conditionalFormatting sqref="F6 C20 E5:E6 C5:C6 K9:R10 L11:N11 A20:B31 D20:Q31 A33:B42 D33:M42">
    <cfRule type="containsErrors" dxfId="1853" priority="12" stopIfTrue="1">
      <formula>ISERROR(A5)</formula>
    </cfRule>
  </conditionalFormatting>
  <conditionalFormatting sqref="M21:M31">
    <cfRule type="expression" dxfId="1852" priority="11" stopIfTrue="1">
      <formula>ISERROR(L21:U36)</formula>
    </cfRule>
  </conditionalFormatting>
  <conditionalFormatting sqref="B33:B42">
    <cfRule type="expression" dxfId="1851" priority="10" stopIfTrue="1">
      <formula>ISERROR(B33:B48)</formula>
    </cfRule>
  </conditionalFormatting>
  <conditionalFormatting sqref="D33:D42">
    <cfRule type="expression" dxfId="1850" priority="9" stopIfTrue="1">
      <formula>ISERROR(D33:H48)</formula>
    </cfRule>
  </conditionalFormatting>
  <conditionalFormatting sqref="F33:F42">
    <cfRule type="expression" dxfId="1849" priority="8" stopIfTrue="1">
      <formula>ISERROR(F33:N48)</formula>
    </cfRule>
  </conditionalFormatting>
  <conditionalFormatting sqref="E33:E42">
    <cfRule type="expression" dxfId="1848" priority="7" stopIfTrue="1">
      <formula>ISERROR(E33:K48)</formula>
    </cfRule>
  </conditionalFormatting>
  <conditionalFormatting sqref="I33:I42">
    <cfRule type="expression" dxfId="1847" priority="6" stopIfTrue="1">
      <formula>ISERROR(H33:R48)</formula>
    </cfRule>
  </conditionalFormatting>
  <conditionalFormatting sqref="H33:H42">
    <cfRule type="expression" dxfId="1846" priority="5" stopIfTrue="1">
      <formula>ISERROR(G33:P48)</formula>
    </cfRule>
  </conditionalFormatting>
  <conditionalFormatting sqref="M33:M42">
    <cfRule type="expression" dxfId="1845" priority="4" stopIfTrue="1">
      <formula>ISERROR(L33:U48)</formula>
    </cfRule>
  </conditionalFormatting>
  <conditionalFormatting sqref="I34:I41">
    <cfRule type="expression" dxfId="1844" priority="3" stopIfTrue="1">
      <formula>ISERROR(H34:R49)</formula>
    </cfRule>
  </conditionalFormatting>
  <conditionalFormatting sqref="I33:I42">
    <cfRule type="expression" dxfId="1843" priority="2" stopIfTrue="1">
      <formula>ISERROR(H33:R48)</formula>
    </cfRule>
  </conditionalFormatting>
  <conditionalFormatting sqref="I35:I42">
    <cfRule type="expression" dxfId="184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FF0000"/>
  </sheetPr>
  <dimension ref="A1:AF94"/>
  <sheetViews>
    <sheetView zoomScaleNormal="100" workbookViewId="0">
      <selection activeCell="U34" sqref="U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34062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105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841" priority="22" stopIfTrue="1">
      <formula>ISERROR($B$5:$B$13)</formula>
    </cfRule>
  </conditionalFormatting>
  <conditionalFormatting sqref="W9">
    <cfRule type="expression" dxfId="1840" priority="21" stopIfTrue="1">
      <formula>ISERROR($E$9)</formula>
    </cfRule>
  </conditionalFormatting>
  <conditionalFormatting sqref="C20">
    <cfRule type="expression" dxfId="1839" priority="20" stopIfTrue="1">
      <formula>ISERROR(C20:D35)</formula>
    </cfRule>
  </conditionalFormatting>
  <conditionalFormatting sqref="C20">
    <cfRule type="expression" dxfId="1838" priority="19" stopIfTrue="1">
      <formula>ISERROR(C20:D35)</formula>
    </cfRule>
  </conditionalFormatting>
  <conditionalFormatting sqref="B20:B31">
    <cfRule type="expression" dxfId="1837" priority="18" stopIfTrue="1">
      <formula>ISERROR(B20:B35)</formula>
    </cfRule>
  </conditionalFormatting>
  <conditionalFormatting sqref="D20:D31">
    <cfRule type="expression" dxfId="1836" priority="17" stopIfTrue="1">
      <formula>ISERROR(D20:H35)</formula>
    </cfRule>
  </conditionalFormatting>
  <conditionalFormatting sqref="F20:F31">
    <cfRule type="expression" dxfId="1835" priority="16" stopIfTrue="1">
      <formula>ISERROR(F20:N35)</formula>
    </cfRule>
  </conditionalFormatting>
  <conditionalFormatting sqref="E20:E31">
    <cfRule type="expression" dxfId="1834" priority="15" stopIfTrue="1">
      <formula>ISERROR(E20:K35)</formula>
    </cfRule>
  </conditionalFormatting>
  <conditionalFormatting sqref="I20:I31">
    <cfRule type="expression" dxfId="1833" priority="14" stopIfTrue="1">
      <formula>ISERROR(H20:R35)</formula>
    </cfRule>
  </conditionalFormatting>
  <conditionalFormatting sqref="H20:H31">
    <cfRule type="expression" dxfId="1832" priority="13" stopIfTrue="1">
      <formula>ISERROR(G20:P35)</formula>
    </cfRule>
  </conditionalFormatting>
  <conditionalFormatting sqref="F6 C20 E5:E6 C5:C6 K9:R10 L11:N11 A20:B31 D20:Q31 A33:B42 D33:M42">
    <cfRule type="containsErrors" dxfId="1831" priority="12" stopIfTrue="1">
      <formula>ISERROR(A5)</formula>
    </cfRule>
  </conditionalFormatting>
  <conditionalFormatting sqref="M21:M31">
    <cfRule type="expression" dxfId="1830" priority="11" stopIfTrue="1">
      <formula>ISERROR(L21:U36)</formula>
    </cfRule>
  </conditionalFormatting>
  <conditionalFormatting sqref="B33:B42">
    <cfRule type="expression" dxfId="1829" priority="10" stopIfTrue="1">
      <formula>ISERROR(B33:B48)</formula>
    </cfRule>
  </conditionalFormatting>
  <conditionalFormatting sqref="D33:D42">
    <cfRule type="expression" dxfId="1828" priority="9" stopIfTrue="1">
      <formula>ISERROR(D33:H48)</formula>
    </cfRule>
  </conditionalFormatting>
  <conditionalFormatting sqref="F33:F42">
    <cfRule type="expression" dxfId="1827" priority="8" stopIfTrue="1">
      <formula>ISERROR(F33:N48)</formula>
    </cfRule>
  </conditionalFormatting>
  <conditionalFormatting sqref="E33:E42">
    <cfRule type="expression" dxfId="1826" priority="7" stopIfTrue="1">
      <formula>ISERROR(E33:K48)</formula>
    </cfRule>
  </conditionalFormatting>
  <conditionalFormatting sqref="I33:I42">
    <cfRule type="expression" dxfId="1825" priority="6" stopIfTrue="1">
      <formula>ISERROR(H33:R48)</formula>
    </cfRule>
  </conditionalFormatting>
  <conditionalFormatting sqref="H33:H42">
    <cfRule type="expression" dxfId="1824" priority="5" stopIfTrue="1">
      <formula>ISERROR(G33:P48)</formula>
    </cfRule>
  </conditionalFormatting>
  <conditionalFormatting sqref="M33:M42">
    <cfRule type="expression" dxfId="1823" priority="4" stopIfTrue="1">
      <formula>ISERROR(L33:U48)</formula>
    </cfRule>
  </conditionalFormatting>
  <conditionalFormatting sqref="I34:I41">
    <cfRule type="expression" dxfId="1822" priority="3" stopIfTrue="1">
      <formula>ISERROR(H34:R49)</formula>
    </cfRule>
  </conditionalFormatting>
  <conditionalFormatting sqref="I33:I42">
    <cfRule type="expression" dxfId="1821" priority="2" stopIfTrue="1">
      <formula>ISERROR(H33:R48)</formula>
    </cfRule>
  </conditionalFormatting>
  <conditionalFormatting sqref="I35:I42">
    <cfRule type="expression" dxfId="1820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FF0000"/>
  </sheetPr>
  <dimension ref="A1:AF94"/>
  <sheetViews>
    <sheetView topLeftCell="A7" zoomScaleNormal="100" workbookViewId="0">
      <selection activeCell="U34" sqref="U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34091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str">
        <f>U6</f>
        <v>Mammoth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s">
        <v>1021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500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6</v>
      </c>
      <c r="I15" s="37" t="s">
        <v>396</v>
      </c>
      <c r="J15" s="37"/>
      <c r="K15" s="1315">
        <f>COUNT(A21:A31)</f>
        <v>7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>
        <v>9040167</v>
      </c>
      <c r="B21" s="1338" t="str">
        <f>VLOOKUP(A21,'Athlete and Points'!$A$1:$S$279,2,FALSE)</f>
        <v>MCALPIN Joss</v>
      </c>
      <c r="C21" s="1338"/>
      <c r="D21" s="27">
        <f>VLOOKUP(A21,'Athlete and Points'!$A$1:$S$279,4,FALSE)</f>
        <v>94</v>
      </c>
      <c r="E21" s="26"/>
      <c r="F21" s="1339">
        <f>VLOOKUP(A21,'Athlete and Points'!$A$1:$S$279,8,FALSE)</f>
        <v>0.06</v>
      </c>
      <c r="G21" s="1340"/>
      <c r="H21" s="26"/>
      <c r="I21" s="1339"/>
      <c r="J21" s="1340"/>
      <c r="K21" s="1340"/>
      <c r="L21" s="1340"/>
      <c r="M21" s="23" t="e">
        <f>VLOOKUP(B21,Slopestyle!$A$1:$D$113,5,FALSE)</f>
        <v>#REF!</v>
      </c>
      <c r="N21" s="1341"/>
      <c r="O21" s="1342"/>
      <c r="P21" s="1341"/>
      <c r="Q21" s="1343"/>
      <c r="R21" s="18"/>
      <c r="T21" s="52" t="s">
        <v>539</v>
      </c>
    </row>
    <row r="22" spans="1:20">
      <c r="A22" s="488">
        <v>9040162</v>
      </c>
      <c r="B22" s="1410" t="str">
        <f>VLOOKUP(A22,'Athlete and Points'!$A$1:$S$279,2,FALSE)</f>
        <v>THOMAS Matthew</v>
      </c>
      <c r="C22" s="1410"/>
      <c r="D22" s="489">
        <f>VLOOKUP(A22,'Athlete and Points'!$A$1:$S$279,4,FALSE)</f>
        <v>95</v>
      </c>
      <c r="E22" s="427"/>
      <c r="F22" s="1411">
        <f>VLOOKUP(A22,'Athlete and Points'!$A$1:$S$279,8,FALSE)</f>
        <v>253</v>
      </c>
      <c r="G22" s="1412"/>
      <c r="H22" s="427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  <c r="T22" s="52" t="s">
        <v>647</v>
      </c>
    </row>
    <row r="23" spans="1:20" ht="13.5" thickBot="1">
      <c r="A23" s="488">
        <v>9040160</v>
      </c>
      <c r="B23" s="1410" t="e">
        <f>VLOOKUP(A23,'Athlete and Points'!$A$1:$S$279,2,FALSE)</f>
        <v>#N/A</v>
      </c>
      <c r="C23" s="1410"/>
      <c r="D23" s="489" t="e">
        <f>VLOOKUP(A23,'Athlete and Points'!$A$1:$S$279,4,FALSE)</f>
        <v>#N/A</v>
      </c>
      <c r="E23" s="427"/>
      <c r="F23" s="1411" t="e">
        <f>VLOOKUP(A23,'Athlete and Points'!$A$1:$S$279,8,FALSE)</f>
        <v>#N/A</v>
      </c>
      <c r="G23" s="1412"/>
      <c r="H23" s="427"/>
      <c r="I23" s="1411"/>
      <c r="J23" s="1412"/>
      <c r="K23" s="1412"/>
      <c r="L23" s="1412"/>
      <c r="M23" s="427"/>
      <c r="N23" s="1450"/>
      <c r="O23" s="1451"/>
      <c r="P23" s="1450"/>
      <c r="Q23" s="1452"/>
      <c r="R23" s="18"/>
      <c r="T23" s="52" t="s">
        <v>647</v>
      </c>
    </row>
    <row r="24" spans="1:20">
      <c r="A24" s="25">
        <v>9040200</v>
      </c>
      <c r="B24" s="1344" t="str">
        <f>VLOOKUP(A24,'Athlete and Points'!$A$1:$S$279,2,FALSE)</f>
        <v>COX Matthew</v>
      </c>
      <c r="C24" s="1344"/>
      <c r="D24" s="24">
        <f>VLOOKUP(A24,'Athlete and Points'!$A$1:$S$279,4,FALSE)</f>
        <v>98</v>
      </c>
      <c r="E24" s="23"/>
      <c r="F24" s="1345"/>
      <c r="G24" s="1346"/>
      <c r="H24" s="23" t="e">
        <f>VLOOKUP(B24,Halfpipe!$A$1:$D$148,5,FALSE)</f>
        <v>#REF!</v>
      </c>
      <c r="I24" s="1345"/>
      <c r="J24" s="1346"/>
      <c r="K24" s="1346"/>
      <c r="L24" s="1346"/>
      <c r="M24" s="23" t="e">
        <f>VLOOKUP(B24,Slopestyle!$A$1:$D$113,5,FALSE)</f>
        <v>#REF!</v>
      </c>
      <c r="N24" s="1347"/>
      <c r="O24" s="1348"/>
      <c r="P24" s="1347"/>
      <c r="Q24" s="1349"/>
      <c r="R24" s="22"/>
      <c r="T24" s="52" t="s">
        <v>539</v>
      </c>
    </row>
    <row r="25" spans="1:20" ht="13.5" thickBot="1">
      <c r="A25" s="25">
        <v>9040199</v>
      </c>
      <c r="B25" s="1344" t="str">
        <f>VLOOKUP(A25,'Athlete and Points'!$A$1:$S$279,2,FALSE)</f>
        <v>STAVELEY Luke</v>
      </c>
      <c r="C25" s="1344"/>
      <c r="D25" s="24">
        <f>VLOOKUP(A25,'Athlete and Points'!$A$1:$S$279,4,FALSE)</f>
        <v>99</v>
      </c>
      <c r="E25" s="23"/>
      <c r="F25" s="1345"/>
      <c r="G25" s="1346"/>
      <c r="H25" s="23" t="e">
        <f>VLOOKUP(B25,Halfpipe!$A$1:$D$148,5,FALSE)</f>
        <v>#N/A</v>
      </c>
      <c r="I25" s="1345"/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20">
      <c r="A26" s="25">
        <v>9040163</v>
      </c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/>
      <c r="F26" s="1345"/>
      <c r="G26" s="1346"/>
      <c r="H26" s="23"/>
      <c r="I26" s="1345"/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20" ht="13.5" thickBot="1">
      <c r="A27" s="25">
        <v>9040195</v>
      </c>
      <c r="B27" s="1344" t="str">
        <f>VLOOKUP(A27,'Athlete and Points'!$A$1:$S$279,2,FALSE)</f>
        <v>WADDINGTON Angus</v>
      </c>
      <c r="C27" s="1344"/>
      <c r="D27" s="24">
        <f>VLOOKUP(A27,'Athlete and Points'!$A$1:$S$279,4,FALSE)</f>
        <v>97</v>
      </c>
      <c r="E27" s="23"/>
      <c r="F27" s="1345"/>
      <c r="G27" s="1346"/>
      <c r="H27" s="23"/>
      <c r="I27" s="1345"/>
      <c r="J27" s="1346"/>
      <c r="K27" s="1346"/>
      <c r="L27" s="1346"/>
      <c r="M27" s="23" t="e">
        <f>VLOOKUP(B27,Slopestyle!$A$1:$D$113,5,FALSE)</f>
        <v>#REF!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20">
      <c r="A33" s="711">
        <v>9045069</v>
      </c>
      <c r="B33" s="1398" t="str">
        <f>VLOOKUP(A33,'Athlete and Points'!$A$1:$S$279,2,FALSE)</f>
        <v>WHITEHEAD Laura</v>
      </c>
      <c r="C33" s="1398"/>
      <c r="D33" s="712">
        <f>VLOOKUP(A33,'Athlete and Points'!$A$1:$S$279,4,FALSE)</f>
        <v>97</v>
      </c>
      <c r="E33" s="713"/>
      <c r="F33" s="1399"/>
      <c r="G33" s="1400"/>
      <c r="H33" s="713"/>
      <c r="I33" s="1399"/>
      <c r="J33" s="1400"/>
      <c r="K33" s="1400"/>
      <c r="L33" s="1400"/>
      <c r="M33" s="427" t="e">
        <f>VLOOKUP(B33,Slopestyle!$A$1:$D$113,5,FALSE)</f>
        <v>#REF!</v>
      </c>
      <c r="N33" s="1341"/>
      <c r="O33" s="1342"/>
      <c r="P33" s="1341"/>
      <c r="Q33" s="1343"/>
      <c r="R33" s="5"/>
      <c r="T33" s="52" t="s">
        <v>647</v>
      </c>
    </row>
    <row r="34" spans="1:20" ht="13.5" thickBot="1">
      <c r="A34" s="25">
        <v>9045076</v>
      </c>
      <c r="B34" s="1344" t="str">
        <f>VLOOKUP(A34,'Athlete and Points'!$A$1:$S$279,2,FALSE)</f>
        <v>MULLINS Mahalah</v>
      </c>
      <c r="C34" s="1344"/>
      <c r="D34" s="24">
        <f>VLOOKUP(A34,'Athlete and Points'!$A$1:$S$279,4,FALSE)</f>
        <v>98</v>
      </c>
      <c r="E34" s="23"/>
      <c r="F34" s="1345"/>
      <c r="G34" s="1346"/>
      <c r="H34" s="23"/>
      <c r="I34" s="1345"/>
      <c r="J34" s="1346"/>
      <c r="K34" s="1346"/>
      <c r="L34" s="1346"/>
      <c r="M34" s="23" t="e">
        <f>VLOOKUP(B34,Slopestyle!$A$1:$D$113,5,FALSE)</f>
        <v>#REF!</v>
      </c>
      <c r="N34" s="1347"/>
      <c r="O34" s="1348"/>
      <c r="P34" s="1347"/>
      <c r="Q34" s="1349"/>
      <c r="R34" s="18"/>
      <c r="T34" s="52" t="s">
        <v>539</v>
      </c>
    </row>
    <row r="35" spans="1:20">
      <c r="A35" s="25">
        <v>9045075</v>
      </c>
      <c r="B35" s="1344" t="str">
        <f>VLOOKUP(A35,'Athlete and Points'!$A$1:$S$279,2,FALSE)</f>
        <v>FORTUNE Cassandra</v>
      </c>
      <c r="C35" s="1344"/>
      <c r="D35" s="24">
        <f>VLOOKUP(A35,'Athlete and Points'!$A$1:$S$279,4,FALSE)</f>
        <v>98</v>
      </c>
      <c r="E35" s="23"/>
      <c r="F35" s="1345">
        <f>VLOOKUP(A35,'Athlete and Points'!$A$1:$S$279,8,FALSE)</f>
        <v>120</v>
      </c>
      <c r="G35" s="1346"/>
      <c r="H35" s="23"/>
      <c r="I35" s="1345"/>
      <c r="J35" s="1346"/>
      <c r="K35" s="1346"/>
      <c r="L35" s="1346"/>
      <c r="M35" s="23" t="e">
        <f>VLOOKUP(B35,Slopestyle!$A$1:$D$113,5,FALSE)</f>
        <v>#REF!</v>
      </c>
      <c r="N35" s="1347"/>
      <c r="O35" s="1348"/>
      <c r="P35" s="1347"/>
      <c r="Q35" s="1349"/>
      <c r="R35" s="22"/>
    </row>
    <row r="36" spans="1:20" ht="13.5" thickBot="1">
      <c r="A36" s="25">
        <v>9045073</v>
      </c>
      <c r="B36" s="1344" t="str">
        <f>VLOOKUP(A36,'Athlete and Points'!$A$1:$S$279,2,FALSE)</f>
        <v>ARTHUR Emily</v>
      </c>
      <c r="C36" s="1344"/>
      <c r="D36" s="24">
        <f>VLOOKUP(A36,'Athlete and Points'!$A$1:$S$279,4,FALSE)</f>
        <v>99</v>
      </c>
      <c r="E36" s="23"/>
      <c r="F36" s="1345"/>
      <c r="G36" s="1346"/>
      <c r="H36" s="23" t="e">
        <f>VLOOKUP(B36,Halfpipe!$A$1:$D$148,5,FALSE)</f>
        <v>#REF!</v>
      </c>
      <c r="I36" s="1345"/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20">
      <c r="A37" s="488">
        <v>9045058</v>
      </c>
      <c r="B37" s="1410" t="str">
        <f>VLOOKUP(A37,'Athlete and Points'!$A$1:$S$279,2,FALSE)</f>
        <v>TURNER Ellise</v>
      </c>
      <c r="C37" s="1410"/>
      <c r="D37" s="489">
        <f>VLOOKUP(A37,'Athlete and Points'!$A$1:$S$279,4,FALSE)</f>
        <v>95</v>
      </c>
      <c r="E37" s="427"/>
      <c r="F37" s="1411">
        <f>VLOOKUP(A37,'Athlete and Points'!$A$1:$S$279,8,FALSE)</f>
        <v>164.8</v>
      </c>
      <c r="G37" s="1412"/>
      <c r="H37" s="427"/>
      <c r="I37" s="1411"/>
      <c r="J37" s="1412"/>
      <c r="K37" s="1412"/>
      <c r="L37" s="1412"/>
      <c r="M37" s="427"/>
      <c r="N37" s="1450"/>
      <c r="O37" s="1451"/>
      <c r="P37" s="1450"/>
      <c r="Q37" s="1452"/>
      <c r="R37" s="22"/>
      <c r="T37" s="52" t="s">
        <v>647</v>
      </c>
    </row>
    <row r="38" spans="1:20" ht="13.5" thickBot="1">
      <c r="A38" s="25">
        <v>9045083</v>
      </c>
      <c r="B38" s="1344" t="str">
        <f>VLOOKUP(A38,'Athlete and Points'!$A$1:$S$279,2,FALSE)</f>
        <v>RONNFELDT Shannon</v>
      </c>
      <c r="C38" s="1344"/>
      <c r="D38" s="24">
        <f>VLOOKUP(A38,'Athlete and Points'!$A$1:$S$279,4,FALSE)</f>
        <v>96</v>
      </c>
      <c r="E38" s="23"/>
      <c r="F38" s="1345" t="str">
        <f>VLOOKUP(A38,'Athlete and Points'!$A$1:$S$279,8,FALSE)</f>
        <v>---</v>
      </c>
      <c r="G38" s="1346"/>
      <c r="H38" s="23"/>
      <c r="I38" s="1345"/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 t="s">
        <v>652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1016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947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 t="s">
        <v>993</v>
      </c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819" priority="38" stopIfTrue="1">
      <formula>ISERROR($B$5:$B$13)</formula>
    </cfRule>
  </conditionalFormatting>
  <conditionalFormatting sqref="W9">
    <cfRule type="expression" dxfId="1818" priority="37" stopIfTrue="1">
      <formula>ISERROR($E$9)</formula>
    </cfRule>
  </conditionalFormatting>
  <conditionalFormatting sqref="C20">
    <cfRule type="expression" dxfId="1817" priority="36" stopIfTrue="1">
      <formula>ISERROR(C20:D35)</formula>
    </cfRule>
  </conditionalFormatting>
  <conditionalFormatting sqref="C20">
    <cfRule type="expression" dxfId="1816" priority="35" stopIfTrue="1">
      <formula>ISERROR(C20:D35)</formula>
    </cfRule>
  </conditionalFormatting>
  <conditionalFormatting sqref="B20:B31">
    <cfRule type="expression" dxfId="1815" priority="34" stopIfTrue="1">
      <formula>ISERROR(B20:B35)</formula>
    </cfRule>
  </conditionalFormatting>
  <conditionalFormatting sqref="D20:D31">
    <cfRule type="expression" dxfId="1814" priority="33" stopIfTrue="1">
      <formula>ISERROR(D20:H35)</formula>
    </cfRule>
  </conditionalFormatting>
  <conditionalFormatting sqref="F20:F31">
    <cfRule type="expression" dxfId="1813" priority="32" stopIfTrue="1">
      <formula>ISERROR(F20:N35)</formula>
    </cfRule>
  </conditionalFormatting>
  <conditionalFormatting sqref="E20:E31">
    <cfRule type="expression" dxfId="1812" priority="31" stopIfTrue="1">
      <formula>ISERROR(E20:K35)</formula>
    </cfRule>
  </conditionalFormatting>
  <conditionalFormatting sqref="I20:I31">
    <cfRule type="expression" dxfId="1811" priority="30" stopIfTrue="1">
      <formula>ISERROR(H20:R35)</formula>
    </cfRule>
  </conditionalFormatting>
  <conditionalFormatting sqref="H20:H23 H26:H31">
    <cfRule type="expression" dxfId="1810" priority="29" stopIfTrue="1">
      <formula>ISERROR(G20:P35)</formula>
    </cfRule>
  </conditionalFormatting>
  <conditionalFormatting sqref="F6 E5:E6 C5:C6 K9:R10 L11:N11 A20:B31 C20:Q20 A33:B42 D33:L34 D31:Q31 D37:M37 I36:L36 D22:Q23 D21:L21 N21:Q21 D26:L30 N24:Q30 D42:M42 D38:L41 D24:G25 I24:L25 H35:L35 D35:G36">
    <cfRule type="containsErrors" dxfId="1809" priority="28" stopIfTrue="1">
      <formula>ISERROR(A5)</formula>
    </cfRule>
  </conditionalFormatting>
  <conditionalFormatting sqref="M22:M23 M31">
    <cfRule type="expression" dxfId="1808" priority="27" stopIfTrue="1">
      <formula>ISERROR(L22:U37)</formula>
    </cfRule>
  </conditionalFormatting>
  <conditionalFormatting sqref="B33:B42">
    <cfRule type="expression" dxfId="1807" priority="26" stopIfTrue="1">
      <formula>ISERROR(B33:B48)</formula>
    </cfRule>
  </conditionalFormatting>
  <conditionalFormatting sqref="D33:D42">
    <cfRule type="expression" dxfId="1806" priority="25" stopIfTrue="1">
      <formula>ISERROR(D33:H48)</formula>
    </cfRule>
  </conditionalFormatting>
  <conditionalFormatting sqref="F33:F42">
    <cfRule type="expression" dxfId="1805" priority="24" stopIfTrue="1">
      <formula>ISERROR(F33:N48)</formula>
    </cfRule>
  </conditionalFormatting>
  <conditionalFormatting sqref="E33:E42">
    <cfRule type="expression" dxfId="1804" priority="23" stopIfTrue="1">
      <formula>ISERROR(E33:K48)</formula>
    </cfRule>
  </conditionalFormatting>
  <conditionalFormatting sqref="I33:I42">
    <cfRule type="expression" dxfId="1803" priority="22" stopIfTrue="1">
      <formula>ISERROR(H33:R48)</formula>
    </cfRule>
  </conditionalFormatting>
  <conditionalFormatting sqref="H33:H35 H37:H42">
    <cfRule type="expression" dxfId="1802" priority="21" stopIfTrue="1">
      <formula>ISERROR(G33:P48)</formula>
    </cfRule>
  </conditionalFormatting>
  <conditionalFormatting sqref="M37 M42">
    <cfRule type="expression" dxfId="1801" priority="20" stopIfTrue="1">
      <formula>ISERROR(L37:U52)</formula>
    </cfRule>
  </conditionalFormatting>
  <conditionalFormatting sqref="I34:I41">
    <cfRule type="expression" dxfId="1800" priority="19" stopIfTrue="1">
      <formula>ISERROR(H34:R49)</formula>
    </cfRule>
  </conditionalFormatting>
  <conditionalFormatting sqref="I33:I42">
    <cfRule type="expression" dxfId="1799" priority="18" stopIfTrue="1">
      <formula>ISERROR(H33:R48)</formula>
    </cfRule>
  </conditionalFormatting>
  <conditionalFormatting sqref="I35:I42">
    <cfRule type="expression" dxfId="1798" priority="17" stopIfTrue="1">
      <formula>ISERROR(H35:R50)</formula>
    </cfRule>
  </conditionalFormatting>
  <conditionalFormatting sqref="H24:H25">
    <cfRule type="expression" dxfId="1797" priority="16" stopIfTrue="1">
      <formula>ISERROR(G24:P39)</formula>
    </cfRule>
  </conditionalFormatting>
  <conditionalFormatting sqref="H24:H25">
    <cfRule type="containsErrors" dxfId="1796" priority="15" stopIfTrue="1">
      <formula>ISERROR(H24)</formula>
    </cfRule>
  </conditionalFormatting>
  <conditionalFormatting sqref="H24:H25">
    <cfRule type="expression" dxfId="1795" priority="14" stopIfTrue="1">
      <formula>ISERROR(G24:P39)</formula>
    </cfRule>
  </conditionalFormatting>
  <conditionalFormatting sqref="H36">
    <cfRule type="expression" dxfId="1794" priority="13" stopIfTrue="1">
      <formula>ISERROR(G36:P51)</formula>
    </cfRule>
  </conditionalFormatting>
  <conditionalFormatting sqref="H36">
    <cfRule type="containsErrors" dxfId="1793" priority="12" stopIfTrue="1">
      <formula>ISERROR(H36)</formula>
    </cfRule>
  </conditionalFormatting>
  <conditionalFormatting sqref="H36">
    <cfRule type="expression" dxfId="1792" priority="11" stopIfTrue="1">
      <formula>ISERROR(G36:P51)</formula>
    </cfRule>
  </conditionalFormatting>
  <conditionalFormatting sqref="M21">
    <cfRule type="containsErrors" dxfId="1791" priority="10" stopIfTrue="1">
      <formula>ISERROR(M21)</formula>
    </cfRule>
  </conditionalFormatting>
  <conditionalFormatting sqref="M21">
    <cfRule type="expression" dxfId="1790" priority="9" stopIfTrue="1">
      <formula>ISERROR(L21:U36)</formula>
    </cfRule>
  </conditionalFormatting>
  <conditionalFormatting sqref="M24">
    <cfRule type="containsErrors" dxfId="1789" priority="8" stopIfTrue="1">
      <formula>ISERROR(M24)</formula>
    </cfRule>
  </conditionalFormatting>
  <conditionalFormatting sqref="M24">
    <cfRule type="expression" dxfId="1788" priority="7" stopIfTrue="1">
      <formula>ISERROR(L24:U39)</formula>
    </cfRule>
  </conditionalFormatting>
  <conditionalFormatting sqref="M25:M30">
    <cfRule type="containsErrors" dxfId="1787" priority="6" stopIfTrue="1">
      <formula>ISERROR(M25)</formula>
    </cfRule>
  </conditionalFormatting>
  <conditionalFormatting sqref="M25:M30">
    <cfRule type="expression" dxfId="1786" priority="5" stopIfTrue="1">
      <formula>ISERROR(L25:U40)</formula>
    </cfRule>
  </conditionalFormatting>
  <conditionalFormatting sqref="M33:M36">
    <cfRule type="containsErrors" dxfId="1785" priority="4" stopIfTrue="1">
      <formula>ISERROR(M33)</formula>
    </cfRule>
  </conditionalFormatting>
  <conditionalFormatting sqref="M33:M36">
    <cfRule type="expression" dxfId="1784" priority="3" stopIfTrue="1">
      <formula>ISERROR(L33:U48)</formula>
    </cfRule>
  </conditionalFormatting>
  <conditionalFormatting sqref="M38:M41">
    <cfRule type="containsErrors" dxfId="1783" priority="2" stopIfTrue="1">
      <formula>ISERROR(M38)</formula>
    </cfRule>
  </conditionalFormatting>
  <conditionalFormatting sqref="M38:M41">
    <cfRule type="expression" dxfId="1782" priority="1" stopIfTrue="1">
      <formula>ISERROR(L38:U53)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/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34641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781" priority="22" stopIfTrue="1">
      <formula>ISERROR($B$5:$B$13)</formula>
    </cfRule>
  </conditionalFormatting>
  <conditionalFormatting sqref="W9">
    <cfRule type="expression" dxfId="1780" priority="21" stopIfTrue="1">
      <formula>ISERROR($E$9)</formula>
    </cfRule>
  </conditionalFormatting>
  <conditionalFormatting sqref="C20">
    <cfRule type="expression" dxfId="1779" priority="20" stopIfTrue="1">
      <formula>ISERROR(C20:D35)</formula>
    </cfRule>
  </conditionalFormatting>
  <conditionalFormatting sqref="C20">
    <cfRule type="expression" dxfId="1778" priority="19" stopIfTrue="1">
      <formula>ISERROR(C20:D35)</formula>
    </cfRule>
  </conditionalFormatting>
  <conditionalFormatting sqref="B20:B31">
    <cfRule type="expression" dxfId="1777" priority="18" stopIfTrue="1">
      <formula>ISERROR(B20:B35)</formula>
    </cfRule>
  </conditionalFormatting>
  <conditionalFormatting sqref="D20:D31">
    <cfRule type="expression" dxfId="1776" priority="17" stopIfTrue="1">
      <formula>ISERROR(D20:H35)</formula>
    </cfRule>
  </conditionalFormatting>
  <conditionalFormatting sqref="F20:F31">
    <cfRule type="expression" dxfId="1775" priority="16" stopIfTrue="1">
      <formula>ISERROR(F20:N35)</formula>
    </cfRule>
  </conditionalFormatting>
  <conditionalFormatting sqref="E20:E31">
    <cfRule type="expression" dxfId="1774" priority="15" stopIfTrue="1">
      <formula>ISERROR(E20:K35)</formula>
    </cfRule>
  </conditionalFormatting>
  <conditionalFormatting sqref="I20:I31">
    <cfRule type="expression" dxfId="1773" priority="14" stopIfTrue="1">
      <formula>ISERROR(H20:R35)</formula>
    </cfRule>
  </conditionalFormatting>
  <conditionalFormatting sqref="H20:H31">
    <cfRule type="expression" dxfId="1772" priority="13" stopIfTrue="1">
      <formula>ISERROR(G20:P35)</formula>
    </cfRule>
  </conditionalFormatting>
  <conditionalFormatting sqref="F6 C20 E5:E6 C5:C6 K9:R10 L11:N11 A20:B31 D20:Q31 A33:B42 D33:M42">
    <cfRule type="containsErrors" dxfId="1771" priority="12" stopIfTrue="1">
      <formula>ISERROR(A5)</formula>
    </cfRule>
  </conditionalFormatting>
  <conditionalFormatting sqref="M21:M31">
    <cfRule type="expression" dxfId="1770" priority="11" stopIfTrue="1">
      <formula>ISERROR(L21:U36)</formula>
    </cfRule>
  </conditionalFormatting>
  <conditionalFormatting sqref="B33:B42">
    <cfRule type="expression" dxfId="1769" priority="10" stopIfTrue="1">
      <formula>ISERROR(B33:B48)</formula>
    </cfRule>
  </conditionalFormatting>
  <conditionalFormatting sqref="D33:D42">
    <cfRule type="expression" dxfId="1768" priority="9" stopIfTrue="1">
      <formula>ISERROR(D33:H48)</formula>
    </cfRule>
  </conditionalFormatting>
  <conditionalFormatting sqref="F33:F42">
    <cfRule type="expression" dxfId="1767" priority="8" stopIfTrue="1">
      <formula>ISERROR(F33:N48)</formula>
    </cfRule>
  </conditionalFormatting>
  <conditionalFormatting sqref="E33:E42">
    <cfRule type="expression" dxfId="1766" priority="7" stopIfTrue="1">
      <formula>ISERROR(E33:K48)</formula>
    </cfRule>
  </conditionalFormatting>
  <conditionalFormatting sqref="I33:I42">
    <cfRule type="expression" dxfId="1765" priority="6" stopIfTrue="1">
      <formula>ISERROR(H33:R48)</formula>
    </cfRule>
  </conditionalFormatting>
  <conditionalFormatting sqref="H33:H42">
    <cfRule type="expression" dxfId="1764" priority="5" stopIfTrue="1">
      <formula>ISERROR(G33:P48)</formula>
    </cfRule>
  </conditionalFormatting>
  <conditionalFormatting sqref="M33:M42">
    <cfRule type="expression" dxfId="1763" priority="4" stopIfTrue="1">
      <formula>ISERROR(L33:U48)</formula>
    </cfRule>
  </conditionalFormatting>
  <conditionalFormatting sqref="I34:I41">
    <cfRule type="expression" dxfId="1762" priority="3" stopIfTrue="1">
      <formula>ISERROR(H34:R49)</formula>
    </cfRule>
  </conditionalFormatting>
  <conditionalFormatting sqref="I33:I42">
    <cfRule type="expression" dxfId="1761" priority="2" stopIfTrue="1">
      <formula>ISERROR(H33:R48)</formula>
    </cfRule>
  </conditionalFormatting>
  <conditionalFormatting sqref="I35:I42">
    <cfRule type="expression" dxfId="1760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rgb="FFFF0000"/>
  </sheetPr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33566</v>
      </c>
      <c r="V4" s="16"/>
      <c r="W4" s="16"/>
      <c r="Z4" s="594"/>
    </row>
    <row r="5" spans="1:26" ht="13.5" thickTop="1">
      <c r="A5" s="43" t="s">
        <v>423</v>
      </c>
      <c r="B5" s="550"/>
      <c r="C5" s="42" t="e">
        <f>U5</f>
        <v>#N/A</v>
      </c>
      <c r="E5" s="42"/>
      <c r="F5" s="85"/>
      <c r="G5" s="58"/>
      <c r="H5" s="550"/>
      <c r="I5" s="550"/>
      <c r="J5" s="55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49"/>
      <c r="C6" s="83" t="e">
        <f>U6</f>
        <v>#N/A</v>
      </c>
      <c r="E6" s="55"/>
      <c r="F6" s="56" t="e">
        <f>U7</f>
        <v>#N/A</v>
      </c>
      <c r="G6" s="549"/>
      <c r="H6" s="549"/>
      <c r="I6" s="549"/>
      <c r="J6" s="54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50"/>
      <c r="M8" s="550"/>
      <c r="N8" s="550"/>
      <c r="O8" s="550"/>
      <c r="P8" s="550"/>
      <c r="Q8" s="550"/>
      <c r="R8" s="55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49"/>
      <c r="C9" s="549"/>
      <c r="D9" s="549"/>
      <c r="E9" s="549"/>
      <c r="F9" s="549"/>
      <c r="G9" s="549"/>
      <c r="H9" s="549"/>
      <c r="I9" s="54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50"/>
      <c r="C11" s="550"/>
      <c r="D11" s="42" t="s">
        <v>407</v>
      </c>
      <c r="E11" s="550"/>
      <c r="F11" s="550"/>
      <c r="G11" s="550"/>
      <c r="H11" s="550"/>
      <c r="I11" s="55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52"/>
      <c r="C12" s="552"/>
      <c r="D12" s="552"/>
      <c r="E12" s="552"/>
      <c r="F12" s="552"/>
      <c r="G12" s="552"/>
      <c r="H12" s="552"/>
      <c r="I12" s="53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34"/>
      <c r="C13" s="534"/>
      <c r="D13" s="534"/>
      <c r="E13" s="534"/>
      <c r="F13" s="534"/>
      <c r="G13" s="534"/>
      <c r="H13" s="534"/>
      <c r="I13" s="53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39" t="s">
        <v>393</v>
      </c>
      <c r="E17" s="537"/>
      <c r="F17" s="1295"/>
      <c r="G17" s="1296"/>
      <c r="H17" s="537"/>
      <c r="I17" s="1295"/>
      <c r="J17" s="1297"/>
      <c r="K17" s="1297"/>
      <c r="L17" s="1296"/>
      <c r="M17" s="53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42" t="s">
        <v>391</v>
      </c>
      <c r="E18" s="540" t="s">
        <v>353</v>
      </c>
      <c r="F18" s="1320" t="s">
        <v>352</v>
      </c>
      <c r="G18" s="1321"/>
      <c r="H18" s="540" t="s">
        <v>151</v>
      </c>
      <c r="I18" s="1320" t="s">
        <v>351</v>
      </c>
      <c r="J18" s="1322"/>
      <c r="K18" s="1322"/>
      <c r="L18" s="1321"/>
      <c r="M18" s="54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45" t="s">
        <v>389</v>
      </c>
      <c r="E19" s="32"/>
      <c r="F19" s="1328"/>
      <c r="G19" s="1329"/>
      <c r="H19" s="543"/>
      <c r="I19" s="1328"/>
      <c r="J19" s="1330"/>
      <c r="K19" s="1330"/>
      <c r="L19" s="1329"/>
      <c r="M19" s="54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46"/>
      <c r="N20" s="1336"/>
      <c r="O20" s="1337"/>
      <c r="P20" s="1336"/>
      <c r="Q20" s="1337"/>
      <c r="R20" s="54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33"/>
      <c r="C32" s="533"/>
      <c r="D32" s="547"/>
      <c r="E32" s="547"/>
      <c r="F32" s="1336"/>
      <c r="G32" s="1337"/>
      <c r="H32" s="547"/>
      <c r="I32" s="1336"/>
      <c r="J32" s="1337"/>
      <c r="K32" s="1337"/>
      <c r="L32" s="1337"/>
      <c r="M32" s="54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4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5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3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4124" priority="24" stopIfTrue="1">
      <formula>ISERROR($B$5:$B$13)</formula>
    </cfRule>
  </conditionalFormatting>
  <conditionalFormatting sqref="W9">
    <cfRule type="expression" dxfId="4123" priority="23" stopIfTrue="1">
      <formula>ISERROR($E$9)</formula>
    </cfRule>
  </conditionalFormatting>
  <conditionalFormatting sqref="C20">
    <cfRule type="expression" dxfId="4122" priority="22" stopIfTrue="1">
      <formula>ISERROR(C20:D35)</formula>
    </cfRule>
  </conditionalFormatting>
  <conditionalFormatting sqref="C20">
    <cfRule type="expression" dxfId="4121" priority="21" stopIfTrue="1">
      <formula>ISERROR(C20:D35)</formula>
    </cfRule>
  </conditionalFormatting>
  <conditionalFormatting sqref="B20:B31">
    <cfRule type="expression" dxfId="4120" priority="20" stopIfTrue="1">
      <formula>ISERROR(B20:B35)</formula>
    </cfRule>
  </conditionalFormatting>
  <conditionalFormatting sqref="D20:D31">
    <cfRule type="expression" dxfId="4119" priority="19" stopIfTrue="1">
      <formula>ISERROR(D20:H35)</formula>
    </cfRule>
  </conditionalFormatting>
  <conditionalFormatting sqref="F20:F31">
    <cfRule type="expression" dxfId="4118" priority="18" stopIfTrue="1">
      <formula>ISERROR(F20:N35)</formula>
    </cfRule>
  </conditionalFormatting>
  <conditionalFormatting sqref="E20:E31">
    <cfRule type="expression" dxfId="4117" priority="17" stopIfTrue="1">
      <formula>ISERROR(E20:K35)</formula>
    </cfRule>
  </conditionalFormatting>
  <conditionalFormatting sqref="I20:I31">
    <cfRule type="expression" dxfId="4116" priority="16" stopIfTrue="1">
      <formula>ISERROR(H20:R35)</formula>
    </cfRule>
  </conditionalFormatting>
  <conditionalFormatting sqref="H20:H31">
    <cfRule type="expression" dxfId="4115" priority="15" stopIfTrue="1">
      <formula>ISERROR(G20:P35)</formula>
    </cfRule>
  </conditionalFormatting>
  <conditionalFormatting sqref="F6 C20 E5:E6 C5:C6 K9:R10 L11:N11 A20:B31 D20:Q31 A33:B42 D33:M42">
    <cfRule type="containsErrors" dxfId="4114" priority="14" stopIfTrue="1">
      <formula>ISERROR(A5)</formula>
    </cfRule>
  </conditionalFormatting>
  <conditionalFormatting sqref="M21:M31">
    <cfRule type="expression" dxfId="4113" priority="13" stopIfTrue="1">
      <formula>ISERROR(L21:U36)</formula>
    </cfRule>
  </conditionalFormatting>
  <conditionalFormatting sqref="B33:B42">
    <cfRule type="expression" dxfId="4112" priority="12" stopIfTrue="1">
      <formula>ISERROR(B33:B48)</formula>
    </cfRule>
  </conditionalFormatting>
  <conditionalFormatting sqref="D33:D42">
    <cfRule type="expression" dxfId="4111" priority="11" stopIfTrue="1">
      <formula>ISERROR(D33:H48)</formula>
    </cfRule>
  </conditionalFormatting>
  <conditionalFormatting sqref="F33:F42">
    <cfRule type="expression" dxfId="4110" priority="10" stopIfTrue="1">
      <formula>ISERROR(F33:N48)</formula>
    </cfRule>
  </conditionalFormatting>
  <conditionalFormatting sqref="E33:E42">
    <cfRule type="expression" dxfId="4109" priority="9" stopIfTrue="1">
      <formula>ISERROR(E33:K48)</formula>
    </cfRule>
  </conditionalFormatting>
  <conditionalFormatting sqref="I33:I42">
    <cfRule type="expression" dxfId="4108" priority="8" stopIfTrue="1">
      <formula>ISERROR(H33:R48)</formula>
    </cfRule>
  </conditionalFormatting>
  <conditionalFormatting sqref="H33:H42">
    <cfRule type="expression" dxfId="4107" priority="7" stopIfTrue="1">
      <formula>ISERROR(G33:P48)</formula>
    </cfRule>
  </conditionalFormatting>
  <conditionalFormatting sqref="M33:M42">
    <cfRule type="expression" dxfId="4106" priority="6" stopIfTrue="1">
      <formula>ISERROR(L33:U48)</formula>
    </cfRule>
  </conditionalFormatting>
  <conditionalFormatting sqref="I34:I41">
    <cfRule type="expression" dxfId="4105" priority="5" stopIfTrue="1">
      <formula>ISERROR(H34:R49)</formula>
    </cfRule>
  </conditionalFormatting>
  <conditionalFormatting sqref="I33:I42">
    <cfRule type="expression" dxfId="4104" priority="4" stopIfTrue="1">
      <formula>ISERROR(H33:R48)</formula>
    </cfRule>
  </conditionalFormatting>
  <conditionalFormatting sqref="I35:I42">
    <cfRule type="expression" dxfId="4103" priority="3" stopIfTrue="1">
      <formula>ISERROR(H35:R50)</formula>
    </cfRule>
  </conditionalFormatting>
  <conditionalFormatting sqref="U12">
    <cfRule type="expression" dxfId="4102" priority="1" stopIfTrue="1">
      <formula>ISERROR($B$5:$B$13)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F94"/>
  <sheetViews>
    <sheetView topLeftCell="A7" zoomScaleNormal="100" workbookViewId="0">
      <selection activeCell="Y24" sqref="Y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33296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468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7040073</v>
      </c>
      <c r="B21" s="1338" t="str">
        <f>VLOOKUP(A21,'Athlete and Points'!$A$1:$S$279,2,FALSE)</f>
        <v>LAIDLAW Timothy</v>
      </c>
      <c r="C21" s="1338"/>
      <c r="D21" s="27">
        <f>VLOOKUP(A21,'Athlete and Points'!$A$1:$S$279,4,FALSE)</f>
        <v>93</v>
      </c>
      <c r="E21" s="26"/>
      <c r="F21" s="1339"/>
      <c r="G21" s="1340"/>
      <c r="H21" s="26"/>
      <c r="I21" s="1339"/>
      <c r="J21" s="1340"/>
      <c r="K21" s="1340"/>
      <c r="L21" s="1340"/>
      <c r="M21" s="23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20">
      <c r="A33" s="28">
        <v>9045015</v>
      </c>
      <c r="B33" s="1338" t="str">
        <f>VLOOKUP(A33,'Athlete and Points'!$A$1:$S$279,2,FALSE)</f>
        <v>DAVIS-MEEHAN Michaela</v>
      </c>
      <c r="C33" s="1338"/>
      <c r="D33" s="27">
        <f>VLOOKUP(A33,'Athlete and Points'!$A$1:$S$279,4,FALSE)</f>
        <v>92</v>
      </c>
      <c r="E33" s="26"/>
      <c r="F33" s="1339"/>
      <c r="G33" s="1340"/>
      <c r="H33" s="26"/>
      <c r="I33" s="1339"/>
      <c r="J33" s="1340"/>
      <c r="K33" s="1340"/>
      <c r="L33" s="1340"/>
      <c r="M33" s="23" t="e">
        <f>VLOOKUP(B33,Slopestyle!$A$1:$D$113,5,FALSE)</f>
        <v>#N/A</v>
      </c>
      <c r="N33" s="1341"/>
      <c r="O33" s="1342"/>
      <c r="P33" s="1341"/>
      <c r="Q33" s="1343"/>
      <c r="R33" s="5"/>
      <c r="T33" t="s">
        <v>928</v>
      </c>
    </row>
    <row r="34" spans="1:20" ht="13.5" thickBot="1">
      <c r="A34" s="25">
        <v>9045076</v>
      </c>
      <c r="B34" s="1344" t="str">
        <f>VLOOKUP(A34,'Athlete and Points'!$A$1:$S$279,2,FALSE)</f>
        <v>MULLINS Mahalah</v>
      </c>
      <c r="C34" s="1344"/>
      <c r="D34" s="24">
        <f>VLOOKUP(A34,'Athlete and Points'!$A$1:$S$279,4,FALSE)</f>
        <v>98</v>
      </c>
      <c r="E34" s="23"/>
      <c r="F34" s="1345"/>
      <c r="G34" s="1346"/>
      <c r="H34" s="23"/>
      <c r="I34" s="1345"/>
      <c r="J34" s="1346"/>
      <c r="K34" s="1346"/>
      <c r="L34" s="1346"/>
      <c r="M34" s="23" t="e">
        <f>VLOOKUP(B34,Slopestyle!$A$1:$D$113,5,FALSE)</f>
        <v>#REF!</v>
      </c>
      <c r="N34" s="1347"/>
      <c r="O34" s="1348"/>
      <c r="P34" s="1347"/>
      <c r="Q34" s="1349"/>
      <c r="R34" s="18"/>
      <c r="T34" t="s">
        <v>928</v>
      </c>
    </row>
    <row r="35" spans="1:20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20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22" ht="18">
      <c r="B49" s="12" t="s">
        <v>382</v>
      </c>
      <c r="C49" s="12"/>
    </row>
    <row r="50" spans="1:22" ht="18.75">
      <c r="D50" s="11" t="s">
        <v>381</v>
      </c>
    </row>
    <row r="51" spans="1:22" ht="18.75" thickBot="1">
      <c r="E51" s="10" t="s">
        <v>380</v>
      </c>
    </row>
    <row r="52" spans="1:22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2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22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2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22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2">
      <c r="A57" s="1376"/>
      <c r="B57" s="1377"/>
      <c r="C57" s="1377"/>
      <c r="D57" s="1378"/>
      <c r="E57" s="1379"/>
      <c r="F57" s="1380"/>
      <c r="G57" s="1381"/>
      <c r="H57" s="1382"/>
    </row>
    <row r="58" spans="1:22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2" ht="13.5" thickTop="1">
      <c r="A59" s="1361" t="s">
        <v>926</v>
      </c>
      <c r="B59" s="1362"/>
      <c r="C59" s="1362"/>
      <c r="D59" s="1363"/>
      <c r="E59" s="1361" t="s">
        <v>365</v>
      </c>
      <c r="F59" s="1363"/>
      <c r="G59" s="1367"/>
      <c r="H59" s="1369"/>
      <c r="S59" s="189" t="s">
        <v>927</v>
      </c>
      <c r="V59" t="s">
        <v>928</v>
      </c>
    </row>
    <row r="60" spans="1:22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2">
      <c r="A61" s="1376" t="s">
        <v>652</v>
      </c>
      <c r="B61" s="1377"/>
      <c r="C61" s="1377"/>
      <c r="D61" s="1378"/>
      <c r="E61" s="1379"/>
      <c r="F61" s="1380"/>
      <c r="G61" s="1381"/>
      <c r="H61" s="1382"/>
      <c r="S61" s="189" t="s">
        <v>929</v>
      </c>
      <c r="V61" s="52" t="s">
        <v>928</v>
      </c>
    </row>
    <row r="62" spans="1:22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2">
      <c r="A63" s="1376"/>
      <c r="B63" s="1377"/>
      <c r="C63" s="1377"/>
      <c r="D63" s="1378"/>
      <c r="E63" s="1379"/>
      <c r="F63" s="1380"/>
      <c r="G63" s="1381"/>
      <c r="H63" s="1382"/>
    </row>
    <row r="64" spans="1:22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759" priority="26" stopIfTrue="1">
      <formula>ISERROR($B$5:$B$13)</formula>
    </cfRule>
  </conditionalFormatting>
  <conditionalFormatting sqref="W9">
    <cfRule type="expression" dxfId="1758" priority="25" stopIfTrue="1">
      <formula>ISERROR($E$9)</formula>
    </cfRule>
  </conditionalFormatting>
  <conditionalFormatting sqref="C20">
    <cfRule type="expression" dxfId="1757" priority="24" stopIfTrue="1">
      <formula>ISERROR(C20:D35)</formula>
    </cfRule>
  </conditionalFormatting>
  <conditionalFormatting sqref="C20">
    <cfRule type="expression" dxfId="1756" priority="23" stopIfTrue="1">
      <formula>ISERROR(C20:D35)</formula>
    </cfRule>
  </conditionalFormatting>
  <conditionalFormatting sqref="B20:B31">
    <cfRule type="expression" dxfId="1755" priority="22" stopIfTrue="1">
      <formula>ISERROR(B20:B35)</formula>
    </cfRule>
  </conditionalFormatting>
  <conditionalFormatting sqref="D20:D31">
    <cfRule type="expression" dxfId="1754" priority="21" stopIfTrue="1">
      <formula>ISERROR(D20:H35)</formula>
    </cfRule>
  </conditionalFormatting>
  <conditionalFormatting sqref="F20:F31">
    <cfRule type="expression" dxfId="1753" priority="20" stopIfTrue="1">
      <formula>ISERROR(F20:N35)</formula>
    </cfRule>
  </conditionalFormatting>
  <conditionalFormatting sqref="E20:E31">
    <cfRule type="expression" dxfId="1752" priority="19" stopIfTrue="1">
      <formula>ISERROR(E20:K35)</formula>
    </cfRule>
  </conditionalFormatting>
  <conditionalFormatting sqref="I20:I31">
    <cfRule type="expression" dxfId="1751" priority="18" stopIfTrue="1">
      <formula>ISERROR(H20:R35)</formula>
    </cfRule>
  </conditionalFormatting>
  <conditionalFormatting sqref="H20:H31">
    <cfRule type="expression" dxfId="1750" priority="17" stopIfTrue="1">
      <formula>ISERROR(G20:P35)</formula>
    </cfRule>
  </conditionalFormatting>
  <conditionalFormatting sqref="F6 E5:E6 C5:C6 K9:R10 L11:N11 A20:B31 C20:Q20 A33:B42 D38:M42 D33:L37 D29:Q31 D21:L28 N21:Q28">
    <cfRule type="containsErrors" dxfId="1749" priority="16" stopIfTrue="1">
      <formula>ISERROR(A5)</formula>
    </cfRule>
  </conditionalFormatting>
  <conditionalFormatting sqref="M29:M31">
    <cfRule type="expression" dxfId="1748" priority="15" stopIfTrue="1">
      <formula>ISERROR(L29:U44)</formula>
    </cfRule>
  </conditionalFormatting>
  <conditionalFormatting sqref="B33:B42">
    <cfRule type="expression" dxfId="1747" priority="14" stopIfTrue="1">
      <formula>ISERROR(B33:B48)</formula>
    </cfRule>
  </conditionalFormatting>
  <conditionalFormatting sqref="D33:D42">
    <cfRule type="expression" dxfId="1746" priority="13" stopIfTrue="1">
      <formula>ISERROR(D33:H48)</formula>
    </cfRule>
  </conditionalFormatting>
  <conditionalFormatting sqref="F33:F42">
    <cfRule type="expression" dxfId="1745" priority="12" stopIfTrue="1">
      <formula>ISERROR(F33:N48)</formula>
    </cfRule>
  </conditionalFormatting>
  <conditionalFormatting sqref="E33:E42">
    <cfRule type="expression" dxfId="1744" priority="11" stopIfTrue="1">
      <formula>ISERROR(E33:K48)</formula>
    </cfRule>
  </conditionalFormatting>
  <conditionalFormatting sqref="I33:I42">
    <cfRule type="expression" dxfId="1743" priority="10" stopIfTrue="1">
      <formula>ISERROR(H33:R48)</formula>
    </cfRule>
  </conditionalFormatting>
  <conditionalFormatting sqref="H33:H42">
    <cfRule type="expression" dxfId="1742" priority="9" stopIfTrue="1">
      <formula>ISERROR(G33:P48)</formula>
    </cfRule>
  </conditionalFormatting>
  <conditionalFormatting sqref="M38:M42">
    <cfRule type="expression" dxfId="1741" priority="8" stopIfTrue="1">
      <formula>ISERROR(L38:U53)</formula>
    </cfRule>
  </conditionalFormatting>
  <conditionalFormatting sqref="I34:I41">
    <cfRule type="expression" dxfId="1740" priority="7" stopIfTrue="1">
      <formula>ISERROR(H34:R49)</formula>
    </cfRule>
  </conditionalFormatting>
  <conditionalFormatting sqref="I33:I42">
    <cfRule type="expression" dxfId="1739" priority="6" stopIfTrue="1">
      <formula>ISERROR(H33:R48)</formula>
    </cfRule>
  </conditionalFormatting>
  <conditionalFormatting sqref="I35:I42">
    <cfRule type="expression" dxfId="1738" priority="5" stopIfTrue="1">
      <formula>ISERROR(H35:R50)</formula>
    </cfRule>
  </conditionalFormatting>
  <conditionalFormatting sqref="M33:M37">
    <cfRule type="containsErrors" dxfId="1737" priority="4" stopIfTrue="1">
      <formula>ISERROR(M33)</formula>
    </cfRule>
  </conditionalFormatting>
  <conditionalFormatting sqref="M33:M37">
    <cfRule type="expression" dxfId="1736" priority="3" stopIfTrue="1">
      <formula>ISERROR(L33:U48)</formula>
    </cfRule>
  </conditionalFormatting>
  <conditionalFormatting sqref="M21:M28">
    <cfRule type="containsErrors" dxfId="1735" priority="2" stopIfTrue="1">
      <formula>ISERROR(M21)</formula>
    </cfRule>
  </conditionalFormatting>
  <conditionalFormatting sqref="M21:M28">
    <cfRule type="expression" dxfId="1734" priority="1" stopIfTrue="1">
      <formula>ISERROR(L21:U36)</formula>
    </cfRule>
  </conditionalFormatting>
  <hyperlinks>
    <hyperlink ref="S59" r:id="rId1"/>
    <hyperlink ref="S61" r:id="rId2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3"/>
  <rowBreaks count="1" manualBreakCount="1">
    <brk id="48" max="17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FF0000"/>
  </sheetPr>
  <dimension ref="A1:AF94"/>
  <sheetViews>
    <sheetView topLeftCell="A9" zoomScaleNormal="100" workbookViewId="0">
      <selection activeCell="Y24" sqref="Y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34092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504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6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3" t="e">
        <f>VLOOKUP(B21,Slopestyle!$A$1:$D$113,5,FALSE)</f>
        <v>#N/A</v>
      </c>
      <c r="N21" s="1341"/>
      <c r="O21" s="1342"/>
      <c r="P21" s="1341"/>
      <c r="Q21" s="1343"/>
      <c r="R21" s="18"/>
    </row>
    <row r="22" spans="1:20">
      <c r="A22" s="25">
        <v>9040200</v>
      </c>
      <c r="B22" s="1344" t="str">
        <f>VLOOKUP(A22,'Athlete and Points'!$A$1:$S$279,2,FALSE)</f>
        <v>COX Matthew</v>
      </c>
      <c r="C22" s="1344"/>
      <c r="D22" s="24">
        <f>VLOOKUP(A22,'Athlete and Points'!$A$1:$S$279,4,FALSE)</f>
        <v>98</v>
      </c>
      <c r="E22" s="23"/>
      <c r="F22" s="1345"/>
      <c r="G22" s="1346"/>
      <c r="H22" s="23" t="e">
        <f>VLOOKUP(B22,Halfpipe!$A$1:$D$148,5,FALSE)</f>
        <v>#REF!</v>
      </c>
      <c r="I22" s="1345"/>
      <c r="J22" s="1346"/>
      <c r="K22" s="1346"/>
      <c r="L22" s="1346"/>
      <c r="M22" s="23">
        <f>VLOOKUP(A22,'Athlete and Points'!$A$1:$S$279,17,FALSE)</f>
        <v>18</v>
      </c>
      <c r="N22" s="1347"/>
      <c r="O22" s="1348"/>
      <c r="P22" s="1347"/>
      <c r="Q22" s="1349"/>
      <c r="R22" s="22"/>
      <c r="T22" s="52" t="s">
        <v>539</v>
      </c>
    </row>
    <row r="23" spans="1:20" ht="13.5" thickBot="1">
      <c r="A23" s="25">
        <v>9040199</v>
      </c>
      <c r="B23" s="1344" t="str">
        <f>VLOOKUP(A23,'Athlete and Points'!$A$1:$S$279,2,FALSE)</f>
        <v>STAVELEY Luke</v>
      </c>
      <c r="C23" s="1344"/>
      <c r="D23" s="24">
        <f>VLOOKUP(A23,'Athlete and Points'!$A$1:$S$279,4,FALSE)</f>
        <v>99</v>
      </c>
      <c r="E23" s="23"/>
      <c r="F23" s="1345"/>
      <c r="G23" s="1346"/>
      <c r="H23" s="23" t="e">
        <f>VLOOKUP(B23,Halfpipe!$A$1:$D$148,5,FALSE)</f>
        <v>#N/A</v>
      </c>
      <c r="I23" s="1345"/>
      <c r="J23" s="1346"/>
      <c r="K23" s="1346"/>
      <c r="L23" s="1346"/>
      <c r="M23" s="23">
        <f>VLOOKUP(A23,'Athlete and Points'!$A$1:$S$279,17,FALSE)</f>
        <v>0.19</v>
      </c>
      <c r="N23" s="1347"/>
      <c r="O23" s="1348"/>
      <c r="P23" s="1347"/>
      <c r="Q23" s="1349"/>
      <c r="R23" s="18"/>
    </row>
    <row r="24" spans="1:20">
      <c r="A24" s="25">
        <v>9040186</v>
      </c>
      <c r="B24" s="1344" t="str">
        <f>VLOOKUP(A24,'Athlete and Points'!$A$1:$S$279,2,FALSE)</f>
        <v>CALLISTER Kent</v>
      </c>
      <c r="C24" s="1344"/>
      <c r="D24" s="24">
        <f>VLOOKUP(A24,'Athlete and Points'!$A$1:$S$279,4,FALSE)</f>
        <v>95</v>
      </c>
      <c r="E24" s="23"/>
      <c r="F24" s="1345"/>
      <c r="G24" s="1346"/>
      <c r="H24" s="23">
        <f>VLOOKUP(A24,'Athlete and Points'!$A$1:$S$279,11,FALSE)</f>
        <v>500</v>
      </c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20" ht="13.5" thickBot="1">
      <c r="A25" s="25">
        <v>9040163</v>
      </c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20">
      <c r="A26" s="25">
        <v>9040195</v>
      </c>
      <c r="B26" s="1344" t="str">
        <f>VLOOKUP(A26,'Athlete and Points'!$A$1:$S$279,2,FALSE)</f>
        <v>WADDINGTON Angus</v>
      </c>
      <c r="C26" s="1344"/>
      <c r="D26" s="24">
        <f>VLOOKUP(A26,'Athlete and Points'!$A$1:$S$279,4,FALSE)</f>
        <v>97</v>
      </c>
      <c r="E26" s="23"/>
      <c r="F26" s="1345"/>
      <c r="G26" s="1346"/>
      <c r="H26" s="23"/>
      <c r="I26" s="1345"/>
      <c r="J26" s="1346"/>
      <c r="K26" s="1346"/>
      <c r="L26" s="1346"/>
      <c r="M26" s="23">
        <f>VLOOKUP(A26,'Athlete and Points'!$A$1:$S$279,17,FALSE)</f>
        <v>45</v>
      </c>
      <c r="N26" s="1347"/>
      <c r="O26" s="1348"/>
      <c r="P26" s="1347"/>
      <c r="Q26" s="1349"/>
      <c r="R26" s="22"/>
    </row>
    <row r="27" spans="1:20" ht="13.5" thickBot="1">
      <c r="A27" s="25">
        <v>9040132</v>
      </c>
      <c r="B27" s="1344" t="str">
        <f>VLOOKUP(A27,'Athlete and Points'!$A$1:$S$279,2,FALSE)</f>
        <v>MARSDEN Hugh</v>
      </c>
      <c r="C27" s="1344"/>
      <c r="D27" s="24">
        <f>VLOOKUP(A27,'Athlete and Points'!$A$1:$S$279,4,FALSE)</f>
        <v>93</v>
      </c>
      <c r="E27" s="23"/>
      <c r="F27" s="1345"/>
      <c r="G27" s="1346"/>
      <c r="H27" s="23"/>
      <c r="I27" s="1345"/>
      <c r="J27" s="1346"/>
      <c r="K27" s="1346"/>
      <c r="L27" s="1346"/>
      <c r="M27" s="23">
        <f>VLOOKUP(A27,'Athlete and Points'!$A$1:$S$279,17,FALSE)</f>
        <v>0.11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9045076</v>
      </c>
      <c r="B33" s="1338" t="str">
        <f>VLOOKUP(A33,'Athlete and Points'!$A$1:$S$279,2,FALSE)</f>
        <v>MULLINS Mahalah</v>
      </c>
      <c r="C33" s="1338"/>
      <c r="D33" s="27">
        <f>VLOOKUP(A33,'Athlete and Points'!$A$1:$S$279,4,FALSE)</f>
        <v>98</v>
      </c>
      <c r="E33" s="26"/>
      <c r="F33" s="1339"/>
      <c r="G33" s="1340"/>
      <c r="H33" s="26"/>
      <c r="I33" s="1339"/>
      <c r="J33" s="1340"/>
      <c r="K33" s="1340"/>
      <c r="L33" s="1340"/>
      <c r="M33" s="23">
        <f>VLOOKUP(A33,'Athlete and Points'!$A$1:$S$279,17,FALSE)</f>
        <v>203.5</v>
      </c>
      <c r="N33" s="1341"/>
      <c r="O33" s="1342"/>
      <c r="P33" s="1341"/>
      <c r="Q33" s="1343"/>
      <c r="R33" s="5"/>
    </row>
    <row r="34" spans="1:18" ht="13.5" thickBot="1">
      <c r="A34" s="25">
        <v>9045075</v>
      </c>
      <c r="B34" s="1344" t="str">
        <f>VLOOKUP(A34,'Athlete and Points'!$A$1:$S$279,2,FALSE)</f>
        <v>FORTUNE Cassandra</v>
      </c>
      <c r="C34" s="1344"/>
      <c r="D34" s="24">
        <f>VLOOKUP(A34,'Athlete and Points'!$A$1:$S$279,4,FALSE)</f>
        <v>98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VLOOKUP(A34,'Athlete and Points'!$A$1:$S$279,17,FALSE)</f>
        <v>29.97</v>
      </c>
      <c r="N34" s="1347"/>
      <c r="O34" s="1348"/>
      <c r="P34" s="1347"/>
      <c r="Q34" s="1349"/>
      <c r="R34" s="18"/>
    </row>
    <row r="35" spans="1:18">
      <c r="A35" s="25">
        <v>9045073</v>
      </c>
      <c r="B35" s="1344" t="str">
        <f>VLOOKUP(A35,'Athlete and Points'!$A$1:$S$279,2,FALSE)</f>
        <v>ARTHUR Emily</v>
      </c>
      <c r="C35" s="1344"/>
      <c r="D35" s="24">
        <f>VLOOKUP(A35,'Athlete and Points'!$A$1:$S$279,4,FALSE)</f>
        <v>99</v>
      </c>
      <c r="E35" s="23"/>
      <c r="F35" s="1345"/>
      <c r="G35" s="1346"/>
      <c r="H35" s="23" t="e">
        <f>VLOOKUP(B35,Halfpipe!$A$1:$D$148,5,FALSE)</f>
        <v>#REF!</v>
      </c>
      <c r="I35" s="1345"/>
      <c r="J35" s="1346"/>
      <c r="K35" s="1346"/>
      <c r="L35" s="1346"/>
      <c r="M35" s="23">
        <f>VLOOKUP(A35,'Athlete and Points'!$A$1:$S$279,17,FALSE)</f>
        <v>28.08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/>
      <c r="F36" s="1345"/>
      <c r="G36" s="1346"/>
      <c r="H36" s="23"/>
      <c r="I36" s="1345"/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652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993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1733" priority="32" stopIfTrue="1">
      <formula>ISERROR($B$5:$B$13)</formula>
    </cfRule>
  </conditionalFormatting>
  <conditionalFormatting sqref="W9">
    <cfRule type="expression" dxfId="1732" priority="31" stopIfTrue="1">
      <formula>ISERROR($E$9)</formula>
    </cfRule>
  </conditionalFormatting>
  <conditionalFormatting sqref="C20">
    <cfRule type="expression" dxfId="1731" priority="30" stopIfTrue="1">
      <formula>ISERROR(C20:D35)</formula>
    </cfRule>
  </conditionalFormatting>
  <conditionalFormatting sqref="C20">
    <cfRule type="expression" dxfId="1730" priority="29" stopIfTrue="1">
      <formula>ISERROR(C20:D35)</formula>
    </cfRule>
  </conditionalFormatting>
  <conditionalFormatting sqref="B20:B31">
    <cfRule type="expression" dxfId="1729" priority="28" stopIfTrue="1">
      <formula>ISERROR(B20:B35)</formula>
    </cfRule>
  </conditionalFormatting>
  <conditionalFormatting sqref="D20:D31">
    <cfRule type="expression" dxfId="1728" priority="27" stopIfTrue="1">
      <formula>ISERROR(D20:H35)</formula>
    </cfRule>
  </conditionalFormatting>
  <conditionalFormatting sqref="F20:F31">
    <cfRule type="expression" dxfId="1727" priority="26" stopIfTrue="1">
      <formula>ISERROR(F20:N35)</formula>
    </cfRule>
  </conditionalFormatting>
  <conditionalFormatting sqref="E20:E31">
    <cfRule type="expression" dxfId="1726" priority="25" stopIfTrue="1">
      <formula>ISERROR(E20:K35)</formula>
    </cfRule>
  </conditionalFormatting>
  <conditionalFormatting sqref="I20:I31">
    <cfRule type="expression" dxfId="1725" priority="24" stopIfTrue="1">
      <formula>ISERROR(H20:R35)</formula>
    </cfRule>
  </conditionalFormatting>
  <conditionalFormatting sqref="H20:H21 H24:H31">
    <cfRule type="expression" dxfId="1724" priority="23" stopIfTrue="1">
      <formula>ISERROR(G20:P35)</formula>
    </cfRule>
  </conditionalFormatting>
  <conditionalFormatting sqref="F6 E5:E6 C5:C6 K9:R10 L11:N11 A20:B31 C20:Q20 A33:B42 D33:L34 D41:M42 D35:G35 I35:L35 D30:Q31 D21:L21 D22:G23 I22:L23 D24:L29 N21:Q29 M22:M29 D36:L40 M33:M40">
    <cfRule type="containsErrors" dxfId="1723" priority="22" stopIfTrue="1">
      <formula>ISERROR(A5)</formula>
    </cfRule>
  </conditionalFormatting>
  <conditionalFormatting sqref="M22:M31">
    <cfRule type="expression" dxfId="1722" priority="21" stopIfTrue="1">
      <formula>ISERROR(L22:U37)</formula>
    </cfRule>
  </conditionalFormatting>
  <conditionalFormatting sqref="B33:B42">
    <cfRule type="expression" dxfId="1721" priority="20" stopIfTrue="1">
      <formula>ISERROR(B33:B48)</formula>
    </cfRule>
  </conditionalFormatting>
  <conditionalFormatting sqref="D33:D42">
    <cfRule type="expression" dxfId="1720" priority="19" stopIfTrue="1">
      <formula>ISERROR(D33:H48)</formula>
    </cfRule>
  </conditionalFormatting>
  <conditionalFormatting sqref="F33:F42">
    <cfRule type="expression" dxfId="1719" priority="18" stopIfTrue="1">
      <formula>ISERROR(F33:N48)</formula>
    </cfRule>
  </conditionalFormatting>
  <conditionalFormatting sqref="E33:E42">
    <cfRule type="expression" dxfId="1718" priority="17" stopIfTrue="1">
      <formula>ISERROR(E33:K48)</formula>
    </cfRule>
  </conditionalFormatting>
  <conditionalFormatting sqref="I33:I42">
    <cfRule type="expression" dxfId="1717" priority="16" stopIfTrue="1">
      <formula>ISERROR(H33:R48)</formula>
    </cfRule>
  </conditionalFormatting>
  <conditionalFormatting sqref="H33:H34 H36:H42">
    <cfRule type="expression" dxfId="1716" priority="15" stopIfTrue="1">
      <formula>ISERROR(G33:P48)</formula>
    </cfRule>
  </conditionalFormatting>
  <conditionalFormatting sqref="M33:M42">
    <cfRule type="expression" dxfId="1715" priority="14" stopIfTrue="1">
      <formula>ISERROR(L33:U48)</formula>
    </cfRule>
  </conditionalFormatting>
  <conditionalFormatting sqref="I34:I41">
    <cfRule type="expression" dxfId="1714" priority="13" stopIfTrue="1">
      <formula>ISERROR(H34:R49)</formula>
    </cfRule>
  </conditionalFormatting>
  <conditionalFormatting sqref="I33:I42">
    <cfRule type="expression" dxfId="1713" priority="12" stopIfTrue="1">
      <formula>ISERROR(H33:R48)</formula>
    </cfRule>
  </conditionalFormatting>
  <conditionalFormatting sqref="I35:I42">
    <cfRule type="expression" dxfId="1712" priority="11" stopIfTrue="1">
      <formula>ISERROR(H35:R50)</formula>
    </cfRule>
  </conditionalFormatting>
  <conditionalFormatting sqref="H35">
    <cfRule type="expression" dxfId="1711" priority="10" stopIfTrue="1">
      <formula>ISERROR(G35:P50)</formula>
    </cfRule>
  </conditionalFormatting>
  <conditionalFormatting sqref="H35">
    <cfRule type="containsErrors" dxfId="1710" priority="9" stopIfTrue="1">
      <formula>ISERROR(H35)</formula>
    </cfRule>
  </conditionalFormatting>
  <conditionalFormatting sqref="H35">
    <cfRule type="expression" dxfId="1709" priority="8" stopIfTrue="1">
      <formula>ISERROR(G35:P50)</formula>
    </cfRule>
  </conditionalFormatting>
  <conditionalFormatting sqref="H22:H23">
    <cfRule type="expression" dxfId="1708" priority="7" stopIfTrue="1">
      <formula>ISERROR(G22:P37)</formula>
    </cfRule>
  </conditionalFormatting>
  <conditionalFormatting sqref="H22:H23">
    <cfRule type="containsErrors" dxfId="1707" priority="6" stopIfTrue="1">
      <formula>ISERROR(H22)</formula>
    </cfRule>
  </conditionalFormatting>
  <conditionalFormatting sqref="H22:H23">
    <cfRule type="expression" dxfId="1706" priority="5" stopIfTrue="1">
      <formula>ISERROR(G22:P37)</formula>
    </cfRule>
  </conditionalFormatting>
  <conditionalFormatting sqref="M21">
    <cfRule type="containsErrors" dxfId="1705" priority="4" stopIfTrue="1">
      <formula>ISERROR(M21)</formula>
    </cfRule>
  </conditionalFormatting>
  <conditionalFormatting sqref="M21">
    <cfRule type="expression" dxfId="1704" priority="3" stopIfTrue="1">
      <formula>ISERROR(L21:U36)</formula>
    </cfRule>
  </conditionalFormatting>
  <hyperlinks>
    <hyperlink ref="U12" r:id="rId1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rgb="FFFF0000"/>
  </sheetPr>
  <dimension ref="A1:AF94"/>
  <sheetViews>
    <sheetView zoomScaleNormal="100" workbookViewId="0">
      <selection activeCell="Y24" sqref="Y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33571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9040162</v>
      </c>
      <c r="B21" s="1338" t="str">
        <f>VLOOKUP(A21,'Athlete and Points'!$A$1:$S$279,2,FALSE)</f>
        <v>THOMAS Matthew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9040160</v>
      </c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/>
      <c r="F22" s="1345" t="e">
        <f>VLOOKUP(A22,'Athlete and Points'!$A$1:$S$279,8,FALSE)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9040181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 t="e">
        <f>VLOOKUP(A23,'Athlete and Points'!$A$1:$S$279,8,FALSE)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9040174</v>
      </c>
      <c r="B24" s="1344" t="str">
        <f>VLOOKUP(A24,'Athlete and Points'!$A$1:$S$279,2,FALSE)</f>
        <v>GARNER Ryan</v>
      </c>
      <c r="C24" s="1344"/>
      <c r="D24" s="24">
        <f>VLOOKUP(A24,'Athlete and Points'!$A$1:$S$279,4,FALSE)</f>
        <v>97</v>
      </c>
      <c r="E24" s="23"/>
      <c r="F24" s="1345">
        <f>VLOOKUP(A24,'Athlete and Points'!$A$1:$S$279,8,FALSE)</f>
        <v>64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9045005</v>
      </c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/>
      <c r="F35" s="1345" t="e">
        <f>VLOOKUP(A35,'Athlete and Points'!$A$1:$S$279,8,FALSE)</f>
        <v>#N/A</v>
      </c>
      <c r="G35" s="1346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9045058</v>
      </c>
      <c r="B36" s="1344" t="str">
        <f>VLOOKUP(A36,'Athlete and Points'!$A$1:$S$279,2,FALSE)</f>
        <v>TURNER Ellise</v>
      </c>
      <c r="C36" s="1344"/>
      <c r="D36" s="24">
        <f>VLOOKUP(A36,'Athlete and Points'!$A$1:$S$279,4,FALSE)</f>
        <v>95</v>
      </c>
      <c r="E36" s="23"/>
      <c r="F36" s="1345">
        <f>VLOOKUP(A36,'Athlete and Points'!$A$1:$S$279,8,FALSE)</f>
        <v>164.8</v>
      </c>
      <c r="G36" s="1346"/>
      <c r="H36" s="23"/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9045083</v>
      </c>
      <c r="B37" s="1344" t="str">
        <f>VLOOKUP(A37,'Athlete and Points'!$A$1:$S$279,2,FALSE)</f>
        <v>RONNFELDT Shannon</v>
      </c>
      <c r="C37" s="1344"/>
      <c r="D37" s="24">
        <f>VLOOKUP(A37,'Athlete and Points'!$A$1:$S$279,4,FALSE)</f>
        <v>96</v>
      </c>
      <c r="E37" s="23"/>
      <c r="F37" s="1345" t="str">
        <f>VLOOKUP(A37,'Athlete and Points'!$A$1:$S$279,8,FALSE)</f>
        <v>---</v>
      </c>
      <c r="G37" s="1346"/>
      <c r="H37" s="23"/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947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945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703" priority="22" stopIfTrue="1">
      <formula>ISERROR($B$5:$B$13)</formula>
    </cfRule>
  </conditionalFormatting>
  <conditionalFormatting sqref="W9">
    <cfRule type="expression" dxfId="1702" priority="21" stopIfTrue="1">
      <formula>ISERROR($E$9)</formula>
    </cfRule>
  </conditionalFormatting>
  <conditionalFormatting sqref="C20">
    <cfRule type="expression" dxfId="1701" priority="20" stopIfTrue="1">
      <formula>ISERROR(C20:D35)</formula>
    </cfRule>
  </conditionalFormatting>
  <conditionalFormatting sqref="C20">
    <cfRule type="expression" dxfId="1700" priority="19" stopIfTrue="1">
      <formula>ISERROR(C20:D35)</formula>
    </cfRule>
  </conditionalFormatting>
  <conditionalFormatting sqref="B20:B31">
    <cfRule type="expression" dxfId="1699" priority="18" stopIfTrue="1">
      <formula>ISERROR(B20:B35)</formula>
    </cfRule>
  </conditionalFormatting>
  <conditionalFormatting sqref="D20:D31">
    <cfRule type="expression" dxfId="1698" priority="17" stopIfTrue="1">
      <formula>ISERROR(D20:H35)</formula>
    </cfRule>
  </conditionalFormatting>
  <conditionalFormatting sqref="F20:F31">
    <cfRule type="expression" dxfId="1697" priority="16" stopIfTrue="1">
      <formula>ISERROR(F20:N35)</formula>
    </cfRule>
  </conditionalFormatting>
  <conditionalFormatting sqref="E20:E31">
    <cfRule type="expression" dxfId="1696" priority="15" stopIfTrue="1">
      <formula>ISERROR(E20:K35)</formula>
    </cfRule>
  </conditionalFormatting>
  <conditionalFormatting sqref="I20:I31">
    <cfRule type="expression" dxfId="1695" priority="14" stopIfTrue="1">
      <formula>ISERROR(H20:R35)</formula>
    </cfRule>
  </conditionalFormatting>
  <conditionalFormatting sqref="H20:H31">
    <cfRule type="expression" dxfId="1694" priority="13" stopIfTrue="1">
      <formula>ISERROR(G20:P35)</formula>
    </cfRule>
  </conditionalFormatting>
  <conditionalFormatting sqref="F6 C20 E5:E6 C5:C6 K9:R10 L11:N11 A20:B31 D20:Q31 A33:B42 D33:M42">
    <cfRule type="containsErrors" dxfId="1693" priority="12" stopIfTrue="1">
      <formula>ISERROR(A5)</formula>
    </cfRule>
  </conditionalFormatting>
  <conditionalFormatting sqref="M21:M31">
    <cfRule type="expression" dxfId="1692" priority="11" stopIfTrue="1">
      <formula>ISERROR(L21:U36)</formula>
    </cfRule>
  </conditionalFormatting>
  <conditionalFormatting sqref="B33:B42">
    <cfRule type="expression" dxfId="1691" priority="10" stopIfTrue="1">
      <formula>ISERROR(B33:B48)</formula>
    </cfRule>
  </conditionalFormatting>
  <conditionalFormatting sqref="D33:D42">
    <cfRule type="expression" dxfId="1690" priority="9" stopIfTrue="1">
      <formula>ISERROR(D33:H48)</formula>
    </cfRule>
  </conditionalFormatting>
  <conditionalFormatting sqref="F33:F42">
    <cfRule type="expression" dxfId="1689" priority="8" stopIfTrue="1">
      <formula>ISERROR(F33:N48)</formula>
    </cfRule>
  </conditionalFormatting>
  <conditionalFormatting sqref="E33:E42">
    <cfRule type="expression" dxfId="1688" priority="7" stopIfTrue="1">
      <formula>ISERROR(E33:K48)</formula>
    </cfRule>
  </conditionalFormatting>
  <conditionalFormatting sqref="I33:I42">
    <cfRule type="expression" dxfId="1687" priority="6" stopIfTrue="1">
      <formula>ISERROR(H33:R48)</formula>
    </cfRule>
  </conditionalFormatting>
  <conditionalFormatting sqref="H33:H42">
    <cfRule type="expression" dxfId="1686" priority="5" stopIfTrue="1">
      <formula>ISERROR(G33:P48)</formula>
    </cfRule>
  </conditionalFormatting>
  <conditionalFormatting sqref="M33:M42">
    <cfRule type="expression" dxfId="1685" priority="4" stopIfTrue="1">
      <formula>ISERROR(L33:U48)</formula>
    </cfRule>
  </conditionalFormatting>
  <conditionalFormatting sqref="I34:I41">
    <cfRule type="expression" dxfId="1684" priority="3" stopIfTrue="1">
      <formula>ISERROR(H34:R49)</formula>
    </cfRule>
  </conditionalFormatting>
  <conditionalFormatting sqref="I33:I42">
    <cfRule type="expression" dxfId="1683" priority="2" stopIfTrue="1">
      <formula>ISERROR(H33:R48)</formula>
    </cfRule>
  </conditionalFormatting>
  <conditionalFormatting sqref="I35:I42">
    <cfRule type="expression" dxfId="168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/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33295</v>
      </c>
      <c r="V4" s="16"/>
      <c r="W4" s="16"/>
      <c r="Z4" s="594"/>
    </row>
    <row r="5" spans="1:26" ht="13.5" thickTop="1">
      <c r="A5" s="43" t="s">
        <v>423</v>
      </c>
      <c r="B5" s="556"/>
      <c r="C5" s="42" t="e">
        <f>U5</f>
        <v>#N/A</v>
      </c>
      <c r="E5" s="42"/>
      <c r="F5" s="85"/>
      <c r="G5" s="58"/>
      <c r="H5" s="556"/>
      <c r="I5" s="556"/>
      <c r="J5" s="55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58"/>
      <c r="C6" s="83" t="e">
        <f>U6</f>
        <v>#N/A</v>
      </c>
      <c r="E6" s="55"/>
      <c r="F6" s="56" t="e">
        <f>U7</f>
        <v>#N/A</v>
      </c>
      <c r="G6" s="558"/>
      <c r="H6" s="558"/>
      <c r="I6" s="558"/>
      <c r="J6" s="55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56"/>
      <c r="M8" s="556"/>
      <c r="N8" s="556"/>
      <c r="O8" s="556"/>
      <c r="P8" s="556"/>
      <c r="Q8" s="556"/>
      <c r="R8" s="557"/>
      <c r="T8" s="39" t="s">
        <v>414</v>
      </c>
      <c r="U8" s="38" t="s">
        <v>128</v>
      </c>
      <c r="V8" s="16"/>
      <c r="W8" s="16"/>
      <c r="Z8" s="594"/>
    </row>
    <row r="9" spans="1:26">
      <c r="A9" s="41" t="s">
        <v>413</v>
      </c>
      <c r="B9" s="558"/>
      <c r="C9" s="558"/>
      <c r="D9" s="558"/>
      <c r="E9" s="558"/>
      <c r="F9" s="558"/>
      <c r="G9" s="558"/>
      <c r="H9" s="558"/>
      <c r="I9" s="55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56"/>
      <c r="C11" s="556"/>
      <c r="D11" s="42" t="s">
        <v>407</v>
      </c>
      <c r="E11" s="556"/>
      <c r="F11" s="556"/>
      <c r="G11" s="556"/>
      <c r="H11" s="556"/>
      <c r="I11" s="557"/>
      <c r="J11" s="1266" t="s">
        <v>404</v>
      </c>
      <c r="K11" s="1267"/>
      <c r="L11" s="1268" t="str">
        <f>U8</f>
        <v>World Cup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59"/>
      <c r="C12" s="559"/>
      <c r="D12" s="559"/>
      <c r="E12" s="559"/>
      <c r="F12" s="559"/>
      <c r="G12" s="559"/>
      <c r="H12" s="559"/>
      <c r="I12" s="55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54"/>
      <c r="C13" s="554"/>
      <c r="D13" s="554"/>
      <c r="E13" s="554"/>
      <c r="F13" s="554"/>
      <c r="G13" s="554"/>
      <c r="H13" s="554"/>
      <c r="I13" s="55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71" t="s">
        <v>393</v>
      </c>
      <c r="E17" s="569"/>
      <c r="F17" s="1295"/>
      <c r="G17" s="1296"/>
      <c r="H17" s="569"/>
      <c r="I17" s="1295"/>
      <c r="J17" s="1297"/>
      <c r="K17" s="1297"/>
      <c r="L17" s="1296"/>
      <c r="M17" s="57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65" t="s">
        <v>391</v>
      </c>
      <c r="E18" s="563" t="s">
        <v>353</v>
      </c>
      <c r="F18" s="1320" t="s">
        <v>352</v>
      </c>
      <c r="G18" s="1321"/>
      <c r="H18" s="563" t="s">
        <v>151</v>
      </c>
      <c r="I18" s="1320" t="s">
        <v>351</v>
      </c>
      <c r="J18" s="1322"/>
      <c r="K18" s="1322"/>
      <c r="L18" s="1321"/>
      <c r="M18" s="56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68" t="s">
        <v>389</v>
      </c>
      <c r="E19" s="32"/>
      <c r="F19" s="1328"/>
      <c r="G19" s="1329"/>
      <c r="H19" s="566"/>
      <c r="I19" s="1328"/>
      <c r="J19" s="1330"/>
      <c r="K19" s="1330"/>
      <c r="L19" s="1329"/>
      <c r="M19" s="56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62"/>
      <c r="N20" s="1336"/>
      <c r="O20" s="1337"/>
      <c r="P20" s="1336"/>
      <c r="Q20" s="1337"/>
      <c r="R20" s="560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72"/>
      <c r="C32" s="572"/>
      <c r="D32" s="560"/>
      <c r="E32" s="560"/>
      <c r="F32" s="1336"/>
      <c r="G32" s="1337"/>
      <c r="H32" s="560"/>
      <c r="I32" s="1336"/>
      <c r="J32" s="1337"/>
      <c r="K32" s="1337"/>
      <c r="L32" s="1337"/>
      <c r="M32" s="561"/>
      <c r="N32" s="1336"/>
      <c r="O32" s="1337"/>
      <c r="P32" s="1336"/>
      <c r="Q32" s="1337"/>
      <c r="R32" s="22"/>
    </row>
    <row r="33" spans="1:20">
      <c r="A33" s="28">
        <v>9045005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  <c r="T33" t="s">
        <v>928</v>
      </c>
    </row>
    <row r="34" spans="1:20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20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20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20" ht="18">
      <c r="B49" s="12" t="s">
        <v>382</v>
      </c>
      <c r="C49" s="12"/>
    </row>
    <row r="50" spans="1:20" ht="18.75">
      <c r="D50" s="11" t="s">
        <v>381</v>
      </c>
    </row>
    <row r="51" spans="1:20" ht="18.75" thickBot="1">
      <c r="E51" s="10" t="s">
        <v>380</v>
      </c>
    </row>
    <row r="52" spans="1:20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0" ht="24">
      <c r="A53" s="1374" t="s">
        <v>375</v>
      </c>
      <c r="B53" s="1375"/>
      <c r="C53" s="1375"/>
      <c r="D53" s="1319"/>
      <c r="E53" s="1318" t="s">
        <v>374</v>
      </c>
      <c r="F53" s="1319"/>
      <c r="G53" s="565" t="s">
        <v>373</v>
      </c>
      <c r="H53" s="7" t="s">
        <v>372</v>
      </c>
    </row>
    <row r="54" spans="1:20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0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20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0">
      <c r="A57" s="1376"/>
      <c r="B57" s="1377"/>
      <c r="C57" s="1377"/>
      <c r="D57" s="1378"/>
      <c r="E57" s="1379"/>
      <c r="F57" s="1380"/>
      <c r="G57" s="1381"/>
      <c r="H57" s="1382"/>
    </row>
    <row r="58" spans="1:20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0" ht="13.5" thickTop="1">
      <c r="A59" s="1361" t="s">
        <v>945</v>
      </c>
      <c r="B59" s="1362"/>
      <c r="C59" s="1362"/>
      <c r="D59" s="1363"/>
      <c r="E59" s="1361" t="s">
        <v>365</v>
      </c>
      <c r="F59" s="1363"/>
      <c r="G59" s="1367"/>
      <c r="H59" s="1369"/>
      <c r="S59" s="189" t="s">
        <v>946</v>
      </c>
      <c r="T59" t="s">
        <v>928</v>
      </c>
    </row>
    <row r="60" spans="1:20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0">
      <c r="A61" s="1376"/>
      <c r="B61" s="1377"/>
      <c r="C61" s="1377"/>
      <c r="D61" s="1378"/>
      <c r="E61" s="1379"/>
      <c r="F61" s="1380"/>
      <c r="G61" s="1381"/>
      <c r="H61" s="1382"/>
    </row>
    <row r="62" spans="1:20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0">
      <c r="A63" s="1376"/>
      <c r="B63" s="1377"/>
      <c r="C63" s="1377"/>
      <c r="D63" s="1378"/>
      <c r="E63" s="1379"/>
      <c r="F63" s="1380"/>
      <c r="G63" s="1381"/>
      <c r="H63" s="1382"/>
    </row>
    <row r="64" spans="1:20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5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5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681" priority="22" stopIfTrue="1">
      <formula>ISERROR($B$5:$B$13)</formula>
    </cfRule>
  </conditionalFormatting>
  <conditionalFormatting sqref="W9">
    <cfRule type="expression" dxfId="1680" priority="21" stopIfTrue="1">
      <formula>ISERROR($E$9)</formula>
    </cfRule>
  </conditionalFormatting>
  <conditionalFormatting sqref="C20">
    <cfRule type="expression" dxfId="1679" priority="20" stopIfTrue="1">
      <formula>ISERROR(C20:D35)</formula>
    </cfRule>
  </conditionalFormatting>
  <conditionalFormatting sqref="C20">
    <cfRule type="expression" dxfId="1678" priority="19" stopIfTrue="1">
      <formula>ISERROR(C20:D35)</formula>
    </cfRule>
  </conditionalFormatting>
  <conditionalFormatting sqref="B20:B31">
    <cfRule type="expression" dxfId="1677" priority="18" stopIfTrue="1">
      <formula>ISERROR(B20:B35)</formula>
    </cfRule>
  </conditionalFormatting>
  <conditionalFormatting sqref="D20:D31">
    <cfRule type="expression" dxfId="1676" priority="17" stopIfTrue="1">
      <formula>ISERROR(D20:H35)</formula>
    </cfRule>
  </conditionalFormatting>
  <conditionalFormatting sqref="F20:F31">
    <cfRule type="expression" dxfId="1675" priority="16" stopIfTrue="1">
      <formula>ISERROR(F20:N35)</formula>
    </cfRule>
  </conditionalFormatting>
  <conditionalFormatting sqref="E20:E31">
    <cfRule type="expression" dxfId="1674" priority="15" stopIfTrue="1">
      <formula>ISERROR(E20:K35)</formula>
    </cfRule>
  </conditionalFormatting>
  <conditionalFormatting sqref="I20:I31">
    <cfRule type="expression" dxfId="1673" priority="14" stopIfTrue="1">
      <formula>ISERROR(H20:R35)</formula>
    </cfRule>
  </conditionalFormatting>
  <conditionalFormatting sqref="H20:H31">
    <cfRule type="expression" dxfId="1672" priority="13" stopIfTrue="1">
      <formula>ISERROR(G20:P35)</formula>
    </cfRule>
  </conditionalFormatting>
  <conditionalFormatting sqref="F6 C20 E5:E6 C5:C6 K9:R10 L11:N11 A20:B31 D20:Q31 A33:B42 D33:M42">
    <cfRule type="containsErrors" dxfId="1671" priority="12" stopIfTrue="1">
      <formula>ISERROR(A5)</formula>
    </cfRule>
  </conditionalFormatting>
  <conditionalFormatting sqref="M21:M31">
    <cfRule type="expression" dxfId="1670" priority="11" stopIfTrue="1">
      <formula>ISERROR(L21:U36)</formula>
    </cfRule>
  </conditionalFormatting>
  <conditionalFormatting sqref="B33:B42">
    <cfRule type="expression" dxfId="1669" priority="10" stopIfTrue="1">
      <formula>ISERROR(B33:B48)</formula>
    </cfRule>
  </conditionalFormatting>
  <conditionalFormatting sqref="D33:D42">
    <cfRule type="expression" dxfId="1668" priority="9" stopIfTrue="1">
      <formula>ISERROR(D33:H48)</formula>
    </cfRule>
  </conditionalFormatting>
  <conditionalFormatting sqref="F33:F42">
    <cfRule type="expression" dxfId="1667" priority="8" stopIfTrue="1">
      <formula>ISERROR(F33:N48)</formula>
    </cfRule>
  </conditionalFormatting>
  <conditionalFormatting sqref="E33:E42">
    <cfRule type="expression" dxfId="1666" priority="7" stopIfTrue="1">
      <formula>ISERROR(E33:K48)</formula>
    </cfRule>
  </conditionalFormatting>
  <conditionalFormatting sqref="I33:I42">
    <cfRule type="expression" dxfId="1665" priority="6" stopIfTrue="1">
      <formula>ISERROR(H33:R48)</formula>
    </cfRule>
  </conditionalFormatting>
  <conditionalFormatting sqref="H33:H42">
    <cfRule type="expression" dxfId="1664" priority="5" stopIfTrue="1">
      <formula>ISERROR(G33:P48)</formula>
    </cfRule>
  </conditionalFormatting>
  <conditionalFormatting sqref="M33:M42">
    <cfRule type="expression" dxfId="1663" priority="4" stopIfTrue="1">
      <formula>ISERROR(L33:U48)</formula>
    </cfRule>
  </conditionalFormatting>
  <conditionalFormatting sqref="I34:I41">
    <cfRule type="expression" dxfId="1662" priority="3" stopIfTrue="1">
      <formula>ISERROR(H34:R49)</formula>
    </cfRule>
  </conditionalFormatting>
  <conditionalFormatting sqref="I33:I42">
    <cfRule type="expression" dxfId="1661" priority="2" stopIfTrue="1">
      <formula>ISERROR(H33:R48)</formula>
    </cfRule>
  </conditionalFormatting>
  <conditionalFormatting sqref="I35:I42">
    <cfRule type="expression" dxfId="1660" priority="1" stopIfTrue="1">
      <formula>ISERROR(H35:R50)</formula>
    </cfRule>
  </conditionalFormatting>
  <hyperlinks>
    <hyperlink ref="S59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/>
  <dimension ref="A1:Z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34751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95"/>
      <c r="C5" s="42" t="e">
        <f>U5</f>
        <v>#N/A</v>
      </c>
      <c r="E5" s="42"/>
      <c r="F5" s="85"/>
      <c r="G5" s="58"/>
      <c r="H5" s="695"/>
      <c r="I5" s="695"/>
      <c r="J5" s="69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97"/>
      <c r="C6" s="83" t="e">
        <f>U6</f>
        <v>#N/A</v>
      </c>
      <c r="E6" s="55"/>
      <c r="F6" s="56" t="e">
        <f>U7</f>
        <v>#N/A</v>
      </c>
      <c r="G6" s="697"/>
      <c r="H6" s="697"/>
      <c r="I6" s="697"/>
      <c r="J6" s="69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95"/>
      <c r="M8" s="695"/>
      <c r="N8" s="695"/>
      <c r="O8" s="695"/>
      <c r="P8" s="695"/>
      <c r="Q8" s="695"/>
      <c r="R8" s="696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697"/>
      <c r="C9" s="697"/>
      <c r="D9" s="697"/>
      <c r="E9" s="697"/>
      <c r="F9" s="697"/>
      <c r="G9" s="697"/>
      <c r="H9" s="697"/>
      <c r="I9" s="69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95"/>
      <c r="C11" s="695"/>
      <c r="D11" s="42" t="s">
        <v>407</v>
      </c>
      <c r="E11" s="695"/>
      <c r="F11" s="695"/>
      <c r="G11" s="695"/>
      <c r="H11" s="695"/>
      <c r="I11" s="696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8"/>
      <c r="C12" s="698"/>
      <c r="D12" s="698"/>
      <c r="E12" s="698"/>
      <c r="F12" s="698"/>
      <c r="G12" s="698"/>
      <c r="H12" s="698"/>
      <c r="I12" s="69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693"/>
      <c r="C13" s="693"/>
      <c r="D13" s="693"/>
      <c r="E13" s="693"/>
      <c r="F13" s="693"/>
      <c r="G13" s="693"/>
      <c r="H13" s="693"/>
      <c r="I13" s="694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09" t="s">
        <v>393</v>
      </c>
      <c r="E17" s="707"/>
      <c r="F17" s="1295"/>
      <c r="G17" s="1296"/>
      <c r="H17" s="707"/>
      <c r="I17" s="1295"/>
      <c r="J17" s="1297"/>
      <c r="K17" s="1297"/>
      <c r="L17" s="1296"/>
      <c r="M17" s="70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703" t="s">
        <v>391</v>
      </c>
      <c r="E18" s="701" t="s">
        <v>353</v>
      </c>
      <c r="F18" s="1320" t="s">
        <v>352</v>
      </c>
      <c r="G18" s="1321"/>
      <c r="H18" s="701" t="s">
        <v>151</v>
      </c>
      <c r="I18" s="1320" t="s">
        <v>351</v>
      </c>
      <c r="J18" s="1322"/>
      <c r="K18" s="1322"/>
      <c r="L18" s="1321"/>
      <c r="M18" s="702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06" t="s">
        <v>389</v>
      </c>
      <c r="E19" s="32"/>
      <c r="F19" s="1328"/>
      <c r="G19" s="1329"/>
      <c r="H19" s="704"/>
      <c r="I19" s="1328"/>
      <c r="J19" s="1330"/>
      <c r="K19" s="1330"/>
      <c r="L19" s="1329"/>
      <c r="M19" s="705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00"/>
      <c r="N20" s="1336"/>
      <c r="O20" s="1337"/>
      <c r="P20" s="1336"/>
      <c r="Q20" s="1337"/>
      <c r="R20" s="699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VLOOKUP(B22,Halfpipe!$A$1:$D$148,5,FALSE)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VLOOKUP(B23,Halfpipe!$A$1:$D$148,5,FALSE)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VLOOKUP(B24,Halfpipe!$A$1:$D$148,5,FALSE)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VLOOKUP(B25,Halfpipe!$A$1:$D$148,5,FALSE)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VLOOKUP(B26,Halfpipe!$A$1:$D$148,5,FALSE)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VLOOKUP(B27,Halfpipe!$A$1:$D$148,5,FALSE)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VLOOKUP(B28,Halfpipe!$A$1:$D$148,5,FALSE)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VLOOKUP(B29,Halfpipe!$A$1:$D$148,5,FALSE)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VLOOKUP(B30,Halfpipe!$A$1:$D$148,5,FALSE)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VLOOKUP(B31,Halfpipe!$A$1:$D$148,5,FALSE)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VLOOKUP(B31,Slopestyle!$A$1:$D$113,5,FALSE)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710"/>
      <c r="C32" s="710"/>
      <c r="D32" s="699"/>
      <c r="E32" s="699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9045058</v>
      </c>
      <c r="B33" s="1338" t="str">
        <f>VLOOKUP(A33,'Athlete and Points'!$A$1:$S$279,2,FALSE)</f>
        <v>TURNER Ellise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VLOOKUP(B33,Halfpipe!$A$1:$D$148,5,FALSE)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VLOOKUP(B34,Halfpipe!$A$1:$D$148,5,FALSE)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VLOOKUP(B35,Halfpipe!$A$1:$D$148,5,FALSE)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VLOOKUP(B36,Halfpipe!$A$1:$D$148,5,FALSE)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VLOOKUP(B40,Halfpipe!$A$1:$D$148,5,FALSE)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VLOOKUP(B41,Halfpipe!$A$1:$D$148,5,FALSE)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VLOOKUP(B42,Halfpipe!$A$1:$D$148,5,FALSE)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VLOOKUP(B42,Slopestyle!$A$1:$D$113,5,FALSE)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03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93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659" priority="21" stopIfTrue="1">
      <formula>ISERROR($B$5:$B$13)</formula>
    </cfRule>
  </conditionalFormatting>
  <conditionalFormatting sqref="W9">
    <cfRule type="expression" dxfId="1658" priority="20" stopIfTrue="1">
      <formula>ISERROR($E$9)</formula>
    </cfRule>
  </conditionalFormatting>
  <conditionalFormatting sqref="C20">
    <cfRule type="expression" dxfId="1657" priority="19" stopIfTrue="1">
      <formula>ISERROR(C20:D35)</formula>
    </cfRule>
  </conditionalFormatting>
  <conditionalFormatting sqref="C20">
    <cfRule type="expression" dxfId="1656" priority="18" stopIfTrue="1">
      <formula>ISERROR(C20:D35)</formula>
    </cfRule>
  </conditionalFormatting>
  <conditionalFormatting sqref="B20:B31">
    <cfRule type="expression" dxfId="1655" priority="17" stopIfTrue="1">
      <formula>ISERROR(B20:B35)</formula>
    </cfRule>
  </conditionalFormatting>
  <conditionalFormatting sqref="D20:D31">
    <cfRule type="expression" dxfId="1654" priority="16" stopIfTrue="1">
      <formula>ISERROR(D20:H35)</formula>
    </cfRule>
  </conditionalFormatting>
  <conditionalFormatting sqref="F20:F31">
    <cfRule type="expression" dxfId="1653" priority="15" stopIfTrue="1">
      <formula>ISERROR(F20:N35)</formula>
    </cfRule>
  </conditionalFormatting>
  <conditionalFormatting sqref="E20:E31">
    <cfRule type="expression" dxfId="1652" priority="14" stopIfTrue="1">
      <formula>ISERROR(E20:K35)</formula>
    </cfRule>
  </conditionalFormatting>
  <conditionalFormatting sqref="I20:I31">
    <cfRule type="expression" dxfId="1651" priority="13" stopIfTrue="1">
      <formula>ISERROR(H20:R35)</formula>
    </cfRule>
  </conditionalFormatting>
  <conditionalFormatting sqref="H20:H42">
    <cfRule type="expression" dxfId="1650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1649" priority="11" stopIfTrue="1">
      <formula>ISERROR(A5)</formula>
    </cfRule>
  </conditionalFormatting>
  <conditionalFormatting sqref="M21:M42">
    <cfRule type="expression" dxfId="1648" priority="10" stopIfTrue="1">
      <formula>ISERROR(L21:U36)</formula>
    </cfRule>
  </conditionalFormatting>
  <conditionalFormatting sqref="B33:B42">
    <cfRule type="expression" dxfId="1647" priority="9" stopIfTrue="1">
      <formula>ISERROR(B33:B48)</formula>
    </cfRule>
  </conditionalFormatting>
  <conditionalFormatting sqref="D33:D42">
    <cfRule type="expression" dxfId="1646" priority="8" stopIfTrue="1">
      <formula>ISERROR(D33:H48)</formula>
    </cfRule>
  </conditionalFormatting>
  <conditionalFormatting sqref="F33:F42">
    <cfRule type="expression" dxfId="1645" priority="7" stopIfTrue="1">
      <formula>ISERROR(F33:N48)</formula>
    </cfRule>
  </conditionalFormatting>
  <conditionalFormatting sqref="E33:E42">
    <cfRule type="expression" dxfId="1644" priority="6" stopIfTrue="1">
      <formula>ISERROR(E33:K48)</formula>
    </cfRule>
  </conditionalFormatting>
  <conditionalFormatting sqref="I33:I42">
    <cfRule type="expression" dxfId="1643" priority="5" stopIfTrue="1">
      <formula>ISERROR(H33:R48)</formula>
    </cfRule>
  </conditionalFormatting>
  <conditionalFormatting sqref="I34:I41">
    <cfRule type="expression" dxfId="1642" priority="4" stopIfTrue="1">
      <formula>ISERROR(H34:R49)</formula>
    </cfRule>
  </conditionalFormatting>
  <conditionalFormatting sqref="I33:I42">
    <cfRule type="expression" dxfId="1641" priority="3" stopIfTrue="1">
      <formula>ISERROR(H33:R48)</formula>
    </cfRule>
  </conditionalFormatting>
  <conditionalFormatting sqref="I35:I42">
    <cfRule type="expression" dxfId="1640" priority="2" stopIfTrue="1">
      <formula>ISERROR(H35:R50)</formula>
    </cfRule>
  </conditionalFormatting>
  <conditionalFormatting sqref="H21:H42">
    <cfRule type="expression" dxfId="1639" priority="1" stopIfTrue="1">
      <formula>ISERROR(G21:P36)</formula>
    </cfRule>
  </conditionalFormatting>
  <hyperlinks>
    <hyperlink ref="U12" r:id="rId1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FF0000"/>
  </sheetPr>
  <dimension ref="A1:AF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34397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934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NC NAC 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860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638" priority="22" stopIfTrue="1">
      <formula>ISERROR($B$5:$B$13)</formula>
    </cfRule>
  </conditionalFormatting>
  <conditionalFormatting sqref="W9">
    <cfRule type="expression" dxfId="1637" priority="21" stopIfTrue="1">
      <formula>ISERROR($E$9)</formula>
    </cfRule>
  </conditionalFormatting>
  <conditionalFormatting sqref="C20">
    <cfRule type="expression" dxfId="1636" priority="20" stopIfTrue="1">
      <formula>ISERROR(C20:D35)</formula>
    </cfRule>
  </conditionalFormatting>
  <conditionalFormatting sqref="C20">
    <cfRule type="expression" dxfId="1635" priority="19" stopIfTrue="1">
      <formula>ISERROR(C20:D35)</formula>
    </cfRule>
  </conditionalFormatting>
  <conditionalFormatting sqref="B20:B31">
    <cfRule type="expression" dxfId="1634" priority="18" stopIfTrue="1">
      <formula>ISERROR(B20:B35)</formula>
    </cfRule>
  </conditionalFormatting>
  <conditionalFormatting sqref="D20:D31">
    <cfRule type="expression" dxfId="1633" priority="17" stopIfTrue="1">
      <formula>ISERROR(D20:H35)</formula>
    </cfRule>
  </conditionalFormatting>
  <conditionalFormatting sqref="F20:F31">
    <cfRule type="expression" dxfId="1632" priority="16" stopIfTrue="1">
      <formula>ISERROR(F20:N35)</formula>
    </cfRule>
  </conditionalFormatting>
  <conditionalFormatting sqref="E20:E31">
    <cfRule type="expression" dxfId="1631" priority="15" stopIfTrue="1">
      <formula>ISERROR(E20:K35)</formula>
    </cfRule>
  </conditionalFormatting>
  <conditionalFormatting sqref="I20:I31">
    <cfRule type="expression" dxfId="1630" priority="14" stopIfTrue="1">
      <formula>ISERROR(H20:R35)</formula>
    </cfRule>
  </conditionalFormatting>
  <conditionalFormatting sqref="H20:H31">
    <cfRule type="expression" dxfId="1629" priority="13" stopIfTrue="1">
      <formula>ISERROR(G20:P35)</formula>
    </cfRule>
  </conditionalFormatting>
  <conditionalFormatting sqref="F6 C20 E5:E6 C5:C6 K9:R10 L11:N11 A20:B31 D20:Q31 A33:B42 D33:M42">
    <cfRule type="containsErrors" dxfId="1628" priority="12" stopIfTrue="1">
      <formula>ISERROR(A5)</formula>
    </cfRule>
  </conditionalFormatting>
  <conditionalFormatting sqref="M21:M31">
    <cfRule type="expression" dxfId="1627" priority="11" stopIfTrue="1">
      <formula>ISERROR(L21:U36)</formula>
    </cfRule>
  </conditionalFormatting>
  <conditionalFormatting sqref="B33:B42">
    <cfRule type="expression" dxfId="1626" priority="10" stopIfTrue="1">
      <formula>ISERROR(B33:B48)</formula>
    </cfRule>
  </conditionalFormatting>
  <conditionalFormatting sqref="D33:D42">
    <cfRule type="expression" dxfId="1625" priority="9" stopIfTrue="1">
      <formula>ISERROR(D33:H48)</formula>
    </cfRule>
  </conditionalFormatting>
  <conditionalFormatting sqref="F33:F42">
    <cfRule type="expression" dxfId="1624" priority="8" stopIfTrue="1">
      <formula>ISERROR(F33:N48)</formula>
    </cfRule>
  </conditionalFormatting>
  <conditionalFormatting sqref="E33:E42">
    <cfRule type="expression" dxfId="1623" priority="7" stopIfTrue="1">
      <formula>ISERROR(E33:K48)</formula>
    </cfRule>
  </conditionalFormatting>
  <conditionalFormatting sqref="I33:I42">
    <cfRule type="expression" dxfId="1622" priority="6" stopIfTrue="1">
      <formula>ISERROR(H33:R48)</formula>
    </cfRule>
  </conditionalFormatting>
  <conditionalFormatting sqref="H33:H42">
    <cfRule type="expression" dxfId="1621" priority="5" stopIfTrue="1">
      <formula>ISERROR(G33:P48)</formula>
    </cfRule>
  </conditionalFormatting>
  <conditionalFormatting sqref="M33:M42">
    <cfRule type="expression" dxfId="1620" priority="4" stopIfTrue="1">
      <formula>ISERROR(L33:U48)</formula>
    </cfRule>
  </conditionalFormatting>
  <conditionalFormatting sqref="I34:I41">
    <cfRule type="expression" dxfId="1619" priority="3" stopIfTrue="1">
      <formula>ISERROR(H34:R49)</formula>
    </cfRule>
  </conditionalFormatting>
  <conditionalFormatting sqref="I33:I42">
    <cfRule type="expression" dxfId="1618" priority="2" stopIfTrue="1">
      <formula>ISERROR(H33:R48)</formula>
    </cfRule>
  </conditionalFormatting>
  <conditionalFormatting sqref="I35:I42">
    <cfRule type="expression" dxfId="1617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rgb="FFFF0000"/>
  </sheetPr>
  <dimension ref="A1:Z94"/>
  <sheetViews>
    <sheetView topLeftCell="A7" zoomScaleNormal="100" workbookViewId="0">
      <selection activeCell="U35" sqref="U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34723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89"/>
      <c r="C5" s="42" t="e">
        <f>U5</f>
        <v>#N/A</v>
      </c>
      <c r="E5" s="42"/>
      <c r="F5" s="85"/>
      <c r="G5" s="58"/>
      <c r="H5" s="689"/>
      <c r="I5" s="689"/>
      <c r="J5" s="689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8"/>
      <c r="C6" s="83" t="e">
        <f>U6</f>
        <v>#N/A</v>
      </c>
      <c r="E6" s="55"/>
      <c r="F6" s="56" t="e">
        <f>U7</f>
        <v>#N/A</v>
      </c>
      <c r="G6" s="688"/>
      <c r="H6" s="688"/>
      <c r="I6" s="688"/>
      <c r="J6" s="68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89"/>
      <c r="M8" s="689"/>
      <c r="N8" s="689"/>
      <c r="O8" s="689"/>
      <c r="P8" s="689"/>
      <c r="Q8" s="689"/>
      <c r="R8" s="690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688"/>
      <c r="C9" s="688"/>
      <c r="D9" s="688"/>
      <c r="E9" s="688"/>
      <c r="F9" s="688"/>
      <c r="G9" s="688"/>
      <c r="H9" s="688"/>
      <c r="I9" s="68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89"/>
      <c r="C11" s="689"/>
      <c r="D11" s="42" t="s">
        <v>407</v>
      </c>
      <c r="E11" s="689"/>
      <c r="F11" s="689"/>
      <c r="G11" s="689"/>
      <c r="H11" s="689"/>
      <c r="I11" s="690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1"/>
      <c r="C12" s="691"/>
      <c r="D12" s="691"/>
      <c r="E12" s="691"/>
      <c r="F12" s="691"/>
      <c r="G12" s="691"/>
      <c r="H12" s="691"/>
      <c r="I12" s="67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541</v>
      </c>
      <c r="V12" s="16"/>
      <c r="W12" s="16"/>
    </row>
    <row r="13" spans="1:26" ht="13.5" thickBot="1">
      <c r="A13" s="40" t="s">
        <v>402</v>
      </c>
      <c r="B13" s="674"/>
      <c r="C13" s="674"/>
      <c r="D13" s="674"/>
      <c r="E13" s="674"/>
      <c r="F13" s="674"/>
      <c r="G13" s="674"/>
      <c r="H13" s="674"/>
      <c r="I13" s="67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679" t="s">
        <v>393</v>
      </c>
      <c r="E17" s="677"/>
      <c r="F17" s="1295"/>
      <c r="G17" s="1296"/>
      <c r="H17" s="677"/>
      <c r="I17" s="1295"/>
      <c r="J17" s="1297"/>
      <c r="K17" s="1297"/>
      <c r="L17" s="1296"/>
      <c r="M17" s="67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682" t="s">
        <v>391</v>
      </c>
      <c r="E18" s="680" t="s">
        <v>353</v>
      </c>
      <c r="F18" s="1320" t="s">
        <v>352</v>
      </c>
      <c r="G18" s="1321"/>
      <c r="H18" s="680" t="s">
        <v>151</v>
      </c>
      <c r="I18" s="1320" t="s">
        <v>351</v>
      </c>
      <c r="J18" s="1322"/>
      <c r="K18" s="1322"/>
      <c r="L18" s="1321"/>
      <c r="M18" s="68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685" t="s">
        <v>389</v>
      </c>
      <c r="E19" s="32"/>
      <c r="F19" s="1328"/>
      <c r="G19" s="1329"/>
      <c r="H19" s="683"/>
      <c r="I19" s="1328"/>
      <c r="J19" s="1330"/>
      <c r="K19" s="1330"/>
      <c r="L19" s="1329"/>
      <c r="M19" s="68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686"/>
      <c r="N20" s="1336"/>
      <c r="O20" s="1337"/>
      <c r="P20" s="1336"/>
      <c r="Q20" s="1337"/>
      <c r="R20" s="687"/>
    </row>
    <row r="21" spans="1:18" ht="13.5" thickBot="1">
      <c r="A21" s="28">
        <v>9040162</v>
      </c>
      <c r="B21" s="1338" t="str">
        <f>VLOOKUP(A21,'Athlete and Points'!$A$1:$S$279,2,FALSE)</f>
        <v>THOMAS Matthew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 t="e">
        <f>VLOOKUP(B21,Halfpipe!$A$1:$D$148,5,FALSE)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VLOOKUP(B22,Halfpipe!$A$1:$D$148,5,FALSE)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VLOOKUP(B23,Halfpipe!$A$1:$D$148,5,FALSE)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VLOOKUP(B24,Halfpipe!$A$1:$D$148,5,FALSE)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VLOOKUP(B25,Halfpipe!$A$1:$D$148,5,FALSE)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VLOOKUP(B26,Halfpipe!$A$1:$D$148,5,FALSE)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VLOOKUP(B27,Halfpipe!$A$1:$D$148,5,FALSE)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VLOOKUP(B28,Halfpipe!$A$1:$D$148,5,FALSE)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VLOOKUP(B29,Halfpipe!$A$1:$D$148,5,FALSE)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VLOOKUP(B30,Halfpipe!$A$1:$D$148,5,FALSE)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VLOOKUP(B31,Halfpipe!$A$1:$D$148,5,FALSE)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VLOOKUP(B31,Slopestyle!$A$1:$D$113,5,FALSE)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673"/>
      <c r="C32" s="673"/>
      <c r="D32" s="687"/>
      <c r="E32" s="687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5">
        <v>9045058</v>
      </c>
      <c r="B33" s="1338" t="str">
        <f>VLOOKUP(A33,'Athlete and Points'!$A$1:$S$279,2,FALSE)</f>
        <v>TURNER Ellise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VLOOKUP(B33,Halfpipe!$A$1:$D$148,5,FALSE)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VLOOKUP(B34,Halfpipe!$A$1:$D$148,5,FALSE)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</row>
    <row r="35" spans="1:18">
      <c r="A35" s="25">
        <v>9045005</v>
      </c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/>
      <c r="F35" s="1345" t="e">
        <f>VLOOKUP(A35,'Athlete and Points'!$A$1:$S$279,8,FALSE)</f>
        <v>#N/A</v>
      </c>
      <c r="G35" s="1346"/>
      <c r="H35" s="23" t="e">
        <f>VLOOKUP(B35,Halfpipe!$A$1:$D$148,5,FALSE)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VLOOKUP(B36,Halfpipe!$A$1:$D$148,5,FALSE)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VLOOKUP(B40,Halfpipe!$A$1:$D$148,5,FALSE)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VLOOKUP(B41,Halfpipe!$A$1:$D$148,5,FALSE)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VLOOKUP(B42,Halfpipe!$A$1:$D$148,5,FALSE)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VLOOKUP(B42,Slopestyle!$A$1:$D$113,5,FALSE)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68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7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616" priority="22" stopIfTrue="1">
      <formula>ISERROR($B$5:$B$13)</formula>
    </cfRule>
  </conditionalFormatting>
  <conditionalFormatting sqref="W9">
    <cfRule type="expression" dxfId="1615" priority="21" stopIfTrue="1">
      <formula>ISERROR($E$9)</formula>
    </cfRule>
  </conditionalFormatting>
  <conditionalFormatting sqref="C20">
    <cfRule type="expression" dxfId="1614" priority="20" stopIfTrue="1">
      <formula>ISERROR(C20:D35)</formula>
    </cfRule>
  </conditionalFormatting>
  <conditionalFormatting sqref="C20">
    <cfRule type="expression" dxfId="1613" priority="19" stopIfTrue="1">
      <formula>ISERROR(C20:D35)</formula>
    </cfRule>
  </conditionalFormatting>
  <conditionalFormatting sqref="B20:B31">
    <cfRule type="expression" dxfId="1612" priority="18" stopIfTrue="1">
      <formula>ISERROR(B20:B35)</formula>
    </cfRule>
  </conditionalFormatting>
  <conditionalFormatting sqref="D20:D31">
    <cfRule type="expression" dxfId="1611" priority="17" stopIfTrue="1">
      <formula>ISERROR(D20:H35)</formula>
    </cfRule>
  </conditionalFormatting>
  <conditionalFormatting sqref="F20:F31">
    <cfRule type="expression" dxfId="1610" priority="16" stopIfTrue="1">
      <formula>ISERROR(F20:N35)</formula>
    </cfRule>
  </conditionalFormatting>
  <conditionalFormatting sqref="E20:E31">
    <cfRule type="expression" dxfId="1609" priority="15" stopIfTrue="1">
      <formula>ISERROR(E20:K35)</formula>
    </cfRule>
  </conditionalFormatting>
  <conditionalFormatting sqref="I20:I31">
    <cfRule type="expression" dxfId="1608" priority="14" stopIfTrue="1">
      <formula>ISERROR(H20:R35)</formula>
    </cfRule>
  </conditionalFormatting>
  <conditionalFormatting sqref="H20:H42">
    <cfRule type="expression" dxfId="1607" priority="13" stopIfTrue="1">
      <formula>ISERROR(G20:P35)</formula>
    </cfRule>
  </conditionalFormatting>
  <conditionalFormatting sqref="F6 C20 E5:E6 C5:C6 K9:R10 L11:N11 A20:B31 A34:B42 D33:G42 D20:Q21 D22:G31 N22:Q31 M22:M42 I22:L31 I33:L42 H22:H42 B33">
    <cfRule type="containsErrors" dxfId="1606" priority="12" stopIfTrue="1">
      <formula>ISERROR(A5)</formula>
    </cfRule>
  </conditionalFormatting>
  <conditionalFormatting sqref="M21:M42">
    <cfRule type="expression" dxfId="1605" priority="11" stopIfTrue="1">
      <formula>ISERROR(L21:U36)</formula>
    </cfRule>
  </conditionalFormatting>
  <conditionalFormatting sqref="B33:B42">
    <cfRule type="expression" dxfId="1604" priority="10" stopIfTrue="1">
      <formula>ISERROR(B33:B48)</formula>
    </cfRule>
  </conditionalFormatting>
  <conditionalFormatting sqref="D33:D42">
    <cfRule type="expression" dxfId="1603" priority="9" stopIfTrue="1">
      <formula>ISERROR(D33:H48)</formula>
    </cfRule>
  </conditionalFormatting>
  <conditionalFormatting sqref="F33:F42">
    <cfRule type="expression" dxfId="1602" priority="8" stopIfTrue="1">
      <formula>ISERROR(F33:N48)</formula>
    </cfRule>
  </conditionalFormatting>
  <conditionalFormatting sqref="E33:E42">
    <cfRule type="expression" dxfId="1601" priority="7" stopIfTrue="1">
      <formula>ISERROR(E33:K48)</formula>
    </cfRule>
  </conditionalFormatting>
  <conditionalFormatting sqref="I33:I42">
    <cfRule type="expression" dxfId="1600" priority="6" stopIfTrue="1">
      <formula>ISERROR(H33:R48)</formula>
    </cfRule>
  </conditionalFormatting>
  <conditionalFormatting sqref="I34:I41">
    <cfRule type="expression" dxfId="1599" priority="5" stopIfTrue="1">
      <formula>ISERROR(H34:R49)</formula>
    </cfRule>
  </conditionalFormatting>
  <conditionalFormatting sqref="I33:I42">
    <cfRule type="expression" dxfId="1598" priority="4" stopIfTrue="1">
      <formula>ISERROR(H33:R48)</formula>
    </cfRule>
  </conditionalFormatting>
  <conditionalFormatting sqref="I35:I42">
    <cfRule type="expression" dxfId="1597" priority="3" stopIfTrue="1">
      <formula>ISERROR(H35:R50)</formula>
    </cfRule>
  </conditionalFormatting>
  <conditionalFormatting sqref="H21:H42">
    <cfRule type="expression" dxfId="1596" priority="2" stopIfTrue="1">
      <formula>ISERROR(G21:P36)</formula>
    </cfRule>
  </conditionalFormatting>
  <conditionalFormatting sqref="A33">
    <cfRule type="containsErrors" dxfId="1595" priority="1" stopIfTrue="1">
      <formula>ISERROR(A33)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rgb="FFFF0000"/>
  </sheetPr>
  <dimension ref="A1:Z94"/>
  <sheetViews>
    <sheetView topLeftCell="A10" zoomScaleNormal="100" workbookViewId="0">
      <selection activeCell="U35" sqref="U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34763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717"/>
      <c r="C5" s="42"/>
      <c r="E5" s="42"/>
      <c r="F5" s="85"/>
      <c r="G5" s="58"/>
      <c r="H5" s="717"/>
      <c r="I5" s="717"/>
      <c r="J5" s="717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719"/>
      <c r="C6" s="83" t="e">
        <f>U6</f>
        <v>#N/A</v>
      </c>
      <c r="E6" s="55"/>
      <c r="F6" s="56" t="e">
        <f>U7</f>
        <v>#N/A</v>
      </c>
      <c r="G6" s="719"/>
      <c r="H6" s="719"/>
      <c r="I6" s="719"/>
      <c r="J6" s="71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17"/>
      <c r="M8" s="717"/>
      <c r="N8" s="717"/>
      <c r="O8" s="717"/>
      <c r="P8" s="717"/>
      <c r="Q8" s="717"/>
      <c r="R8" s="718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719"/>
      <c r="C9" s="719"/>
      <c r="D9" s="719"/>
      <c r="E9" s="719"/>
      <c r="F9" s="719"/>
      <c r="G9" s="719"/>
      <c r="H9" s="719"/>
      <c r="I9" s="71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717"/>
      <c r="C11" s="717"/>
      <c r="D11" s="42" t="s">
        <v>407</v>
      </c>
      <c r="E11" s="717"/>
      <c r="F11" s="717"/>
      <c r="G11" s="717"/>
      <c r="H11" s="717"/>
      <c r="I11" s="718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720"/>
      <c r="C12" s="720"/>
      <c r="D12" s="720"/>
      <c r="E12" s="720"/>
      <c r="F12" s="720"/>
      <c r="G12" s="720"/>
      <c r="H12" s="720"/>
      <c r="I12" s="71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545</v>
      </c>
      <c r="V12" s="16"/>
      <c r="W12" s="16"/>
    </row>
    <row r="13" spans="1:26" ht="13.5" thickBot="1">
      <c r="A13" s="40" t="s">
        <v>402</v>
      </c>
      <c r="B13" s="715"/>
      <c r="C13" s="715"/>
      <c r="D13" s="715"/>
      <c r="E13" s="715"/>
      <c r="F13" s="715"/>
      <c r="G13" s="715"/>
      <c r="H13" s="715"/>
      <c r="I13" s="71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31" t="s">
        <v>393</v>
      </c>
      <c r="E17" s="729"/>
      <c r="F17" s="1295"/>
      <c r="G17" s="1296"/>
      <c r="H17" s="729"/>
      <c r="I17" s="1295"/>
      <c r="J17" s="1297"/>
      <c r="K17" s="1297"/>
      <c r="L17" s="1296"/>
      <c r="M17" s="73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725" t="s">
        <v>391</v>
      </c>
      <c r="E18" s="723" t="s">
        <v>353</v>
      </c>
      <c r="F18" s="1320" t="s">
        <v>352</v>
      </c>
      <c r="G18" s="1321"/>
      <c r="H18" s="723" t="s">
        <v>151</v>
      </c>
      <c r="I18" s="1320" t="s">
        <v>351</v>
      </c>
      <c r="J18" s="1322"/>
      <c r="K18" s="1322"/>
      <c r="L18" s="1321"/>
      <c r="M18" s="72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28" t="s">
        <v>389</v>
      </c>
      <c r="E19" s="32"/>
      <c r="F19" s="1328"/>
      <c r="G19" s="1329"/>
      <c r="H19" s="726"/>
      <c r="I19" s="1328"/>
      <c r="J19" s="1330"/>
      <c r="K19" s="1330"/>
      <c r="L19" s="1329"/>
      <c r="M19" s="72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22"/>
      <c r="N20" s="1336"/>
      <c r="O20" s="1337"/>
      <c r="P20" s="1336"/>
      <c r="Q20" s="1337"/>
      <c r="R20" s="721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VLOOKUP(B22,Halfpipe!$A$1:$D$148,5,FALSE)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VLOOKUP(B23,Halfpipe!$A$1:$D$148,5,FALSE)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VLOOKUP(B24,Halfpipe!$A$1:$D$148,5,FALSE)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VLOOKUP(B25,Halfpipe!$A$1:$D$148,5,FALSE)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VLOOKUP(B26,Halfpipe!$A$1:$D$148,5,FALSE)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VLOOKUP(B27,Halfpipe!$A$1:$D$148,5,FALSE)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VLOOKUP(B28,Halfpipe!$A$1:$D$148,5,FALSE)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VLOOKUP(B29,Halfpipe!$A$1:$D$148,5,FALSE)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VLOOKUP(B30,Halfpipe!$A$1:$D$148,5,FALSE)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VLOOKUP(B31,Halfpipe!$A$1:$D$148,5,FALSE)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VLOOKUP(B31,Slopestyle!$A$1:$D$113,5,FALSE)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732"/>
      <c r="C32" s="732"/>
      <c r="D32" s="721"/>
      <c r="E32" s="72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9045084</v>
      </c>
      <c r="B33" s="1338" t="s">
        <v>1022</v>
      </c>
      <c r="C33" s="1338"/>
      <c r="D33" s="27">
        <v>95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s">
        <v>384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VLOOKUP(B34,Halfpipe!$A$1:$D$148,5,FALSE)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VLOOKUP(B35,Halfpipe!$A$1:$D$148,5,FALSE)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VLOOKUP(B36,Halfpipe!$A$1:$D$148,5,FALSE)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VLOOKUP(B40,Halfpipe!$A$1:$D$148,5,FALSE)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VLOOKUP(B41,Halfpipe!$A$1:$D$148,5,FALSE)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VLOOKUP(B42,Halfpipe!$A$1:$D$148,5,FALSE)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VLOOKUP(B42,Slopestyle!$A$1:$D$113,5,FALSE)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2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2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1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594" priority="21" stopIfTrue="1">
      <formula>ISERROR($B$5:$B$13)</formula>
    </cfRule>
  </conditionalFormatting>
  <conditionalFormatting sqref="W9">
    <cfRule type="expression" dxfId="1593" priority="20" stopIfTrue="1">
      <formula>ISERROR($E$9)</formula>
    </cfRule>
  </conditionalFormatting>
  <conditionalFormatting sqref="C20">
    <cfRule type="expression" dxfId="1592" priority="19" stopIfTrue="1">
      <formula>ISERROR(C20:D35)</formula>
    </cfRule>
  </conditionalFormatting>
  <conditionalFormatting sqref="C20">
    <cfRule type="expression" dxfId="1591" priority="18" stopIfTrue="1">
      <formula>ISERROR(C20:D35)</formula>
    </cfRule>
  </conditionalFormatting>
  <conditionalFormatting sqref="B20:B31">
    <cfRule type="expression" dxfId="1590" priority="17" stopIfTrue="1">
      <formula>ISERROR(B20:B35)</formula>
    </cfRule>
  </conditionalFormatting>
  <conditionalFormatting sqref="D20:D31">
    <cfRule type="expression" dxfId="1589" priority="16" stopIfTrue="1">
      <formula>ISERROR(D20:H35)</formula>
    </cfRule>
  </conditionalFormatting>
  <conditionalFormatting sqref="F20:F31">
    <cfRule type="expression" dxfId="1588" priority="15" stopIfTrue="1">
      <formula>ISERROR(F20:N35)</formula>
    </cfRule>
  </conditionalFormatting>
  <conditionalFormatting sqref="E20:E31">
    <cfRule type="expression" dxfId="1587" priority="14" stopIfTrue="1">
      <formula>ISERROR(E20:K35)</formula>
    </cfRule>
  </conditionalFormatting>
  <conditionalFormatting sqref="I20:I31">
    <cfRule type="expression" dxfId="1586" priority="13" stopIfTrue="1">
      <formula>ISERROR(H20:R35)</formula>
    </cfRule>
  </conditionalFormatting>
  <conditionalFormatting sqref="H20:H42">
    <cfRule type="expression" dxfId="158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1584" priority="11" stopIfTrue="1">
      <formula>ISERROR(A5)</formula>
    </cfRule>
  </conditionalFormatting>
  <conditionalFormatting sqref="M21:M42">
    <cfRule type="expression" dxfId="1583" priority="10" stopIfTrue="1">
      <formula>ISERROR(L21:U36)</formula>
    </cfRule>
  </conditionalFormatting>
  <conditionalFormatting sqref="B33:B42">
    <cfRule type="expression" dxfId="1582" priority="9" stopIfTrue="1">
      <formula>ISERROR(B33:B48)</formula>
    </cfRule>
  </conditionalFormatting>
  <conditionalFormatting sqref="D33:D42">
    <cfRule type="expression" dxfId="1581" priority="8" stopIfTrue="1">
      <formula>ISERROR(D33:H48)</formula>
    </cfRule>
  </conditionalFormatting>
  <conditionalFormatting sqref="F33:F42">
    <cfRule type="expression" dxfId="1580" priority="7" stopIfTrue="1">
      <formula>ISERROR(F33:N48)</formula>
    </cfRule>
  </conditionalFormatting>
  <conditionalFormatting sqref="E33:E42">
    <cfRule type="expression" dxfId="1579" priority="6" stopIfTrue="1">
      <formula>ISERROR(E33:K48)</formula>
    </cfRule>
  </conditionalFormatting>
  <conditionalFormatting sqref="I33:I42">
    <cfRule type="expression" dxfId="1578" priority="5" stopIfTrue="1">
      <formula>ISERROR(H33:R48)</formula>
    </cfRule>
  </conditionalFormatting>
  <conditionalFormatting sqref="I34:I41">
    <cfRule type="expression" dxfId="1577" priority="4" stopIfTrue="1">
      <formula>ISERROR(H34:R49)</formula>
    </cfRule>
  </conditionalFormatting>
  <conditionalFormatting sqref="I33:I42">
    <cfRule type="expression" dxfId="1576" priority="3" stopIfTrue="1">
      <formula>ISERROR(H33:R48)</formula>
    </cfRule>
  </conditionalFormatting>
  <conditionalFormatting sqref="I35:I42">
    <cfRule type="expression" dxfId="1575" priority="2" stopIfTrue="1">
      <formula>ISERROR(H35:R50)</formula>
    </cfRule>
  </conditionalFormatting>
  <conditionalFormatting sqref="H21:H42">
    <cfRule type="expression" dxfId="1574" priority="1" stopIfTrue="1">
      <formula>ISERROR(G21:P36)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/>
  <dimension ref="A1:AF94"/>
  <sheetViews>
    <sheetView zoomScaleNormal="100" workbookViewId="0">
      <selection activeCell="U35" sqref="U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34099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573" priority="22" stopIfTrue="1">
      <formula>ISERROR($B$5:$B$13)</formula>
    </cfRule>
  </conditionalFormatting>
  <conditionalFormatting sqref="W9">
    <cfRule type="expression" dxfId="1572" priority="21" stopIfTrue="1">
      <formula>ISERROR($E$9)</formula>
    </cfRule>
  </conditionalFormatting>
  <conditionalFormatting sqref="C20">
    <cfRule type="expression" dxfId="1571" priority="20" stopIfTrue="1">
      <formula>ISERROR(C20:D35)</formula>
    </cfRule>
  </conditionalFormatting>
  <conditionalFormatting sqref="C20">
    <cfRule type="expression" dxfId="1570" priority="19" stopIfTrue="1">
      <formula>ISERROR(C20:D35)</formula>
    </cfRule>
  </conditionalFormatting>
  <conditionalFormatting sqref="B20:B31">
    <cfRule type="expression" dxfId="1569" priority="18" stopIfTrue="1">
      <formula>ISERROR(B20:B35)</formula>
    </cfRule>
  </conditionalFormatting>
  <conditionalFormatting sqref="D20:D31">
    <cfRule type="expression" dxfId="1568" priority="17" stopIfTrue="1">
      <formula>ISERROR(D20:H35)</formula>
    </cfRule>
  </conditionalFormatting>
  <conditionalFormatting sqref="F20:F31">
    <cfRule type="expression" dxfId="1567" priority="16" stopIfTrue="1">
      <formula>ISERROR(F20:N35)</formula>
    </cfRule>
  </conditionalFormatting>
  <conditionalFormatting sqref="E20:E31">
    <cfRule type="expression" dxfId="1566" priority="15" stopIfTrue="1">
      <formula>ISERROR(E20:K35)</formula>
    </cfRule>
  </conditionalFormatting>
  <conditionalFormatting sqref="I20:I31">
    <cfRule type="expression" dxfId="1565" priority="14" stopIfTrue="1">
      <formula>ISERROR(H20:R35)</formula>
    </cfRule>
  </conditionalFormatting>
  <conditionalFormatting sqref="H20:H31">
    <cfRule type="expression" dxfId="1564" priority="13" stopIfTrue="1">
      <formula>ISERROR(G20:P35)</formula>
    </cfRule>
  </conditionalFormatting>
  <conditionalFormatting sqref="F6 C20 E5:E6 C5:C6 K9:R10 L11:N11 A20:B31 D20:Q31 A33:B42 D33:M42">
    <cfRule type="containsErrors" dxfId="1563" priority="12" stopIfTrue="1">
      <formula>ISERROR(A5)</formula>
    </cfRule>
  </conditionalFormatting>
  <conditionalFormatting sqref="M21:M31">
    <cfRule type="expression" dxfId="1562" priority="11" stopIfTrue="1">
      <formula>ISERROR(L21:U36)</formula>
    </cfRule>
  </conditionalFormatting>
  <conditionalFormatting sqref="B33:B42">
    <cfRule type="expression" dxfId="1561" priority="10" stopIfTrue="1">
      <formula>ISERROR(B33:B48)</formula>
    </cfRule>
  </conditionalFormatting>
  <conditionalFormatting sqref="D33:D42">
    <cfRule type="expression" dxfId="1560" priority="9" stopIfTrue="1">
      <formula>ISERROR(D33:H48)</formula>
    </cfRule>
  </conditionalFormatting>
  <conditionalFormatting sqref="F33:F42">
    <cfRule type="expression" dxfId="1559" priority="8" stopIfTrue="1">
      <formula>ISERROR(F33:N48)</formula>
    </cfRule>
  </conditionalFormatting>
  <conditionalFormatting sqref="E33:E42">
    <cfRule type="expression" dxfId="1558" priority="7" stopIfTrue="1">
      <formula>ISERROR(E33:K48)</formula>
    </cfRule>
  </conditionalFormatting>
  <conditionalFormatting sqref="I33:I42">
    <cfRule type="expression" dxfId="1557" priority="6" stopIfTrue="1">
      <formula>ISERROR(H33:R48)</formula>
    </cfRule>
  </conditionalFormatting>
  <conditionalFormatting sqref="H33:H42">
    <cfRule type="expression" dxfId="1556" priority="5" stopIfTrue="1">
      <formula>ISERROR(G33:P48)</formula>
    </cfRule>
  </conditionalFormatting>
  <conditionalFormatting sqref="M33:M42">
    <cfRule type="expression" dxfId="1555" priority="4" stopIfTrue="1">
      <formula>ISERROR(L33:U48)</formula>
    </cfRule>
  </conditionalFormatting>
  <conditionalFormatting sqref="I34:I41">
    <cfRule type="expression" dxfId="1554" priority="3" stopIfTrue="1">
      <formula>ISERROR(H34:R49)</formula>
    </cfRule>
  </conditionalFormatting>
  <conditionalFormatting sqref="I33:I42">
    <cfRule type="expression" dxfId="1553" priority="2" stopIfTrue="1">
      <formula>ISERROR(H33:R48)</formula>
    </cfRule>
  </conditionalFormatting>
  <conditionalFormatting sqref="I35:I42">
    <cfRule type="expression" dxfId="1552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rgb="FFFF0000"/>
  </sheetPr>
  <dimension ref="A1:AF94"/>
  <sheetViews>
    <sheetView zoomScaleNormal="100" workbookViewId="0">
      <selection activeCell="U35" sqref="U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33740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105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551" priority="22" stopIfTrue="1">
      <formula>ISERROR($B$5:$B$13)</formula>
    </cfRule>
  </conditionalFormatting>
  <conditionalFormatting sqref="W9">
    <cfRule type="expression" dxfId="1550" priority="21" stopIfTrue="1">
      <formula>ISERROR($E$9)</formula>
    </cfRule>
  </conditionalFormatting>
  <conditionalFormatting sqref="C20">
    <cfRule type="expression" dxfId="1549" priority="20" stopIfTrue="1">
      <formula>ISERROR(C20:D35)</formula>
    </cfRule>
  </conditionalFormatting>
  <conditionalFormatting sqref="C20">
    <cfRule type="expression" dxfId="1548" priority="19" stopIfTrue="1">
      <formula>ISERROR(C20:D35)</formula>
    </cfRule>
  </conditionalFormatting>
  <conditionalFormatting sqref="B20:B31">
    <cfRule type="expression" dxfId="1547" priority="18" stopIfTrue="1">
      <formula>ISERROR(B20:B35)</formula>
    </cfRule>
  </conditionalFormatting>
  <conditionalFormatting sqref="D20:D31">
    <cfRule type="expression" dxfId="1546" priority="17" stopIfTrue="1">
      <formula>ISERROR(D20:H35)</formula>
    </cfRule>
  </conditionalFormatting>
  <conditionalFormatting sqref="F20:F31">
    <cfRule type="expression" dxfId="1545" priority="16" stopIfTrue="1">
      <formula>ISERROR(F20:N35)</formula>
    </cfRule>
  </conditionalFormatting>
  <conditionalFormatting sqref="E20:E31">
    <cfRule type="expression" dxfId="1544" priority="15" stopIfTrue="1">
      <formula>ISERROR(E20:K35)</formula>
    </cfRule>
  </conditionalFormatting>
  <conditionalFormatting sqref="I20:I31">
    <cfRule type="expression" dxfId="1543" priority="14" stopIfTrue="1">
      <formula>ISERROR(H20:R35)</formula>
    </cfRule>
  </conditionalFormatting>
  <conditionalFormatting sqref="H20:H31">
    <cfRule type="expression" dxfId="1542" priority="13" stopIfTrue="1">
      <formula>ISERROR(G20:P35)</formula>
    </cfRule>
  </conditionalFormatting>
  <conditionalFormatting sqref="F6 C20 E5:E6 C5:C6 K9:R10 L11:N11 A20:B31 D20:Q31 A33:B42 D33:M42">
    <cfRule type="containsErrors" dxfId="1541" priority="12" stopIfTrue="1">
      <formula>ISERROR(A5)</formula>
    </cfRule>
  </conditionalFormatting>
  <conditionalFormatting sqref="M21:M31">
    <cfRule type="expression" dxfId="1540" priority="11" stopIfTrue="1">
      <formula>ISERROR(L21:U36)</formula>
    </cfRule>
  </conditionalFormatting>
  <conditionalFormatting sqref="B33:B42">
    <cfRule type="expression" dxfId="1539" priority="10" stopIfTrue="1">
      <formula>ISERROR(B33:B48)</formula>
    </cfRule>
  </conditionalFormatting>
  <conditionalFormatting sqref="D33:D42">
    <cfRule type="expression" dxfId="1538" priority="9" stopIfTrue="1">
      <formula>ISERROR(D33:H48)</formula>
    </cfRule>
  </conditionalFormatting>
  <conditionalFormatting sqref="F33:F42">
    <cfRule type="expression" dxfId="1537" priority="8" stopIfTrue="1">
      <formula>ISERROR(F33:N48)</formula>
    </cfRule>
  </conditionalFormatting>
  <conditionalFormatting sqref="E33:E42">
    <cfRule type="expression" dxfId="1536" priority="7" stopIfTrue="1">
      <formula>ISERROR(E33:K48)</formula>
    </cfRule>
  </conditionalFormatting>
  <conditionalFormatting sqref="I33:I42">
    <cfRule type="expression" dxfId="1535" priority="6" stopIfTrue="1">
      <formula>ISERROR(H33:R48)</formula>
    </cfRule>
  </conditionalFormatting>
  <conditionalFormatting sqref="H33:H42">
    <cfRule type="expression" dxfId="1534" priority="5" stopIfTrue="1">
      <formula>ISERROR(G33:P48)</formula>
    </cfRule>
  </conditionalFormatting>
  <conditionalFormatting sqref="M33:M42">
    <cfRule type="expression" dxfId="1533" priority="4" stopIfTrue="1">
      <formula>ISERROR(L33:U48)</formula>
    </cfRule>
  </conditionalFormatting>
  <conditionalFormatting sqref="I34:I41">
    <cfRule type="expression" dxfId="1532" priority="3" stopIfTrue="1">
      <formula>ISERROR(H34:R49)</formula>
    </cfRule>
  </conditionalFormatting>
  <conditionalFormatting sqref="I33:I42">
    <cfRule type="expression" dxfId="1531" priority="2" stopIfTrue="1">
      <formula>ISERROR(H33:R48)</formula>
    </cfRule>
  </conditionalFormatting>
  <conditionalFormatting sqref="I35:I42">
    <cfRule type="expression" dxfId="1530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FF0000"/>
  </sheetPr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33745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924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9045044</v>
      </c>
      <c r="B33" s="1338" t="str">
        <f>VLOOKUP(A33,'Athlete and Points'!$A$1:$S$279,2,FALSE)</f>
        <v>TURNBULL Biba</v>
      </c>
      <c r="C33" s="1338"/>
      <c r="D33" s="27">
        <f>VLOOKUP(A33,'Athlete and Points'!$A$1:$S$279,4,FALSE)</f>
        <v>94</v>
      </c>
      <c r="E33" s="26"/>
      <c r="F33" s="1339"/>
      <c r="G33" s="1340"/>
      <c r="H33" s="26"/>
      <c r="I33" s="1339"/>
      <c r="J33" s="1340"/>
      <c r="K33" s="1340"/>
      <c r="L33" s="1340"/>
      <c r="M33" s="26">
        <f>VLOOKUP(A33,'Athlete and Points'!$A$1:$S$279,17,FALSE)</f>
        <v>14</v>
      </c>
      <c r="N33" s="1388">
        <v>41590</v>
      </c>
      <c r="O33" s="1342"/>
      <c r="P33" s="1388">
        <v>41594</v>
      </c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497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4101" priority="22" stopIfTrue="1">
      <formula>ISERROR($B$5:$B$13)</formula>
    </cfRule>
  </conditionalFormatting>
  <conditionalFormatting sqref="W9">
    <cfRule type="expression" dxfId="4100" priority="21" stopIfTrue="1">
      <formula>ISERROR($E$9)</formula>
    </cfRule>
  </conditionalFormatting>
  <conditionalFormatting sqref="C20">
    <cfRule type="expression" dxfId="4099" priority="20" stopIfTrue="1">
      <formula>ISERROR(C20:D35)</formula>
    </cfRule>
  </conditionalFormatting>
  <conditionalFormatting sqref="C20">
    <cfRule type="expression" dxfId="4098" priority="19" stopIfTrue="1">
      <formula>ISERROR(C20:D35)</formula>
    </cfRule>
  </conditionalFormatting>
  <conditionalFormatting sqref="B20:B31">
    <cfRule type="expression" dxfId="4097" priority="18" stopIfTrue="1">
      <formula>ISERROR(B20:B35)</formula>
    </cfRule>
  </conditionalFormatting>
  <conditionalFormatting sqref="D20:D31">
    <cfRule type="expression" dxfId="4096" priority="17" stopIfTrue="1">
      <formula>ISERROR(D20:H35)</formula>
    </cfRule>
  </conditionalFormatting>
  <conditionalFormatting sqref="F20:F31">
    <cfRule type="expression" dxfId="4095" priority="16" stopIfTrue="1">
      <formula>ISERROR(F20:N35)</formula>
    </cfRule>
  </conditionalFormatting>
  <conditionalFormatting sqref="E20:E31">
    <cfRule type="expression" dxfId="4094" priority="15" stopIfTrue="1">
      <formula>ISERROR(E20:K35)</formula>
    </cfRule>
  </conditionalFormatting>
  <conditionalFormatting sqref="I20:I31">
    <cfRule type="expression" dxfId="4093" priority="14" stopIfTrue="1">
      <formula>ISERROR(H20:R35)</formula>
    </cfRule>
  </conditionalFormatting>
  <conditionalFormatting sqref="H20:H31">
    <cfRule type="expression" dxfId="4092" priority="13" stopIfTrue="1">
      <formula>ISERROR(G20:P35)</formula>
    </cfRule>
  </conditionalFormatting>
  <conditionalFormatting sqref="F6 C20 E5:E6 C5:C6 K9:R10 L11:N11 A20:B31 D20:Q31 A33:B42 D33:M42">
    <cfRule type="containsErrors" dxfId="4091" priority="12" stopIfTrue="1">
      <formula>ISERROR(A5)</formula>
    </cfRule>
  </conditionalFormatting>
  <conditionalFormatting sqref="M21:M31">
    <cfRule type="expression" dxfId="4090" priority="11" stopIfTrue="1">
      <formula>ISERROR(L21:U36)</formula>
    </cfRule>
  </conditionalFormatting>
  <conditionalFormatting sqref="B33:B42">
    <cfRule type="expression" dxfId="4089" priority="10" stopIfTrue="1">
      <formula>ISERROR(B33:B48)</formula>
    </cfRule>
  </conditionalFormatting>
  <conditionalFormatting sqref="D33:D42">
    <cfRule type="expression" dxfId="4088" priority="9" stopIfTrue="1">
      <formula>ISERROR(D33:H48)</formula>
    </cfRule>
  </conditionalFormatting>
  <conditionalFormatting sqref="F33:F42">
    <cfRule type="expression" dxfId="4087" priority="8" stopIfTrue="1">
      <formula>ISERROR(F33:N48)</formula>
    </cfRule>
  </conditionalFormatting>
  <conditionalFormatting sqref="E33:E42">
    <cfRule type="expression" dxfId="4086" priority="7" stopIfTrue="1">
      <formula>ISERROR(E33:K48)</formula>
    </cfRule>
  </conditionalFormatting>
  <conditionalFormatting sqref="I33:I42">
    <cfRule type="expression" dxfId="4085" priority="6" stopIfTrue="1">
      <formula>ISERROR(H33:R48)</formula>
    </cfRule>
  </conditionalFormatting>
  <conditionalFormatting sqref="H33:H42">
    <cfRule type="expression" dxfId="4084" priority="5" stopIfTrue="1">
      <formula>ISERROR(G33:P48)</formula>
    </cfRule>
  </conditionalFormatting>
  <conditionalFormatting sqref="M33:M42">
    <cfRule type="expression" dxfId="4083" priority="4" stopIfTrue="1">
      <formula>ISERROR(L33:U48)</formula>
    </cfRule>
  </conditionalFormatting>
  <conditionalFormatting sqref="I34:I41">
    <cfRule type="expression" dxfId="4082" priority="3" stopIfTrue="1">
      <formula>ISERROR(H34:R49)</formula>
    </cfRule>
  </conditionalFormatting>
  <conditionalFormatting sqref="I33:I42">
    <cfRule type="expression" dxfId="4081" priority="2" stopIfTrue="1">
      <formula>ISERROR(H33:R48)</formula>
    </cfRule>
  </conditionalFormatting>
  <conditionalFormatting sqref="I35:I42">
    <cfRule type="expression" dxfId="4080" priority="1" stopIfTrue="1">
      <formula>ISERROR(H35:R50)</formula>
    </cfRule>
  </conditionalFormatting>
  <hyperlinks>
    <hyperlink ref="U12" r:id="rId1" display="mailto:fabienne.rijlaarsdam@snowworld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rgb="FFFF0000"/>
  </sheetPr>
  <dimension ref="A1:AF94"/>
  <sheetViews>
    <sheetView topLeftCell="A7" zoomScaleNormal="100" workbookViewId="0">
      <selection activeCell="U35" sqref="U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33572</v>
      </c>
      <c r="V4" s="16"/>
      <c r="W4" s="16"/>
      <c r="Z4" s="594"/>
    </row>
    <row r="5" spans="1:26" ht="13.5" thickTop="1">
      <c r="A5" s="43" t="s">
        <v>423</v>
      </c>
      <c r="B5" s="590"/>
      <c r="C5" s="42" t="e">
        <f>U5</f>
        <v>#N/A</v>
      </c>
      <c r="E5" s="42"/>
      <c r="F5" s="85"/>
      <c r="G5" s="58"/>
      <c r="H5" s="590"/>
      <c r="I5" s="590"/>
      <c r="J5" s="59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89"/>
      <c r="C6" s="83" t="e">
        <f>U6</f>
        <v>#N/A</v>
      </c>
      <c r="E6" s="55"/>
      <c r="F6" s="56" t="e">
        <f>U7</f>
        <v>#N/A</v>
      </c>
      <c r="G6" s="589"/>
      <c r="H6" s="589"/>
      <c r="I6" s="589"/>
      <c r="J6" s="58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90"/>
      <c r="M8" s="590"/>
      <c r="N8" s="590"/>
      <c r="O8" s="590"/>
      <c r="P8" s="590"/>
      <c r="Q8" s="590"/>
      <c r="R8" s="59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89"/>
      <c r="C9" s="589"/>
      <c r="D9" s="589"/>
      <c r="E9" s="589"/>
      <c r="F9" s="589"/>
      <c r="G9" s="589"/>
      <c r="H9" s="589"/>
      <c r="I9" s="58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90"/>
      <c r="C11" s="590"/>
      <c r="D11" s="42" t="s">
        <v>407</v>
      </c>
      <c r="E11" s="590"/>
      <c r="F11" s="590"/>
      <c r="G11" s="590"/>
      <c r="H11" s="590"/>
      <c r="I11" s="59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92"/>
      <c r="C12" s="592"/>
      <c r="D12" s="592"/>
      <c r="E12" s="592"/>
      <c r="F12" s="592"/>
      <c r="G12" s="592"/>
      <c r="H12" s="592"/>
      <c r="I12" s="57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74"/>
      <c r="C13" s="574"/>
      <c r="D13" s="574"/>
      <c r="E13" s="574"/>
      <c r="F13" s="574"/>
      <c r="G13" s="574"/>
      <c r="H13" s="574"/>
      <c r="I13" s="57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5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79" t="s">
        <v>393</v>
      </c>
      <c r="E17" s="577"/>
      <c r="F17" s="1295"/>
      <c r="G17" s="1296"/>
      <c r="H17" s="577"/>
      <c r="I17" s="1295"/>
      <c r="J17" s="1297"/>
      <c r="K17" s="1297"/>
      <c r="L17" s="1296"/>
      <c r="M17" s="57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82" t="s">
        <v>391</v>
      </c>
      <c r="E18" s="580" t="s">
        <v>353</v>
      </c>
      <c r="F18" s="1320" t="s">
        <v>352</v>
      </c>
      <c r="G18" s="1321"/>
      <c r="H18" s="580" t="s">
        <v>151</v>
      </c>
      <c r="I18" s="1320" t="s">
        <v>351</v>
      </c>
      <c r="J18" s="1322"/>
      <c r="K18" s="1322"/>
      <c r="L18" s="1321"/>
      <c r="M18" s="58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85" t="s">
        <v>389</v>
      </c>
      <c r="E19" s="32"/>
      <c r="F19" s="1328"/>
      <c r="G19" s="1329"/>
      <c r="H19" s="583"/>
      <c r="I19" s="1328"/>
      <c r="J19" s="1330"/>
      <c r="K19" s="1330"/>
      <c r="L19" s="1329"/>
      <c r="M19" s="58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86"/>
      <c r="N20" s="1336"/>
      <c r="O20" s="1337"/>
      <c r="P20" s="1336"/>
      <c r="Q20" s="1337"/>
      <c r="R20" s="587"/>
    </row>
    <row r="21" spans="1:18" ht="13.5" thickBot="1">
      <c r="A21" s="28">
        <v>9040162</v>
      </c>
      <c r="B21" s="1338" t="str">
        <f>VLOOKUP(A21,'Athlete and Points'!$A$1:$S$279,2,FALSE)</f>
        <v>THOMAS Matthew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9040160</v>
      </c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/>
      <c r="F22" s="1345" t="e">
        <f>VLOOKUP(A22,'Athlete and Points'!$A$1:$S$279,8,FALSE)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488">
        <v>9040181</v>
      </c>
      <c r="B23" s="1410" t="e">
        <f>VLOOKUP(A23,'Athlete and Points'!$A$1:$S$279,2,FALSE)</f>
        <v>#N/A</v>
      </c>
      <c r="C23" s="1410"/>
      <c r="D23" s="489" t="e">
        <f>VLOOKUP(A23,'Athlete and Points'!$A$1:$S$279,4,FALSE)</f>
        <v>#N/A</v>
      </c>
      <c r="E23" s="427"/>
      <c r="F23" s="1411" t="e">
        <f>VLOOKUP(A23,'Athlete and Points'!$A$1:$S$279,8,FALSE)</f>
        <v>#N/A</v>
      </c>
      <c r="G23" s="1412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73"/>
      <c r="C32" s="573"/>
      <c r="D32" s="587"/>
      <c r="E32" s="587"/>
      <c r="F32" s="1336"/>
      <c r="G32" s="1337"/>
      <c r="H32" s="587"/>
      <c r="I32" s="1336"/>
      <c r="J32" s="1337"/>
      <c r="K32" s="1337"/>
      <c r="L32" s="1337"/>
      <c r="M32" s="588"/>
      <c r="N32" s="1336"/>
      <c r="O32" s="1337"/>
      <c r="P32" s="1336"/>
      <c r="Q32" s="1337"/>
      <c r="R32" s="22"/>
    </row>
    <row r="33" spans="1:18">
      <c r="A33" s="28">
        <v>9045053</v>
      </c>
      <c r="B33" s="1338" t="str">
        <f>VLOOKUP(A33,'Athlete and Points'!$A$1:$S$279,2,FALSE)</f>
        <v>TUDHOPE Annabel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96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9045005</v>
      </c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/>
      <c r="F34" s="1345" t="e">
        <f>VLOOKUP(A34,'Athlete and Points'!$A$1:$S$279,8,FALSE)</f>
        <v>#N/A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9045058</v>
      </c>
      <c r="B35" s="1344" t="str">
        <f>VLOOKUP(A35,'Athlete and Points'!$A$1:$S$279,2,FALSE)</f>
        <v>TURNER Ellise</v>
      </c>
      <c r="C35" s="1344"/>
      <c r="D35" s="24">
        <f>VLOOKUP(A35,'Athlete and Points'!$A$1:$S$279,4,FALSE)</f>
        <v>95</v>
      </c>
      <c r="E35" s="23"/>
      <c r="F35" s="1345">
        <f>VLOOKUP(A35,'Athlete and Points'!$A$1:$S$279,8,FALSE)</f>
        <v>164.8</v>
      </c>
      <c r="G35" s="1346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9045083</v>
      </c>
      <c r="B36" s="1344" t="str">
        <f>VLOOKUP(A36,'Athlete and Points'!$A$1:$S$279,2,FALSE)</f>
        <v>RONNFELDT Shannon</v>
      </c>
      <c r="C36" s="1344"/>
      <c r="D36" s="24">
        <f>VLOOKUP(A36,'Athlete and Points'!$A$1:$S$279,4,FALSE)</f>
        <v>96</v>
      </c>
      <c r="E36" s="23"/>
      <c r="F36" s="1345" t="str">
        <f>VLOOKUP(A36,'Athlete and Points'!$A$1:$S$279,8,FALSE)</f>
        <v>---</v>
      </c>
      <c r="G36" s="1346"/>
      <c r="H36" s="23"/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9045066</v>
      </c>
      <c r="B37" s="1344" t="str">
        <f>VLOOKUP(A37,'Athlete and Points'!$A$1:$S$279,2,FALSE)</f>
        <v>BAFF Georgia</v>
      </c>
      <c r="C37" s="1344"/>
      <c r="D37" s="24">
        <f>VLOOKUP(A37,'Athlete and Points'!$A$1:$S$279,4,FALSE)</f>
        <v>97</v>
      </c>
      <c r="E37" s="23"/>
      <c r="F37" s="1345">
        <f>VLOOKUP(A37,'Athlete and Points'!$A$1:$S$279,8,FALSE)</f>
        <v>224</v>
      </c>
      <c r="G37" s="1346"/>
      <c r="H37" s="23"/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8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947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945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9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7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529" priority="22" stopIfTrue="1">
      <formula>ISERROR($B$5:$B$13)</formula>
    </cfRule>
  </conditionalFormatting>
  <conditionalFormatting sqref="W9">
    <cfRule type="expression" dxfId="1528" priority="21" stopIfTrue="1">
      <formula>ISERROR($E$9)</formula>
    </cfRule>
  </conditionalFormatting>
  <conditionalFormatting sqref="C20">
    <cfRule type="expression" dxfId="1527" priority="20" stopIfTrue="1">
      <formula>ISERROR(C20:D35)</formula>
    </cfRule>
  </conditionalFormatting>
  <conditionalFormatting sqref="C20">
    <cfRule type="expression" dxfId="1526" priority="19" stopIfTrue="1">
      <formula>ISERROR(C20:D35)</formula>
    </cfRule>
  </conditionalFormatting>
  <conditionalFormatting sqref="B20:B31">
    <cfRule type="expression" dxfId="1525" priority="18" stopIfTrue="1">
      <formula>ISERROR(B20:B35)</formula>
    </cfRule>
  </conditionalFormatting>
  <conditionalFormatting sqref="D20:D31">
    <cfRule type="expression" dxfId="1524" priority="17" stopIfTrue="1">
      <formula>ISERROR(D20:H35)</formula>
    </cfRule>
  </conditionalFormatting>
  <conditionalFormatting sqref="F20:F31">
    <cfRule type="expression" dxfId="1523" priority="16" stopIfTrue="1">
      <formula>ISERROR(F20:N35)</formula>
    </cfRule>
  </conditionalFormatting>
  <conditionalFormatting sqref="E20:E31">
    <cfRule type="expression" dxfId="1522" priority="15" stopIfTrue="1">
      <formula>ISERROR(E20:K35)</formula>
    </cfRule>
  </conditionalFormatting>
  <conditionalFormatting sqref="I20:I31">
    <cfRule type="expression" dxfId="1521" priority="14" stopIfTrue="1">
      <formula>ISERROR(H20:R35)</formula>
    </cfRule>
  </conditionalFormatting>
  <conditionalFormatting sqref="H20:H31">
    <cfRule type="expression" dxfId="1520" priority="13" stopIfTrue="1">
      <formula>ISERROR(G20:P35)</formula>
    </cfRule>
  </conditionalFormatting>
  <conditionalFormatting sqref="F6 C20 E5:E6 C5:C6 K9:R10 L11:N11 A20:B31 D20:Q31 A33:B42 D33:M42">
    <cfRule type="containsErrors" dxfId="1519" priority="12" stopIfTrue="1">
      <formula>ISERROR(A5)</formula>
    </cfRule>
  </conditionalFormatting>
  <conditionalFormatting sqref="M21:M31">
    <cfRule type="expression" dxfId="1518" priority="11" stopIfTrue="1">
      <formula>ISERROR(L21:U36)</formula>
    </cfRule>
  </conditionalFormatting>
  <conditionalFormatting sqref="B33:B42">
    <cfRule type="expression" dxfId="1517" priority="10" stopIfTrue="1">
      <formula>ISERROR(B33:B48)</formula>
    </cfRule>
  </conditionalFormatting>
  <conditionalFormatting sqref="D33:D42">
    <cfRule type="expression" dxfId="1516" priority="9" stopIfTrue="1">
      <formula>ISERROR(D33:H48)</formula>
    </cfRule>
  </conditionalFormatting>
  <conditionalFormatting sqref="F33:F42">
    <cfRule type="expression" dxfId="1515" priority="8" stopIfTrue="1">
      <formula>ISERROR(F33:N48)</formula>
    </cfRule>
  </conditionalFormatting>
  <conditionalFormatting sqref="E33:E42">
    <cfRule type="expression" dxfId="1514" priority="7" stopIfTrue="1">
      <formula>ISERROR(E33:K48)</formula>
    </cfRule>
  </conditionalFormatting>
  <conditionalFormatting sqref="I33:I42">
    <cfRule type="expression" dxfId="1513" priority="6" stopIfTrue="1">
      <formula>ISERROR(H33:R48)</formula>
    </cfRule>
  </conditionalFormatting>
  <conditionalFormatting sqref="H33:H42">
    <cfRule type="expression" dxfId="1512" priority="5" stopIfTrue="1">
      <formula>ISERROR(G33:P48)</formula>
    </cfRule>
  </conditionalFormatting>
  <conditionalFormatting sqref="M33:M42">
    <cfRule type="expression" dxfId="1511" priority="4" stopIfTrue="1">
      <formula>ISERROR(L33:U48)</formula>
    </cfRule>
  </conditionalFormatting>
  <conditionalFormatting sqref="I34:I41">
    <cfRule type="expression" dxfId="1510" priority="3" stopIfTrue="1">
      <formula>ISERROR(H34:R49)</formula>
    </cfRule>
  </conditionalFormatting>
  <conditionalFormatting sqref="I33:I42">
    <cfRule type="expression" dxfId="1509" priority="2" stopIfTrue="1">
      <formula>ISERROR(H33:R48)</formula>
    </cfRule>
  </conditionalFormatting>
  <conditionalFormatting sqref="I35:I42">
    <cfRule type="expression" dxfId="1508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Z94"/>
  <sheetViews>
    <sheetView zoomScaleNormal="100" workbookViewId="0">
      <selection activeCell="I36" sqref="I36:L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33191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510"/>
      <c r="C5" s="42" t="e">
        <f>U5</f>
        <v>#N/A</v>
      </c>
      <c r="E5" s="42"/>
      <c r="F5" s="85"/>
      <c r="G5" s="58"/>
      <c r="H5" s="510"/>
      <c r="I5" s="510"/>
      <c r="J5" s="51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509"/>
      <c r="C6" s="83" t="e">
        <f>U6</f>
        <v>#N/A</v>
      </c>
      <c r="E6" s="55"/>
      <c r="F6" s="56" t="e">
        <f>U7</f>
        <v>#N/A</v>
      </c>
      <c r="G6" s="509"/>
      <c r="H6" s="509"/>
      <c r="I6" s="509"/>
      <c r="J6" s="50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10"/>
      <c r="M8" s="510"/>
      <c r="N8" s="510"/>
      <c r="O8" s="510"/>
      <c r="P8" s="510"/>
      <c r="Q8" s="510"/>
      <c r="R8" s="511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509"/>
      <c r="C9" s="509"/>
      <c r="D9" s="509"/>
      <c r="E9" s="509"/>
      <c r="F9" s="509"/>
      <c r="G9" s="509"/>
      <c r="H9" s="509"/>
      <c r="I9" s="50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10"/>
      <c r="C11" s="510"/>
      <c r="D11" s="42" t="s">
        <v>407</v>
      </c>
      <c r="E11" s="510"/>
      <c r="F11" s="510"/>
      <c r="G11" s="510"/>
      <c r="H11" s="510"/>
      <c r="I11" s="511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12"/>
      <c r="C12" s="512"/>
      <c r="D12" s="512"/>
      <c r="E12" s="512"/>
      <c r="F12" s="512"/>
      <c r="G12" s="512"/>
      <c r="H12" s="512"/>
      <c r="I12" s="49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494"/>
      <c r="C13" s="494"/>
      <c r="D13" s="494"/>
      <c r="E13" s="494"/>
      <c r="F13" s="494"/>
      <c r="G13" s="494"/>
      <c r="H13" s="494"/>
      <c r="I13" s="49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99" t="s">
        <v>393</v>
      </c>
      <c r="E17" s="497"/>
      <c r="F17" s="1295"/>
      <c r="G17" s="1296"/>
      <c r="H17" s="497"/>
      <c r="I17" s="1295"/>
      <c r="J17" s="1297"/>
      <c r="K17" s="1297"/>
      <c r="L17" s="1296"/>
      <c r="M17" s="49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02" t="s">
        <v>391</v>
      </c>
      <c r="E18" s="500"/>
      <c r="F18" s="1320"/>
      <c r="G18" s="1321"/>
      <c r="H18" s="500"/>
      <c r="I18" s="1320"/>
      <c r="J18" s="1322"/>
      <c r="K18" s="1322"/>
      <c r="L18" s="1321"/>
      <c r="M18" s="501" t="s">
        <v>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05" t="s">
        <v>389</v>
      </c>
      <c r="E19" s="32"/>
      <c r="F19" s="1328"/>
      <c r="G19" s="1329"/>
      <c r="H19" s="503"/>
      <c r="I19" s="1328"/>
      <c r="J19" s="1330"/>
      <c r="K19" s="1330"/>
      <c r="L19" s="1329"/>
      <c r="M19" s="50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06"/>
      <c r="N20" s="1336"/>
      <c r="O20" s="1337"/>
      <c r="P20" s="1336"/>
      <c r="Q20" s="1337"/>
      <c r="R20" s="507"/>
    </row>
    <row r="21" spans="1:18" ht="13.5" thickBot="1">
      <c r="A21" s="28">
        <v>2485280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>
        <v>2527304</v>
      </c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/>
      <c r="F22" s="1345"/>
      <c r="G22" s="1346"/>
      <c r="H22" s="23"/>
      <c r="I22" s="1345"/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>
        <v>2443657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93"/>
      <c r="C32" s="493"/>
      <c r="D32" s="507"/>
      <c r="E32" s="507"/>
      <c r="F32" s="1336"/>
      <c r="G32" s="1337"/>
      <c r="H32" s="507"/>
      <c r="I32" s="1336"/>
      <c r="J32" s="1337"/>
      <c r="K32" s="1337"/>
      <c r="L32" s="1337"/>
      <c r="M32" s="50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0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1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9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507" priority="22" stopIfTrue="1">
      <formula>ISERROR($B$5:$B$13)</formula>
    </cfRule>
  </conditionalFormatting>
  <conditionalFormatting sqref="W9">
    <cfRule type="expression" dxfId="1506" priority="21" stopIfTrue="1">
      <formula>ISERROR($E$9)</formula>
    </cfRule>
  </conditionalFormatting>
  <conditionalFormatting sqref="C20">
    <cfRule type="expression" dxfId="1505" priority="20" stopIfTrue="1">
      <formula>ISERROR(C20:D35)</formula>
    </cfRule>
  </conditionalFormatting>
  <conditionalFormatting sqref="C20">
    <cfRule type="expression" dxfId="1504" priority="19" stopIfTrue="1">
      <formula>ISERROR(C20:D35)</formula>
    </cfRule>
  </conditionalFormatting>
  <conditionalFormatting sqref="B20:B31">
    <cfRule type="expression" dxfId="1503" priority="18" stopIfTrue="1">
      <formula>ISERROR(B20:B35)</formula>
    </cfRule>
  </conditionalFormatting>
  <conditionalFormatting sqref="D20:D31">
    <cfRule type="expression" dxfId="1502" priority="17" stopIfTrue="1">
      <formula>ISERROR(D20:H35)</formula>
    </cfRule>
  </conditionalFormatting>
  <conditionalFormatting sqref="F20:F31">
    <cfRule type="expression" dxfId="1501" priority="16" stopIfTrue="1">
      <formula>ISERROR(F20:N35)</formula>
    </cfRule>
  </conditionalFormatting>
  <conditionalFormatting sqref="E20:E31">
    <cfRule type="expression" dxfId="1500" priority="15" stopIfTrue="1">
      <formula>ISERROR(E20:K35)</formula>
    </cfRule>
  </conditionalFormatting>
  <conditionalFormatting sqref="I20:I31">
    <cfRule type="expression" dxfId="1499" priority="14" stopIfTrue="1">
      <formula>ISERROR(H20:R35)</formula>
    </cfRule>
  </conditionalFormatting>
  <conditionalFormatting sqref="H20:H31">
    <cfRule type="expression" dxfId="1498" priority="13" stopIfTrue="1">
      <formula>ISERROR(G20:P35)</formula>
    </cfRule>
  </conditionalFormatting>
  <conditionalFormatting sqref="F6 C20 E5:E6 C5:C6 K9:R10 L11:N11 A20:B31 D20:Q31 A33:B42 D33:M42">
    <cfRule type="containsErrors" dxfId="1497" priority="12" stopIfTrue="1">
      <formula>ISERROR(A5)</formula>
    </cfRule>
  </conditionalFormatting>
  <conditionalFormatting sqref="M21:M31">
    <cfRule type="expression" dxfId="1496" priority="11" stopIfTrue="1">
      <formula>ISERROR(L21:U36)</formula>
    </cfRule>
  </conditionalFormatting>
  <conditionalFormatting sqref="B33:B42">
    <cfRule type="expression" dxfId="1495" priority="10" stopIfTrue="1">
      <formula>ISERROR(B33:B48)</formula>
    </cfRule>
  </conditionalFormatting>
  <conditionalFormatting sqref="D33:D42">
    <cfRule type="expression" dxfId="1494" priority="9" stopIfTrue="1">
      <formula>ISERROR(D33:H48)</formula>
    </cfRule>
  </conditionalFormatting>
  <conditionalFormatting sqref="F33:F42">
    <cfRule type="expression" dxfId="1493" priority="8" stopIfTrue="1">
      <formula>ISERROR(F33:N48)</formula>
    </cfRule>
  </conditionalFormatting>
  <conditionalFormatting sqref="E33:E42">
    <cfRule type="expression" dxfId="1492" priority="7" stopIfTrue="1">
      <formula>ISERROR(E33:K48)</formula>
    </cfRule>
  </conditionalFormatting>
  <conditionalFormatting sqref="I33:I42">
    <cfRule type="expression" dxfId="1491" priority="6" stopIfTrue="1">
      <formula>ISERROR(H33:R48)</formula>
    </cfRule>
  </conditionalFormatting>
  <conditionalFormatting sqref="H33:H42">
    <cfRule type="expression" dxfId="1490" priority="5" stopIfTrue="1">
      <formula>ISERROR(G33:P48)</formula>
    </cfRule>
  </conditionalFormatting>
  <conditionalFormatting sqref="M33:M42">
    <cfRule type="expression" dxfId="1489" priority="4" stopIfTrue="1">
      <formula>ISERROR(L33:U48)</formula>
    </cfRule>
  </conditionalFormatting>
  <conditionalFormatting sqref="I34:I41">
    <cfRule type="expression" dxfId="1488" priority="3" stopIfTrue="1">
      <formula>ISERROR(H34:R49)</formula>
    </cfRule>
  </conditionalFormatting>
  <conditionalFormatting sqref="I33:I42">
    <cfRule type="expression" dxfId="1487" priority="2" stopIfTrue="1">
      <formula>ISERROR(H33:R48)</formula>
    </cfRule>
  </conditionalFormatting>
  <conditionalFormatting sqref="I35:I42">
    <cfRule type="expression" dxfId="1486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Z94"/>
  <sheetViews>
    <sheetView topLeftCell="A4" zoomScaleNormal="100" workbookViewId="0">
      <selection activeCell="I36" sqref="I36:L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33190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510"/>
      <c r="C5" s="42" t="e">
        <f>U5</f>
        <v>#N/A</v>
      </c>
      <c r="E5" s="42"/>
      <c r="F5" s="85"/>
      <c r="G5" s="58"/>
      <c r="H5" s="510"/>
      <c r="I5" s="510"/>
      <c r="J5" s="51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509"/>
      <c r="C6" s="83" t="e">
        <f>U6</f>
        <v>#N/A</v>
      </c>
      <c r="E6" s="55"/>
      <c r="F6" s="56" t="e">
        <f>U7</f>
        <v>#N/A</v>
      </c>
      <c r="G6" s="509"/>
      <c r="H6" s="509"/>
      <c r="I6" s="509"/>
      <c r="J6" s="50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10"/>
      <c r="M8" s="510"/>
      <c r="N8" s="510"/>
      <c r="O8" s="510"/>
      <c r="P8" s="510"/>
      <c r="Q8" s="510"/>
      <c r="R8" s="511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509"/>
      <c r="C9" s="509"/>
      <c r="D9" s="509"/>
      <c r="E9" s="509"/>
      <c r="F9" s="509"/>
      <c r="G9" s="509"/>
      <c r="H9" s="509"/>
      <c r="I9" s="50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10"/>
      <c r="C11" s="510"/>
      <c r="D11" s="42" t="s">
        <v>407</v>
      </c>
      <c r="E11" s="510"/>
      <c r="F11" s="510"/>
      <c r="G11" s="510"/>
      <c r="H11" s="510"/>
      <c r="I11" s="511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12"/>
      <c r="C12" s="512"/>
      <c r="D12" s="512"/>
      <c r="E12" s="512"/>
      <c r="F12" s="512"/>
      <c r="G12" s="512"/>
      <c r="H12" s="512"/>
      <c r="I12" s="49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577</v>
      </c>
      <c r="V12" s="16"/>
      <c r="W12" s="16"/>
    </row>
    <row r="13" spans="1:26" ht="13.5" thickBot="1">
      <c r="A13" s="40" t="s">
        <v>402</v>
      </c>
      <c r="B13" s="494"/>
      <c r="C13" s="494"/>
      <c r="D13" s="494"/>
      <c r="E13" s="494"/>
      <c r="F13" s="494"/>
      <c r="G13" s="494"/>
      <c r="H13" s="494"/>
      <c r="I13" s="49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99" t="s">
        <v>393</v>
      </c>
      <c r="E17" s="497"/>
      <c r="F17" s="1295"/>
      <c r="G17" s="1296"/>
      <c r="H17" s="497"/>
      <c r="I17" s="1295"/>
      <c r="J17" s="1297"/>
      <c r="K17" s="1297"/>
      <c r="L17" s="1296"/>
      <c r="M17" s="49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02" t="s">
        <v>391</v>
      </c>
      <c r="E18" s="500"/>
      <c r="F18" s="1320"/>
      <c r="G18" s="1321"/>
      <c r="H18" s="500"/>
      <c r="I18" s="1320" t="s">
        <v>151</v>
      </c>
      <c r="J18" s="1322"/>
      <c r="K18" s="1322"/>
      <c r="L18" s="1321"/>
      <c r="M18" s="501"/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05" t="s">
        <v>389</v>
      </c>
      <c r="E19" s="32"/>
      <c r="F19" s="1328"/>
      <c r="G19" s="1329"/>
      <c r="H19" s="503"/>
      <c r="I19" s="1328"/>
      <c r="J19" s="1330"/>
      <c r="K19" s="1330"/>
      <c r="L19" s="1329"/>
      <c r="M19" s="50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06"/>
      <c r="N20" s="1336"/>
      <c r="O20" s="1337"/>
      <c r="P20" s="1336"/>
      <c r="Q20" s="1337"/>
      <c r="R20" s="507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93"/>
      <c r="C32" s="493"/>
      <c r="D32" s="507"/>
      <c r="E32" s="507"/>
      <c r="F32" s="1336"/>
      <c r="G32" s="1337"/>
      <c r="H32" s="507"/>
      <c r="I32" s="1336"/>
      <c r="J32" s="1337"/>
      <c r="K32" s="1337"/>
      <c r="L32" s="1337"/>
      <c r="M32" s="508"/>
      <c r="N32" s="1336"/>
      <c r="O32" s="1337"/>
      <c r="P32" s="1336"/>
      <c r="Q32" s="1337"/>
      <c r="R32" s="22"/>
    </row>
    <row r="33" spans="1:18">
      <c r="A33" s="28">
        <v>2529541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/>
      <c r="G33" s="1340"/>
      <c r="H33" s="26"/>
      <c r="I33" s="1339" t="e">
        <f>VLOOKUP(A33,'Athlete and Points'!$A$1:$S$279,14,FALSE)</f>
        <v>#N/A</v>
      </c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2292526</v>
      </c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/>
      <c r="F34" s="1345"/>
      <c r="G34" s="1346"/>
      <c r="H34" s="23"/>
      <c r="I34" s="1345" t="e">
        <f>VLOOKUP(A34,'Athlete and Points'!$A$1:$S$279,14,FALSE)</f>
        <v>#N/A</v>
      </c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0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1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9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485" priority="22" stopIfTrue="1">
      <formula>ISERROR($B$5:$B$13)</formula>
    </cfRule>
  </conditionalFormatting>
  <conditionalFormatting sqref="W9">
    <cfRule type="expression" dxfId="1484" priority="21" stopIfTrue="1">
      <formula>ISERROR($E$9)</formula>
    </cfRule>
  </conditionalFormatting>
  <conditionalFormatting sqref="C20">
    <cfRule type="expression" dxfId="1483" priority="20" stopIfTrue="1">
      <formula>ISERROR(C20:D35)</formula>
    </cfRule>
  </conditionalFormatting>
  <conditionalFormatting sqref="C20">
    <cfRule type="expression" dxfId="1482" priority="19" stopIfTrue="1">
      <formula>ISERROR(C20:D35)</formula>
    </cfRule>
  </conditionalFormatting>
  <conditionalFormatting sqref="B20:B31">
    <cfRule type="expression" dxfId="1481" priority="18" stopIfTrue="1">
      <formula>ISERROR(B20:B35)</formula>
    </cfRule>
  </conditionalFormatting>
  <conditionalFormatting sqref="D20:D31">
    <cfRule type="expression" dxfId="1480" priority="17" stopIfTrue="1">
      <formula>ISERROR(D20:H35)</formula>
    </cfRule>
  </conditionalFormatting>
  <conditionalFormatting sqref="F20:F31">
    <cfRule type="expression" dxfId="1479" priority="16" stopIfTrue="1">
      <formula>ISERROR(F20:N35)</formula>
    </cfRule>
  </conditionalFormatting>
  <conditionalFormatting sqref="E20:E31">
    <cfRule type="expression" dxfId="1478" priority="15" stopIfTrue="1">
      <formula>ISERROR(E20:K35)</formula>
    </cfRule>
  </conditionalFormatting>
  <conditionalFormatting sqref="I20:I31">
    <cfRule type="expression" dxfId="1477" priority="14" stopIfTrue="1">
      <formula>ISERROR(H20:R35)</formula>
    </cfRule>
  </conditionalFormatting>
  <conditionalFormatting sqref="H20:H31">
    <cfRule type="expression" dxfId="1476" priority="13" stopIfTrue="1">
      <formula>ISERROR(G20:P35)</formula>
    </cfRule>
  </conditionalFormatting>
  <conditionalFormatting sqref="F6 C20 E5:E6 C5:C6 K9:R10 L11:N11 A20:B31 D20:Q31 A33:B42 D33:M42">
    <cfRule type="containsErrors" dxfId="1475" priority="12" stopIfTrue="1">
      <formula>ISERROR(A5)</formula>
    </cfRule>
  </conditionalFormatting>
  <conditionalFormatting sqref="M21:M31">
    <cfRule type="expression" dxfId="1474" priority="11" stopIfTrue="1">
      <formula>ISERROR(L21:U36)</formula>
    </cfRule>
  </conditionalFormatting>
  <conditionalFormatting sqref="B33:B42">
    <cfRule type="expression" dxfId="1473" priority="10" stopIfTrue="1">
      <formula>ISERROR(B33:B48)</formula>
    </cfRule>
  </conditionalFormatting>
  <conditionalFormatting sqref="D33:D42">
    <cfRule type="expression" dxfId="1472" priority="9" stopIfTrue="1">
      <formula>ISERROR(D33:H48)</formula>
    </cfRule>
  </conditionalFormatting>
  <conditionalFormatting sqref="F33:F42">
    <cfRule type="expression" dxfId="1471" priority="8" stopIfTrue="1">
      <formula>ISERROR(F33:N48)</formula>
    </cfRule>
  </conditionalFormatting>
  <conditionalFormatting sqref="E33:E42">
    <cfRule type="expression" dxfId="1470" priority="7" stopIfTrue="1">
      <formula>ISERROR(E33:K48)</formula>
    </cfRule>
  </conditionalFormatting>
  <conditionalFormatting sqref="I33:I42">
    <cfRule type="expression" dxfId="1469" priority="6" stopIfTrue="1">
      <formula>ISERROR(H33:R48)</formula>
    </cfRule>
  </conditionalFormatting>
  <conditionalFormatting sqref="H33:H42">
    <cfRule type="expression" dxfId="1468" priority="5" stopIfTrue="1">
      <formula>ISERROR(G33:P48)</formula>
    </cfRule>
  </conditionalFormatting>
  <conditionalFormatting sqref="M33:M42">
    <cfRule type="expression" dxfId="1467" priority="4" stopIfTrue="1">
      <formula>ISERROR(L33:U48)</formula>
    </cfRule>
  </conditionalFormatting>
  <conditionalFormatting sqref="I34:I41">
    <cfRule type="expression" dxfId="1466" priority="3" stopIfTrue="1">
      <formula>ISERROR(H34:R49)</formula>
    </cfRule>
  </conditionalFormatting>
  <conditionalFormatting sqref="I33:I42">
    <cfRule type="expression" dxfId="1465" priority="2" stopIfTrue="1">
      <formula>ISERROR(H33:R48)</formula>
    </cfRule>
  </conditionalFormatting>
  <conditionalFormatting sqref="I35:I42">
    <cfRule type="expression" dxfId="1464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Z94"/>
  <sheetViews>
    <sheetView zoomScaleNormal="100" workbookViewId="0">
      <selection activeCell="I36" sqref="I36:L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33195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485"/>
      <c r="C5" s="42" t="e">
        <f>U5</f>
        <v>#N/A</v>
      </c>
      <c r="E5" s="42"/>
      <c r="F5" s="85"/>
      <c r="G5" s="58"/>
      <c r="H5" s="485"/>
      <c r="I5" s="485"/>
      <c r="J5" s="48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484"/>
      <c r="C6" s="83" t="e">
        <f>U6</f>
        <v>#N/A</v>
      </c>
      <c r="E6" s="55"/>
      <c r="F6" s="56" t="e">
        <f>U7</f>
        <v>#N/A</v>
      </c>
      <c r="G6" s="484"/>
      <c r="H6" s="484"/>
      <c r="I6" s="484"/>
      <c r="J6" s="48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485"/>
      <c r="M8" s="485"/>
      <c r="N8" s="485"/>
      <c r="O8" s="485"/>
      <c r="P8" s="485"/>
      <c r="Q8" s="485"/>
      <c r="R8" s="486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484"/>
      <c r="C9" s="484"/>
      <c r="D9" s="484"/>
      <c r="E9" s="484"/>
      <c r="F9" s="484"/>
      <c r="G9" s="484"/>
      <c r="H9" s="484"/>
      <c r="I9" s="48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485"/>
      <c r="C11" s="485"/>
      <c r="D11" s="42" t="s">
        <v>407</v>
      </c>
      <c r="E11" s="485"/>
      <c r="F11" s="485"/>
      <c r="G11" s="485"/>
      <c r="H11" s="485"/>
      <c r="I11" s="486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487"/>
      <c r="C12" s="487"/>
      <c r="D12" s="487"/>
      <c r="E12" s="487"/>
      <c r="F12" s="487"/>
      <c r="G12" s="487"/>
      <c r="H12" s="487"/>
      <c r="I12" s="47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469"/>
      <c r="C13" s="469"/>
      <c r="D13" s="469"/>
      <c r="E13" s="469"/>
      <c r="F13" s="469"/>
      <c r="G13" s="469"/>
      <c r="H13" s="469"/>
      <c r="I13" s="47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6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74" t="s">
        <v>393</v>
      </c>
      <c r="E17" s="472"/>
      <c r="F17" s="1295"/>
      <c r="G17" s="1296"/>
      <c r="H17" s="472"/>
      <c r="I17" s="1295"/>
      <c r="J17" s="1297"/>
      <c r="K17" s="1297"/>
      <c r="L17" s="1296"/>
      <c r="M17" s="47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477" t="s">
        <v>391</v>
      </c>
      <c r="E18" s="475" t="s">
        <v>353</v>
      </c>
      <c r="F18" s="1320" t="s">
        <v>352</v>
      </c>
      <c r="G18" s="1321"/>
      <c r="H18" s="475" t="s">
        <v>151</v>
      </c>
      <c r="I18" s="1320" t="s">
        <v>351</v>
      </c>
      <c r="J18" s="1322"/>
      <c r="K18" s="1322"/>
      <c r="L18" s="1321"/>
      <c r="M18" s="47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480" t="s">
        <v>389</v>
      </c>
      <c r="E19" s="32"/>
      <c r="F19" s="1328"/>
      <c r="G19" s="1329"/>
      <c r="H19" s="478"/>
      <c r="I19" s="1328"/>
      <c r="J19" s="1330"/>
      <c r="K19" s="1330"/>
      <c r="L19" s="1329"/>
      <c r="M19" s="47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481"/>
      <c r="N20" s="1336"/>
      <c r="O20" s="1337"/>
      <c r="P20" s="1336"/>
      <c r="Q20" s="1337"/>
      <c r="R20" s="482"/>
    </row>
    <row r="21" spans="1:18" ht="13.5" thickBot="1">
      <c r="A21" s="28">
        <v>9040117</v>
      </c>
      <c r="B21" s="1338" t="str">
        <f>VLOOKUP(A21,'Athlete and Points'!$A$1:$S$91,2,FALSE)</f>
        <v>JAMES Scotty</v>
      </c>
      <c r="C21" s="1338"/>
      <c r="D21" s="27">
        <f>VLOOKUP(A21,'Athlete and Points'!$A$1:$S$91,4,FALSE)</f>
        <v>94</v>
      </c>
      <c r="E21" s="26"/>
      <c r="F21" s="1339"/>
      <c r="G21" s="1340"/>
      <c r="H21" s="26"/>
      <c r="I21" s="1339"/>
      <c r="J21" s="1340"/>
      <c r="K21" s="1340"/>
      <c r="L21" s="1340"/>
      <c r="M21" s="26">
        <f>VLOOKUP(A21,'Athlete and Points'!$A$1:$S$91,17,FALSE)</f>
        <v>58</v>
      </c>
      <c r="N21" s="1341"/>
      <c r="O21" s="1342"/>
      <c r="P21" s="1341"/>
      <c r="Q21" s="1343"/>
      <c r="R21" s="18"/>
    </row>
    <row r="22" spans="1:18">
      <c r="A22" s="25">
        <v>7040060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/>
      <c r="G22" s="1346"/>
      <c r="H22" s="23"/>
      <c r="I22" s="1345"/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>
        <v>9040091</v>
      </c>
      <c r="B23" s="1344" t="e">
        <f>VLOOKUP(A23,'Athlete and Points'!$A$1:$S$91,2,FALSE)</f>
        <v>#N/A</v>
      </c>
      <c r="C23" s="1344"/>
      <c r="D23" s="24" t="e">
        <f>VLOOKUP(A23,'Athlete and Points'!$A$1:$S$280,4,FALSE)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>
        <v>9040163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>
        <v>7040073</v>
      </c>
      <c r="B25" s="1344" t="str">
        <f>VLOOKUP(A25,'Athlete and Points'!$A$1:$S$91,2,FALSE)</f>
        <v>LAIDLAW Timothy</v>
      </c>
      <c r="C25" s="1344"/>
      <c r="D25" s="24">
        <f>VLOOKUP(A25,'Athlete and Points'!$A$1:$S$91,4,FALSE)</f>
        <v>93</v>
      </c>
      <c r="E25" s="23"/>
      <c r="F25" s="1345"/>
      <c r="G25" s="1346"/>
      <c r="H25" s="23"/>
      <c r="I25" s="1345"/>
      <c r="J25" s="1346"/>
      <c r="K25" s="1346"/>
      <c r="L25" s="1346"/>
      <c r="M25" s="23">
        <f>VLOOKUP(A25,'Athlete and Points'!$A$1:$S$91,17,FALSE)</f>
        <v>5.4</v>
      </c>
      <c r="N25" s="1347"/>
      <c r="O25" s="1348"/>
      <c r="P25" s="1347"/>
      <c r="Q25" s="1349"/>
      <c r="R25" s="18"/>
    </row>
    <row r="26" spans="1:18">
      <c r="A26" s="25">
        <v>9040172</v>
      </c>
      <c r="B26" s="1344" t="str">
        <f>VLOOKUP(A26,'Athlete and Points'!$A$1:$S$91,2,FALSE)</f>
        <v>STAVELEY Cameron</v>
      </c>
      <c r="C26" s="1344"/>
      <c r="D26" s="24">
        <f>VLOOKUP(A26,'Athlete and Points'!$A$1:$S$91,4,FALSE)</f>
        <v>97</v>
      </c>
      <c r="E26" s="23"/>
      <c r="F26" s="1345"/>
      <c r="G26" s="1346"/>
      <c r="H26" s="23"/>
      <c r="I26" s="1345"/>
      <c r="J26" s="1346"/>
      <c r="K26" s="1346"/>
      <c r="L26" s="1346"/>
      <c r="M26" s="23">
        <f>VLOOKUP(A26,'Athlete and Points'!$A$1:$S$91,17,FALSE)</f>
        <v>1.01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68"/>
      <c r="C32" s="468"/>
      <c r="D32" s="482"/>
      <c r="E32" s="482"/>
      <c r="F32" s="1336"/>
      <c r="G32" s="1337"/>
      <c r="H32" s="482"/>
      <c r="I32" s="1336"/>
      <c r="J32" s="1337"/>
      <c r="K32" s="1337"/>
      <c r="L32" s="1337"/>
      <c r="M32" s="483"/>
      <c r="N32" s="1336"/>
      <c r="O32" s="1337"/>
      <c r="P32" s="1336"/>
      <c r="Q32" s="1337"/>
      <c r="R32" s="22"/>
    </row>
    <row r="33" spans="1:18">
      <c r="A33" s="28">
        <v>1049932</v>
      </c>
      <c r="B33" s="1338" t="str">
        <f>VLOOKUP(A33,'Athlete and Points'!$A$1:$S$91,2,FALSE)</f>
        <v>BRIGHT Torah</v>
      </c>
      <c r="C33" s="1338"/>
      <c r="D33" s="27">
        <f>VLOOKUP(A33,'Athlete and Points'!$A$1:$S$91,4,FALSE)</f>
        <v>86</v>
      </c>
      <c r="E33" s="26"/>
      <c r="F33" s="1339"/>
      <c r="G33" s="1340"/>
      <c r="H33" s="26"/>
      <c r="I33" s="1339"/>
      <c r="J33" s="1340"/>
      <c r="K33" s="1340"/>
      <c r="L33" s="1340"/>
      <c r="M33" s="26">
        <f>VLOOKUP(A33,'Athlete and Points'!$A$1:$S$91,17,FALSE)</f>
        <v>62</v>
      </c>
      <c r="N33" s="1341"/>
      <c r="O33" s="1342"/>
      <c r="P33" s="1341"/>
      <c r="Q33" s="1343"/>
      <c r="R33" s="5"/>
    </row>
    <row r="34" spans="1:18" ht="13.5" thickBot="1">
      <c r="A34" s="25">
        <v>9045015</v>
      </c>
      <c r="B34" s="1344" t="str">
        <f>VLOOKUP(A34,'Athlete and Points'!$A$1:$S$91,2,FALSE)</f>
        <v>DAVIS-MEEHAN Michaela</v>
      </c>
      <c r="C34" s="1344"/>
      <c r="D34" s="24">
        <f>VLOOKUP(A34,'Athlete and Points'!$A$1:$S$91,4,FALSE)</f>
        <v>92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VLOOKUP(A34,'Athlete and Points'!$A$1:$S$91,17,FALSE)</f>
        <v>80</v>
      </c>
      <c r="N34" s="1347"/>
      <c r="O34" s="1348"/>
      <c r="P34" s="1347"/>
      <c r="Q34" s="1349"/>
      <c r="R34" s="18"/>
    </row>
    <row r="35" spans="1:18">
      <c r="A35" s="25">
        <v>9045044</v>
      </c>
      <c r="B35" s="1344" t="str">
        <f>VLOOKUP(A35,'Athlete and Points'!$A$1:$S$91,2,FALSE)</f>
        <v>TURNBULL Biba</v>
      </c>
      <c r="C35" s="1344"/>
      <c r="D35" s="24">
        <f>VLOOKUP(A35,'Athlete and Points'!$A$1:$S$91,4,FALSE)</f>
        <v>94</v>
      </c>
      <c r="E35" s="23"/>
      <c r="F35" s="1345"/>
      <c r="G35" s="1346"/>
      <c r="H35" s="23"/>
      <c r="I35" s="1345"/>
      <c r="J35" s="1346"/>
      <c r="K35" s="1346"/>
      <c r="L35" s="1346"/>
      <c r="M35" s="23">
        <f>VLOOKUP(A35,'Athlete and Points'!$A$1:$S$91,17,FALSE)</f>
        <v>14</v>
      </c>
      <c r="N35" s="1347"/>
      <c r="O35" s="1348"/>
      <c r="P35" s="1347"/>
      <c r="Q35" s="1349"/>
      <c r="R35" s="22"/>
    </row>
    <row r="36" spans="1:18" ht="13.5" thickBot="1">
      <c r="A36" s="25">
        <v>9045022</v>
      </c>
      <c r="B36" s="1344" t="str">
        <f>VLOOKUP(A36,'Athlete and Points'!$A$1:$S$91,2,FALSE)</f>
        <v>STAVELEY Lauren</v>
      </c>
      <c r="C36" s="1344"/>
      <c r="D36" s="24">
        <f>VLOOKUP(A36,'Athlete and Points'!$A$1:$S$91,4,FALSE)</f>
        <v>94</v>
      </c>
      <c r="E36" s="23"/>
      <c r="F36" s="1345"/>
      <c r="G36" s="1346"/>
      <c r="H36" s="23"/>
      <c r="I36" s="1345"/>
      <c r="J36" s="1346"/>
      <c r="K36" s="1346"/>
      <c r="L36" s="1346"/>
      <c r="M36" s="23">
        <f>VLOOKUP(A36,'Athlete and Points'!$A$1:$S$91,17,FALSE)</f>
        <v>108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47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652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648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487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6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463" priority="22" stopIfTrue="1">
      <formula>ISERROR($B$5:$B$13)</formula>
    </cfRule>
  </conditionalFormatting>
  <conditionalFormatting sqref="W9">
    <cfRule type="expression" dxfId="1462" priority="21" stopIfTrue="1">
      <formula>ISERROR($E$9)</formula>
    </cfRule>
  </conditionalFormatting>
  <conditionalFormatting sqref="C20">
    <cfRule type="expression" dxfId="1461" priority="20" stopIfTrue="1">
      <formula>ISERROR(C20:D35)</formula>
    </cfRule>
  </conditionalFormatting>
  <conditionalFormatting sqref="C20">
    <cfRule type="expression" dxfId="1460" priority="19" stopIfTrue="1">
      <formula>ISERROR(C20:D35)</formula>
    </cfRule>
  </conditionalFormatting>
  <conditionalFormatting sqref="B20:B31">
    <cfRule type="expression" dxfId="1459" priority="18" stopIfTrue="1">
      <formula>ISERROR(B20:B35)</formula>
    </cfRule>
  </conditionalFormatting>
  <conditionalFormatting sqref="D20:D31">
    <cfRule type="expression" dxfId="1458" priority="17" stopIfTrue="1">
      <formula>ISERROR(D20:H35)</formula>
    </cfRule>
  </conditionalFormatting>
  <conditionalFormatting sqref="F20:F31">
    <cfRule type="expression" dxfId="1457" priority="16" stopIfTrue="1">
      <formula>ISERROR(F20:N35)</formula>
    </cfRule>
  </conditionalFormatting>
  <conditionalFormatting sqref="E20:E31">
    <cfRule type="expression" dxfId="1456" priority="15" stopIfTrue="1">
      <formula>ISERROR(E20:K35)</formula>
    </cfRule>
  </conditionalFormatting>
  <conditionalFormatting sqref="I20:I31">
    <cfRule type="expression" dxfId="1455" priority="14" stopIfTrue="1">
      <formula>ISERROR(H20:R35)</formula>
    </cfRule>
  </conditionalFormatting>
  <conditionalFormatting sqref="H20:H31">
    <cfRule type="expression" dxfId="1454" priority="13" stopIfTrue="1">
      <formula>ISERROR(G20:P35)</formula>
    </cfRule>
  </conditionalFormatting>
  <conditionalFormatting sqref="F6 C20 A20:B31 E5:E6 D33:M42 C5:C6 K9:R10 L11:N11 D20:Q31 A33:B42">
    <cfRule type="containsErrors" dxfId="1453" priority="12" stopIfTrue="1">
      <formula>ISERROR(A5)</formula>
    </cfRule>
  </conditionalFormatting>
  <conditionalFormatting sqref="M21:M31">
    <cfRule type="expression" dxfId="1452" priority="11" stopIfTrue="1">
      <formula>ISERROR(L21:U36)</formula>
    </cfRule>
  </conditionalFormatting>
  <conditionalFormatting sqref="B33:B42">
    <cfRule type="expression" dxfId="1451" priority="10" stopIfTrue="1">
      <formula>ISERROR(B33:B48)</formula>
    </cfRule>
  </conditionalFormatting>
  <conditionalFormatting sqref="D33:D42">
    <cfRule type="expression" dxfId="1450" priority="9" stopIfTrue="1">
      <formula>ISERROR(D33:H48)</formula>
    </cfRule>
  </conditionalFormatting>
  <conditionalFormatting sqref="F33:F42">
    <cfRule type="expression" dxfId="1449" priority="8" stopIfTrue="1">
      <formula>ISERROR(F33:N48)</formula>
    </cfRule>
  </conditionalFormatting>
  <conditionalFormatting sqref="E33:E42">
    <cfRule type="expression" dxfId="1448" priority="7" stopIfTrue="1">
      <formula>ISERROR(E33:K48)</formula>
    </cfRule>
  </conditionalFormatting>
  <conditionalFormatting sqref="I33:I42">
    <cfRule type="expression" dxfId="1447" priority="6" stopIfTrue="1">
      <formula>ISERROR(H33:R48)</formula>
    </cfRule>
  </conditionalFormatting>
  <conditionalFormatting sqref="H33:H42">
    <cfRule type="expression" dxfId="1446" priority="5" stopIfTrue="1">
      <formula>ISERROR(G33:P48)</formula>
    </cfRule>
  </conditionalFormatting>
  <conditionalFormatting sqref="M33:M42">
    <cfRule type="expression" dxfId="1445" priority="4" stopIfTrue="1">
      <formula>ISERROR(L33:U48)</formula>
    </cfRule>
  </conditionalFormatting>
  <conditionalFormatting sqref="I34:I41">
    <cfRule type="expression" dxfId="1444" priority="3" stopIfTrue="1">
      <formula>ISERROR(H34:R49)</formula>
    </cfRule>
  </conditionalFormatting>
  <conditionalFormatting sqref="I33">
    <cfRule type="expression" dxfId="1443" priority="2" stopIfTrue="1">
      <formula>ISERROR(H33:R48)</formula>
    </cfRule>
  </conditionalFormatting>
  <conditionalFormatting sqref="I35:I42">
    <cfRule type="expression" dxfId="1442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Z94"/>
  <sheetViews>
    <sheetView zoomScaleNormal="100" workbookViewId="0">
      <selection activeCell="I36" sqref="I36:L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33196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485"/>
      <c r="C5" s="42" t="e">
        <f>U5</f>
        <v>#N/A</v>
      </c>
      <c r="E5" s="42"/>
      <c r="F5" s="85"/>
      <c r="G5" s="58"/>
      <c r="H5" s="485"/>
      <c r="I5" s="485"/>
      <c r="J5" s="48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484"/>
      <c r="C6" s="83" t="e">
        <f>U6</f>
        <v>#N/A</v>
      </c>
      <c r="E6" s="55"/>
      <c r="F6" s="56" t="e">
        <f>U7</f>
        <v>#N/A</v>
      </c>
      <c r="G6" s="484"/>
      <c r="H6" s="484"/>
      <c r="I6" s="484"/>
      <c r="J6" s="48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485"/>
      <c r="M8" s="485"/>
      <c r="N8" s="485"/>
      <c r="O8" s="485"/>
      <c r="P8" s="485"/>
      <c r="Q8" s="485"/>
      <c r="R8" s="486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484"/>
      <c r="C9" s="484"/>
      <c r="D9" s="484"/>
      <c r="E9" s="484"/>
      <c r="F9" s="484"/>
      <c r="G9" s="484"/>
      <c r="H9" s="484"/>
      <c r="I9" s="48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485"/>
      <c r="C11" s="485"/>
      <c r="D11" s="42" t="s">
        <v>407</v>
      </c>
      <c r="E11" s="485"/>
      <c r="F11" s="485"/>
      <c r="G11" s="485"/>
      <c r="H11" s="485"/>
      <c r="I11" s="486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487"/>
      <c r="C12" s="487"/>
      <c r="D12" s="487"/>
      <c r="E12" s="487"/>
      <c r="F12" s="487"/>
      <c r="G12" s="487"/>
      <c r="H12" s="487"/>
      <c r="I12" s="47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469"/>
      <c r="C13" s="469"/>
      <c r="D13" s="469"/>
      <c r="E13" s="469"/>
      <c r="F13" s="469"/>
      <c r="G13" s="469"/>
      <c r="H13" s="469"/>
      <c r="I13" s="47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7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74" t="s">
        <v>393</v>
      </c>
      <c r="E17" s="472"/>
      <c r="F17" s="1295"/>
      <c r="G17" s="1296"/>
      <c r="H17" s="472"/>
      <c r="I17" s="1295"/>
      <c r="J17" s="1297"/>
      <c r="K17" s="1297"/>
      <c r="L17" s="1296"/>
      <c r="M17" s="47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477" t="s">
        <v>391</v>
      </c>
      <c r="E18" s="475" t="s">
        <v>353</v>
      </c>
      <c r="F18" s="1320" t="s">
        <v>352</v>
      </c>
      <c r="G18" s="1321"/>
      <c r="H18" s="475" t="s">
        <v>151</v>
      </c>
      <c r="I18" s="1320" t="s">
        <v>351</v>
      </c>
      <c r="J18" s="1322"/>
      <c r="K18" s="1322"/>
      <c r="L18" s="1321"/>
      <c r="M18" s="47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480" t="s">
        <v>389</v>
      </c>
      <c r="E19" s="32"/>
      <c r="F19" s="1328"/>
      <c r="G19" s="1329"/>
      <c r="H19" s="478"/>
      <c r="I19" s="1328"/>
      <c r="J19" s="1330"/>
      <c r="K19" s="1330"/>
      <c r="L19" s="1329"/>
      <c r="M19" s="47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481"/>
      <c r="N20" s="1336"/>
      <c r="O20" s="1337"/>
      <c r="P20" s="1336"/>
      <c r="Q20" s="1337"/>
      <c r="R20" s="482"/>
    </row>
    <row r="21" spans="1:18" ht="13.5" thickBot="1">
      <c r="A21" s="28">
        <v>7040113</v>
      </c>
      <c r="B21" s="1338" t="str">
        <f>VLOOKUP(A21,'Athlete and Points'!$A$1:$S$91,2,FALSE)</f>
        <v>JOHNSTONE Nathan</v>
      </c>
      <c r="C21" s="1338"/>
      <c r="D21" s="27">
        <f>VLOOKUP(A21,'Athlete and Points'!$A$1:$S$91,4,FALSE)</f>
        <v>90</v>
      </c>
      <c r="E21" s="26"/>
      <c r="F21" s="1339"/>
      <c r="G21" s="1340"/>
      <c r="H21" s="26">
        <f>VLOOKUP(A21,'Athlete and Points'!$A$1:$S$91,11,FALSE)</f>
        <v>340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9040186</v>
      </c>
      <c r="B22" s="1344" t="str">
        <f>VLOOKUP(A22,'Athlete and Points'!$A$1:$S$91,2,FALSE)</f>
        <v>CALLISTER Kent</v>
      </c>
      <c r="C22" s="1344"/>
      <c r="D22" s="24">
        <f>VLOOKUP(A22,'Athlete and Points'!$A$1:$S$91,4,FALSE)</f>
        <v>95</v>
      </c>
      <c r="E22" s="23"/>
      <c r="F22" s="1345"/>
      <c r="G22" s="1346"/>
      <c r="H22" s="23">
        <f>VLOOKUP(A22,'Athlete and Points'!$A$1:$S$91,11,FALSE)</f>
        <v>500</v>
      </c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9040117</v>
      </c>
      <c r="B23" s="1344" t="str">
        <f>VLOOKUP(A23,'Athlete and Points'!$A$1:$S$91,2,FALSE)</f>
        <v>JAMES Scotty</v>
      </c>
      <c r="C23" s="1344"/>
      <c r="D23" s="24">
        <f>VLOOKUP(A23,'Athlete and Points'!$A$1:$S$91,4,FALSE)</f>
        <v>94</v>
      </c>
      <c r="E23" s="23"/>
      <c r="F23" s="1345"/>
      <c r="G23" s="1346"/>
      <c r="H23" s="23">
        <f>VLOOKUP(A23,'Athlete and Points'!$A$1:$S$91,11,FALSE)</f>
        <v>620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9040172</v>
      </c>
      <c r="B24" s="1344" t="str">
        <f>VLOOKUP(A24,'Athlete and Points'!$A$1:$S$91,2,FALSE)</f>
        <v>STAVELEY Cameron</v>
      </c>
      <c r="C24" s="1344"/>
      <c r="D24" s="24">
        <f>VLOOKUP(A24,'Athlete and Points'!$A$1:$S$91,4,FALSE)</f>
        <v>97</v>
      </c>
      <c r="E24" s="23"/>
      <c r="F24" s="1345"/>
      <c r="G24" s="1346"/>
      <c r="H24" s="23">
        <f>VLOOKUP(A24,'Athlete and Points'!$A$1:$S$91,11,FALSE)</f>
        <v>2.52</v>
      </c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68"/>
      <c r="C32" s="468"/>
      <c r="D32" s="482"/>
      <c r="E32" s="482"/>
      <c r="F32" s="1336"/>
      <c r="G32" s="1337"/>
      <c r="H32" s="482"/>
      <c r="I32" s="1336"/>
      <c r="J32" s="1337"/>
      <c r="K32" s="1337"/>
      <c r="L32" s="1337"/>
      <c r="M32" s="483"/>
      <c r="N32" s="1336"/>
      <c r="O32" s="1337"/>
      <c r="P32" s="1336"/>
      <c r="Q32" s="1337"/>
      <c r="R32" s="22"/>
    </row>
    <row r="33" spans="1:18">
      <c r="A33" s="28">
        <v>1049941</v>
      </c>
      <c r="B33" s="1338" t="str">
        <f>VLOOKUP(A33,'Athlete and Points'!$A$1:$S$91,2,FALSE)</f>
        <v>CRAWFORD Holly</v>
      </c>
      <c r="C33" s="1338"/>
      <c r="D33" s="27">
        <f>VLOOKUP(A33,'Athlete and Points'!$A$1:$S$91,4,FALSE)</f>
        <v>84</v>
      </c>
      <c r="E33" s="26"/>
      <c r="F33" s="1339"/>
      <c r="G33" s="1340"/>
      <c r="H33" s="26">
        <f>VLOOKUP(A33,'Athlete and Points'!$A$1:$S$91,11,FALSE)</f>
        <v>192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1049932</v>
      </c>
      <c r="B34" s="1344" t="str">
        <f>VLOOKUP(A34,'Athlete and Points'!$A$1:$S$91,2,FALSE)</f>
        <v>BRIGHT Torah</v>
      </c>
      <c r="C34" s="1344"/>
      <c r="D34" s="24">
        <f>VLOOKUP(A34,'Athlete and Points'!$A$1:$S$91,4,FALSE)</f>
        <v>86</v>
      </c>
      <c r="E34" s="23"/>
      <c r="F34" s="1345"/>
      <c r="G34" s="1346"/>
      <c r="H34" s="23">
        <f>VLOOKUP(A34,'Athlete and Points'!$A$1:$S$91,11,FALSE)</f>
        <v>240</v>
      </c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9045061</v>
      </c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/>
      <c r="F35" s="1345"/>
      <c r="G35" s="1346"/>
      <c r="H35" s="23" t="e">
        <f>VLOOKUP(A35,'Athlete and Points'!$A$1:$S$91,11,FALSE)</f>
        <v>#N/A</v>
      </c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1049953</v>
      </c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/>
      <c r="F36" s="1345"/>
      <c r="G36" s="1346"/>
      <c r="H36" s="23" t="e">
        <f>VLOOKUP(A36,'Athlete and Points'!$A$1:$S$91,11,FALSE)</f>
        <v>#N/A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9045073</v>
      </c>
      <c r="B37" s="1344" t="str">
        <f>VLOOKUP(A37,'Athlete and Points'!$A$1:$S$91,2,FALSE)</f>
        <v>ARTHUR Emily</v>
      </c>
      <c r="C37" s="1344"/>
      <c r="D37" s="24">
        <f>VLOOKUP(A37,'Athlete and Points'!$A$1:$S$91,4,FALSE)</f>
        <v>99</v>
      </c>
      <c r="E37" s="23"/>
      <c r="F37" s="1345"/>
      <c r="G37" s="1346"/>
      <c r="H37" s="23">
        <f>VLOOKUP(A37,'Athlete and Points'!$A$1:$S$91,11,FALSE)</f>
        <v>249</v>
      </c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</row>
    <row r="38" spans="1:18" ht="13.5" thickBot="1">
      <c r="A38" s="25">
        <v>9045034</v>
      </c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/>
      <c r="F38" s="1345"/>
      <c r="G38" s="1346"/>
      <c r="H38" s="23" t="e">
        <f>VLOOKUP(A38,'Athlete and Points'!$A$1:$S$91,11,FALSE)</f>
        <v>#N/A</v>
      </c>
      <c r="I38" s="1345"/>
      <c r="J38" s="1346"/>
      <c r="K38" s="1346"/>
      <c r="L38" s="1346"/>
      <c r="M38" s="23"/>
      <c r="N38" s="1347"/>
      <c r="O38" s="1348"/>
      <c r="P38" s="1347"/>
      <c r="Q38" s="1349"/>
      <c r="R38" s="18"/>
    </row>
    <row r="39" spans="1:18">
      <c r="A39" s="25">
        <v>9045054</v>
      </c>
      <c r="B39" s="1344" t="str">
        <f>VLOOKUP(A39,'Athlete and Points'!$A$1:$S$91,2,FALSE)</f>
        <v>FITCH Alex</v>
      </c>
      <c r="C39" s="1344"/>
      <c r="D39" s="24">
        <f>VLOOKUP(A39,'Athlete and Points'!$A$1:$S$91,4,FALSE)</f>
        <v>95</v>
      </c>
      <c r="E39" s="23"/>
      <c r="F39" s="1345"/>
      <c r="G39" s="1346"/>
      <c r="H39" s="23">
        <f>VLOOKUP(A39,'Athlete and Points'!$A$1:$S$91,11,FALSE)</f>
        <v>21</v>
      </c>
      <c r="I39" s="1345"/>
      <c r="J39" s="1346"/>
      <c r="K39" s="1346"/>
      <c r="L39" s="1346"/>
      <c r="M39" s="23"/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47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 t="s">
        <v>491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648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649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650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 t="s">
        <v>652</v>
      </c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 t="s">
        <v>651</v>
      </c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487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6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441" priority="22" stopIfTrue="1">
      <formula>ISERROR($B$5:$B$13)</formula>
    </cfRule>
  </conditionalFormatting>
  <conditionalFormatting sqref="W9">
    <cfRule type="expression" dxfId="1440" priority="21" stopIfTrue="1">
      <formula>ISERROR($E$9)</formula>
    </cfRule>
  </conditionalFormatting>
  <conditionalFormatting sqref="C20">
    <cfRule type="expression" dxfId="1439" priority="20" stopIfTrue="1">
      <formula>ISERROR(C20:D35)</formula>
    </cfRule>
  </conditionalFormatting>
  <conditionalFormatting sqref="C20">
    <cfRule type="expression" dxfId="1438" priority="19" stopIfTrue="1">
      <formula>ISERROR(C20:D35)</formula>
    </cfRule>
  </conditionalFormatting>
  <conditionalFormatting sqref="B20:B31">
    <cfRule type="expression" dxfId="1437" priority="18" stopIfTrue="1">
      <formula>ISERROR(B20:B35)</formula>
    </cfRule>
  </conditionalFormatting>
  <conditionalFormatting sqref="D20:D31">
    <cfRule type="expression" dxfId="1436" priority="17" stopIfTrue="1">
      <formula>ISERROR(D20:H35)</formula>
    </cfRule>
  </conditionalFormatting>
  <conditionalFormatting sqref="F20:F31">
    <cfRule type="expression" dxfId="1435" priority="16" stopIfTrue="1">
      <formula>ISERROR(F20:N35)</formula>
    </cfRule>
  </conditionalFormatting>
  <conditionalFormatting sqref="E20:E31">
    <cfRule type="expression" dxfId="1434" priority="15" stopIfTrue="1">
      <formula>ISERROR(E20:K35)</formula>
    </cfRule>
  </conditionalFormatting>
  <conditionalFormatting sqref="I20:I31">
    <cfRule type="expression" dxfId="1433" priority="14" stopIfTrue="1">
      <formula>ISERROR(H20:R35)</formula>
    </cfRule>
  </conditionalFormatting>
  <conditionalFormatting sqref="H20:H31">
    <cfRule type="expression" dxfId="1432" priority="13" stopIfTrue="1">
      <formula>ISERROR(G20:P35)</formula>
    </cfRule>
  </conditionalFormatting>
  <conditionalFormatting sqref="F6 C20 A20:B31 E5:E6 D33:M42 C5:C6 K9:R10 L11:N11 D20:Q31 A33:B42">
    <cfRule type="containsErrors" dxfId="1431" priority="12" stopIfTrue="1">
      <formula>ISERROR(A5)</formula>
    </cfRule>
  </conditionalFormatting>
  <conditionalFormatting sqref="M21:M31">
    <cfRule type="expression" dxfId="1430" priority="11" stopIfTrue="1">
      <formula>ISERROR(L21:U36)</formula>
    </cfRule>
  </conditionalFormatting>
  <conditionalFormatting sqref="B33:B42">
    <cfRule type="expression" dxfId="1429" priority="10" stopIfTrue="1">
      <formula>ISERROR(B33:B48)</formula>
    </cfRule>
  </conditionalFormatting>
  <conditionalFormatting sqref="D33:D42">
    <cfRule type="expression" dxfId="1428" priority="9" stopIfTrue="1">
      <formula>ISERROR(D33:H48)</formula>
    </cfRule>
  </conditionalFormatting>
  <conditionalFormatting sqref="F33:F42">
    <cfRule type="expression" dxfId="1427" priority="8" stopIfTrue="1">
      <formula>ISERROR(F33:N48)</formula>
    </cfRule>
  </conditionalFormatting>
  <conditionalFormatting sqref="E33:E42">
    <cfRule type="expression" dxfId="1426" priority="7" stopIfTrue="1">
      <formula>ISERROR(E33:K48)</formula>
    </cfRule>
  </conditionalFormatting>
  <conditionalFormatting sqref="I33:I42">
    <cfRule type="expression" dxfId="1425" priority="6" stopIfTrue="1">
      <formula>ISERROR(H33:R48)</formula>
    </cfRule>
  </conditionalFormatting>
  <conditionalFormatting sqref="H33:H42">
    <cfRule type="expression" dxfId="1424" priority="5" stopIfTrue="1">
      <formula>ISERROR(G33:P48)</formula>
    </cfRule>
  </conditionalFormatting>
  <conditionalFormatting sqref="M33:M42">
    <cfRule type="expression" dxfId="1423" priority="4" stopIfTrue="1">
      <formula>ISERROR(L33:U48)</formula>
    </cfRule>
  </conditionalFormatting>
  <conditionalFormatting sqref="I34:I41">
    <cfRule type="expression" dxfId="1422" priority="3" stopIfTrue="1">
      <formula>ISERROR(H34:R49)</formula>
    </cfRule>
  </conditionalFormatting>
  <conditionalFormatting sqref="I33">
    <cfRule type="expression" dxfId="1421" priority="2" stopIfTrue="1">
      <formula>ISERROR(H33:R48)</formula>
    </cfRule>
  </conditionalFormatting>
  <conditionalFormatting sqref="I35:I42">
    <cfRule type="expression" dxfId="1420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</sheetPr>
  <dimension ref="A1:Z94"/>
  <sheetViews>
    <sheetView zoomScaleNormal="100" workbookViewId="0">
      <selection activeCell="T8" sqref="T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31878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s">
        <v>487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488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9040130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1419" priority="22" stopIfTrue="1">
      <formula>ISERROR($B$5:$B$13)</formula>
    </cfRule>
  </conditionalFormatting>
  <conditionalFormatting sqref="W9">
    <cfRule type="expression" dxfId="1418" priority="21" stopIfTrue="1">
      <formula>ISERROR($E$9)</formula>
    </cfRule>
  </conditionalFormatting>
  <conditionalFormatting sqref="C20">
    <cfRule type="expression" dxfId="1417" priority="20" stopIfTrue="1">
      <formula>ISERROR(C20:D35)</formula>
    </cfRule>
  </conditionalFormatting>
  <conditionalFormatting sqref="C20">
    <cfRule type="expression" dxfId="1416" priority="19" stopIfTrue="1">
      <formula>ISERROR(C20:D35)</formula>
    </cfRule>
  </conditionalFormatting>
  <conditionalFormatting sqref="B20:B31">
    <cfRule type="expression" dxfId="1415" priority="18" stopIfTrue="1">
      <formula>ISERROR(B20:B35)</formula>
    </cfRule>
  </conditionalFormatting>
  <conditionalFormatting sqref="D20:D31">
    <cfRule type="expression" dxfId="1414" priority="17" stopIfTrue="1">
      <formula>ISERROR(D20:H35)</formula>
    </cfRule>
  </conditionalFormatting>
  <conditionalFormatting sqref="F20:F31">
    <cfRule type="expression" dxfId="1413" priority="16" stopIfTrue="1">
      <formula>ISERROR(F20:N35)</formula>
    </cfRule>
  </conditionalFormatting>
  <conditionalFormatting sqref="E20:E31">
    <cfRule type="expression" dxfId="1412" priority="15" stopIfTrue="1">
      <formula>ISERROR(E20:K35)</formula>
    </cfRule>
  </conditionalFormatting>
  <conditionalFormatting sqref="I20:I31">
    <cfRule type="expression" dxfId="1411" priority="14" stopIfTrue="1">
      <formula>ISERROR(H20:R35)</formula>
    </cfRule>
  </conditionalFormatting>
  <conditionalFormatting sqref="H20:H31">
    <cfRule type="expression" dxfId="1410" priority="13" stopIfTrue="1">
      <formula>ISERROR(G20:P35)</formula>
    </cfRule>
  </conditionalFormatting>
  <conditionalFormatting sqref="F6 C20 A20:B31 E5:E6 D33:M42 C5:C6 K9:R10 L11:N11 D20:Q31 A33:B42">
    <cfRule type="containsErrors" dxfId="1409" priority="12" stopIfTrue="1">
      <formula>ISERROR(A5)</formula>
    </cfRule>
  </conditionalFormatting>
  <conditionalFormatting sqref="M21:M31">
    <cfRule type="expression" dxfId="1408" priority="11" stopIfTrue="1">
      <formula>ISERROR(L21:U36)</formula>
    </cfRule>
  </conditionalFormatting>
  <conditionalFormatting sqref="B33:B42">
    <cfRule type="expression" dxfId="1407" priority="10" stopIfTrue="1">
      <formula>ISERROR(B33:B48)</formula>
    </cfRule>
  </conditionalFormatting>
  <conditionalFormatting sqref="D33:D42">
    <cfRule type="expression" dxfId="1406" priority="9" stopIfTrue="1">
      <formula>ISERROR(D33:H48)</formula>
    </cfRule>
  </conditionalFormatting>
  <conditionalFormatting sqref="F33:F42">
    <cfRule type="expression" dxfId="1405" priority="8" stopIfTrue="1">
      <formula>ISERROR(F33:N48)</formula>
    </cfRule>
  </conditionalFormatting>
  <conditionalFormatting sqref="E33:E42">
    <cfRule type="expression" dxfId="1404" priority="7" stopIfTrue="1">
      <formula>ISERROR(E33:K48)</formula>
    </cfRule>
  </conditionalFormatting>
  <conditionalFormatting sqref="I33:I42">
    <cfRule type="expression" dxfId="1403" priority="6" stopIfTrue="1">
      <formula>ISERROR(H33:R48)</formula>
    </cfRule>
  </conditionalFormatting>
  <conditionalFormatting sqref="H33:H42">
    <cfRule type="expression" dxfId="1402" priority="5" stopIfTrue="1">
      <formula>ISERROR(G33:P48)</formula>
    </cfRule>
  </conditionalFormatting>
  <conditionalFormatting sqref="M33:M42">
    <cfRule type="expression" dxfId="1401" priority="4" stopIfTrue="1">
      <formula>ISERROR(L33:U48)</formula>
    </cfRule>
  </conditionalFormatting>
  <conditionalFormatting sqref="I34:I41">
    <cfRule type="expression" dxfId="1400" priority="3" stopIfTrue="1">
      <formula>ISERROR(H34:R49)</formula>
    </cfRule>
  </conditionalFormatting>
  <conditionalFormatting sqref="I33">
    <cfRule type="expression" dxfId="1399" priority="2" stopIfTrue="1">
      <formula>ISERROR(H33:R48)</formula>
    </cfRule>
  </conditionalFormatting>
  <conditionalFormatting sqref="I35:I42">
    <cfRule type="expression" dxfId="1398" priority="1" stopIfTrue="1">
      <formula>ISERROR(H35:R50)</formula>
    </cfRule>
  </conditionalFormatting>
  <hyperlinks>
    <hyperlink ref="U12" r:id="rId1" display="mailto:snowboardclubcortina@gmail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FF0000"/>
  </sheetPr>
  <dimension ref="A1:Z94"/>
  <sheetViews>
    <sheetView zoomScaleNormal="100" workbookViewId="0">
      <selection activeCell="A61" sqref="A61:D6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32754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499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>
        <v>7040073</v>
      </c>
      <c r="B22" s="1344" t="str">
        <f>VLOOKUP(A22,'Athlete and Points'!$A$1:$S$91,2,FALSE)</f>
        <v>LAIDLAW Timothy</v>
      </c>
      <c r="C22" s="1344"/>
      <c r="D22" s="24">
        <f>VLOOKUP(A22,'Athlete and Points'!$A$1:$S$91,4,FALSE)</f>
        <v>93</v>
      </c>
      <c r="E22" s="23"/>
      <c r="F22" s="1345"/>
      <c r="G22" s="1346"/>
      <c r="H22" s="23"/>
      <c r="I22" s="1345"/>
      <c r="J22" s="1346"/>
      <c r="K22" s="1346"/>
      <c r="L22" s="1346"/>
      <c r="M22" s="23">
        <f>VLOOKUP(A22,'Athlete and Points'!$A$1:$S$91,17,FALSE)</f>
        <v>5.4</v>
      </c>
      <c r="N22" s="1347"/>
      <c r="O22" s="1348"/>
      <c r="P22" s="1347"/>
      <c r="Q22" s="1349"/>
      <c r="R22" s="22"/>
    </row>
    <row r="23" spans="1:18" ht="13.5" thickBot="1">
      <c r="A23" s="25">
        <v>9040134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>
        <v>9040116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453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397" priority="22" stopIfTrue="1">
      <formula>ISERROR($B$5:$B$13)</formula>
    </cfRule>
  </conditionalFormatting>
  <conditionalFormatting sqref="W9">
    <cfRule type="expression" dxfId="1396" priority="21" stopIfTrue="1">
      <formula>ISERROR($E$9)</formula>
    </cfRule>
  </conditionalFormatting>
  <conditionalFormatting sqref="C20">
    <cfRule type="expression" dxfId="1395" priority="20" stopIfTrue="1">
      <formula>ISERROR(C20:D35)</formula>
    </cfRule>
  </conditionalFormatting>
  <conditionalFormatting sqref="C20">
    <cfRule type="expression" dxfId="1394" priority="19" stopIfTrue="1">
      <formula>ISERROR(C20:D35)</formula>
    </cfRule>
  </conditionalFormatting>
  <conditionalFormatting sqref="B20:B31">
    <cfRule type="expression" dxfId="1393" priority="18" stopIfTrue="1">
      <formula>ISERROR(B20:B35)</formula>
    </cfRule>
  </conditionalFormatting>
  <conditionalFormatting sqref="D20:D31">
    <cfRule type="expression" dxfId="1392" priority="17" stopIfTrue="1">
      <formula>ISERROR(D20:H35)</formula>
    </cfRule>
  </conditionalFormatting>
  <conditionalFormatting sqref="F20:F31">
    <cfRule type="expression" dxfId="1391" priority="16" stopIfTrue="1">
      <formula>ISERROR(F20:N35)</formula>
    </cfRule>
  </conditionalFormatting>
  <conditionalFormatting sqref="E20:E31">
    <cfRule type="expression" dxfId="1390" priority="15" stopIfTrue="1">
      <formula>ISERROR(E20:K35)</formula>
    </cfRule>
  </conditionalFormatting>
  <conditionalFormatting sqref="I20:I31">
    <cfRule type="expression" dxfId="1389" priority="14" stopIfTrue="1">
      <formula>ISERROR(H20:R35)</formula>
    </cfRule>
  </conditionalFormatting>
  <conditionalFormatting sqref="H20:H31">
    <cfRule type="expression" dxfId="1388" priority="13" stopIfTrue="1">
      <formula>ISERROR(G20:P35)</formula>
    </cfRule>
  </conditionalFormatting>
  <conditionalFormatting sqref="F6 C20 A20:B31 E5:E6 D33:M42 C5:C6 K9:R10 L11:N11 D20:Q31 A33:B42">
    <cfRule type="containsErrors" dxfId="1387" priority="12" stopIfTrue="1">
      <formula>ISERROR(A5)</formula>
    </cfRule>
  </conditionalFormatting>
  <conditionalFormatting sqref="M21:M31">
    <cfRule type="expression" dxfId="1386" priority="11" stopIfTrue="1">
      <formula>ISERROR(L21:U36)</formula>
    </cfRule>
  </conditionalFormatting>
  <conditionalFormatting sqref="B33:B42">
    <cfRule type="expression" dxfId="1385" priority="10" stopIfTrue="1">
      <formula>ISERROR(B33:B48)</formula>
    </cfRule>
  </conditionalFormatting>
  <conditionalFormatting sqref="D33:D42">
    <cfRule type="expression" dxfId="1384" priority="9" stopIfTrue="1">
      <formula>ISERROR(D33:H48)</formula>
    </cfRule>
  </conditionalFormatting>
  <conditionalFormatting sqref="F33:F42">
    <cfRule type="expression" dxfId="1383" priority="8" stopIfTrue="1">
      <formula>ISERROR(F33:N48)</formula>
    </cfRule>
  </conditionalFormatting>
  <conditionalFormatting sqref="E33:E42">
    <cfRule type="expression" dxfId="1382" priority="7" stopIfTrue="1">
      <formula>ISERROR(E33:K48)</formula>
    </cfRule>
  </conditionalFormatting>
  <conditionalFormatting sqref="I33:I42">
    <cfRule type="expression" dxfId="1381" priority="6" stopIfTrue="1">
      <formula>ISERROR(H33:R48)</formula>
    </cfRule>
  </conditionalFormatting>
  <conditionalFormatting sqref="H33:H42">
    <cfRule type="expression" dxfId="1380" priority="5" stopIfTrue="1">
      <formula>ISERROR(G33:P48)</formula>
    </cfRule>
  </conditionalFormatting>
  <conditionalFormatting sqref="M33:M42">
    <cfRule type="expression" dxfId="1379" priority="4" stopIfTrue="1">
      <formula>ISERROR(L33:U48)</formula>
    </cfRule>
  </conditionalFormatting>
  <conditionalFormatting sqref="I34:I41">
    <cfRule type="expression" dxfId="1378" priority="3" stopIfTrue="1">
      <formula>ISERROR(H34:R49)</formula>
    </cfRule>
  </conditionalFormatting>
  <conditionalFormatting sqref="I33">
    <cfRule type="expression" dxfId="1377" priority="2" stopIfTrue="1">
      <formula>ISERROR(H33:R48)</formula>
    </cfRule>
  </conditionalFormatting>
  <conditionalFormatting sqref="I35:I42">
    <cfRule type="expression" dxfId="1376" priority="1" stopIfTrue="1">
      <formula>ISERROR(H35:R50)</formula>
    </cfRule>
  </conditionalFormatting>
  <hyperlinks>
    <hyperlink ref="U12" r:id="rId1" display="mailto:cathy@bcsnowboard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0000"/>
  </sheetPr>
  <dimension ref="A1:Z94"/>
  <sheetViews>
    <sheetView zoomScaleNormal="100" workbookViewId="0">
      <selection activeCell="A61" sqref="A61:D6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32962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/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9040189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9040162</v>
      </c>
      <c r="B22" s="1344" t="str">
        <f>VLOOKUP(A22,'Athlete and Points'!$A$1:$S$91,2,FALSE)</f>
        <v>THOMAS Matthew</v>
      </c>
      <c r="C22" s="1344"/>
      <c r="D22" s="24">
        <f>VLOOKUP(A22,'Athlete and Points'!$A$1:$S$91,4,FALSE)</f>
        <v>95</v>
      </c>
      <c r="E22" s="23"/>
      <c r="F22" s="1345">
        <f>VLOOKUP(A22,'Athlete and Points'!$A$1:$S$91,8,FALSE)</f>
        <v>253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190">
        <v>9040198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9040168</v>
      </c>
      <c r="B25" s="1344" t="str">
        <f>VLOOKUP(A25,'Athlete and Points'!$A$1:$S$91,2,FALSE)</f>
        <v>MILLER Josh</v>
      </c>
      <c r="C25" s="1344"/>
      <c r="D25" s="24">
        <f>VLOOKUP(A25,'Athlete and Points'!$A$1:$S$91,4,FALSE)</f>
        <v>94</v>
      </c>
      <c r="E25" s="23"/>
      <c r="F25" s="1345">
        <f>VLOOKUP(A25,'Athlete and Points'!$A$1:$S$91,8,FALSE)</f>
        <v>173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9045066</v>
      </c>
      <c r="B33" s="1338" t="str">
        <f>VLOOKUP(A33,'Athlete and Points'!$A$1:$S$91,2,FALSE)</f>
        <v>BAFF Georgia</v>
      </c>
      <c r="C33" s="1338"/>
      <c r="D33" s="27">
        <f>VLOOKUP(A33,'Athlete and Points'!$A$1:$S$91,4,FALSE)</f>
        <v>97</v>
      </c>
      <c r="E33" s="26"/>
      <c r="F33" s="1339">
        <f>VLOOKUP(A33,'Athlete and Points'!$A$1:$S$91,8,FALSE)</f>
        <v>224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9045058</v>
      </c>
      <c r="B34" s="1344" t="str">
        <f>VLOOKUP(A34,'Athlete and Points'!$A$1:$S$91,2,FALSE)</f>
        <v>TURNER Ellise</v>
      </c>
      <c r="C34" s="1344"/>
      <c r="D34" s="24">
        <f>VLOOKUP(A34,'Athlete and Points'!$A$1:$S$91,4,FALSE)</f>
        <v>95</v>
      </c>
      <c r="E34" s="23"/>
      <c r="F34" s="1345">
        <f>VLOOKUP(A34,'Athlete and Points'!$A$1:$S$91,8,FALSE)</f>
        <v>164.8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489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375" priority="22" stopIfTrue="1">
      <formula>ISERROR($B$5:$B$13)</formula>
    </cfRule>
  </conditionalFormatting>
  <conditionalFormatting sqref="W9">
    <cfRule type="expression" dxfId="1374" priority="21" stopIfTrue="1">
      <formula>ISERROR($E$9)</formula>
    </cfRule>
  </conditionalFormatting>
  <conditionalFormatting sqref="C20">
    <cfRule type="expression" dxfId="1373" priority="20" stopIfTrue="1">
      <formula>ISERROR(C20:D35)</formula>
    </cfRule>
  </conditionalFormatting>
  <conditionalFormatting sqref="C20">
    <cfRule type="expression" dxfId="1372" priority="19" stopIfTrue="1">
      <formula>ISERROR(C20:D35)</formula>
    </cfRule>
  </conditionalFormatting>
  <conditionalFormatting sqref="B20:B31">
    <cfRule type="expression" dxfId="1371" priority="18" stopIfTrue="1">
      <formula>ISERROR(B20:B35)</formula>
    </cfRule>
  </conditionalFormatting>
  <conditionalFormatting sqref="D20:D31">
    <cfRule type="expression" dxfId="1370" priority="17" stopIfTrue="1">
      <formula>ISERROR(D20:H35)</formula>
    </cfRule>
  </conditionalFormatting>
  <conditionalFormatting sqref="F20:F31">
    <cfRule type="expression" dxfId="1369" priority="16" stopIfTrue="1">
      <formula>ISERROR(F20:N35)</formula>
    </cfRule>
  </conditionalFormatting>
  <conditionalFormatting sqref="E20:E31">
    <cfRule type="expression" dxfId="1368" priority="15" stopIfTrue="1">
      <formula>ISERROR(E20:K35)</formula>
    </cfRule>
  </conditionalFormatting>
  <conditionalFormatting sqref="I20:I31">
    <cfRule type="expression" dxfId="1367" priority="14" stopIfTrue="1">
      <formula>ISERROR(H20:R35)</formula>
    </cfRule>
  </conditionalFormatting>
  <conditionalFormatting sqref="H20:H31">
    <cfRule type="expression" dxfId="1366" priority="13" stopIfTrue="1">
      <formula>ISERROR(G20:P35)</formula>
    </cfRule>
  </conditionalFormatting>
  <conditionalFormatting sqref="F6 C20 A33:B42 E5:E6 D33:M42 C5:C6 K9:R10 L11:N11 D20:Q31 B20:B31 A20:A23 A25:A31">
    <cfRule type="containsErrors" dxfId="1365" priority="12" stopIfTrue="1">
      <formula>ISERROR(A5)</formula>
    </cfRule>
  </conditionalFormatting>
  <conditionalFormatting sqref="M21:M31">
    <cfRule type="expression" dxfId="1364" priority="11" stopIfTrue="1">
      <formula>ISERROR(L21:U36)</formula>
    </cfRule>
  </conditionalFormatting>
  <conditionalFormatting sqref="B33:B42">
    <cfRule type="expression" dxfId="1363" priority="10" stopIfTrue="1">
      <formula>ISERROR(B33:B48)</formula>
    </cfRule>
  </conditionalFormatting>
  <conditionalFormatting sqref="D33:D42">
    <cfRule type="expression" dxfId="1362" priority="9" stopIfTrue="1">
      <formula>ISERROR(D33:H48)</formula>
    </cfRule>
  </conditionalFormatting>
  <conditionalFormatting sqref="F33:F42">
    <cfRule type="expression" dxfId="1361" priority="8" stopIfTrue="1">
      <formula>ISERROR(F33:N48)</formula>
    </cfRule>
  </conditionalFormatting>
  <conditionalFormatting sqref="E33:E42">
    <cfRule type="expression" dxfId="1360" priority="7" stopIfTrue="1">
      <formula>ISERROR(E33:K48)</formula>
    </cfRule>
  </conditionalFormatting>
  <conditionalFormatting sqref="I33:I42">
    <cfRule type="expression" dxfId="1359" priority="6" stopIfTrue="1">
      <formula>ISERROR(H33:R48)</formula>
    </cfRule>
  </conditionalFormatting>
  <conditionalFormatting sqref="H33:H42">
    <cfRule type="expression" dxfId="1358" priority="5" stopIfTrue="1">
      <formula>ISERROR(G33:P48)</formula>
    </cfRule>
  </conditionalFormatting>
  <conditionalFormatting sqref="M33:M42">
    <cfRule type="expression" dxfId="1357" priority="4" stopIfTrue="1">
      <formula>ISERROR(L33:U48)</formula>
    </cfRule>
  </conditionalFormatting>
  <conditionalFormatting sqref="I34:I41">
    <cfRule type="expression" dxfId="1356" priority="3" stopIfTrue="1">
      <formula>ISERROR(H34:R49)</formula>
    </cfRule>
  </conditionalFormatting>
  <conditionalFormatting sqref="I33">
    <cfRule type="expression" dxfId="1355" priority="2" stopIfTrue="1">
      <formula>ISERROR(H33:R48)</formula>
    </cfRule>
  </conditionalFormatting>
  <conditionalFormatting sqref="I35:I42">
    <cfRule type="expression" dxfId="135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00B0F0"/>
  </sheetPr>
  <dimension ref="A1:Z97"/>
  <sheetViews>
    <sheetView topLeftCell="A7"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31589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468</v>
      </c>
      <c r="V8" s="16"/>
      <c r="W8" s="16"/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COUNT(A35:A45)</f>
        <v>11</v>
      </c>
      <c r="I15" s="37" t="s">
        <v>396</v>
      </c>
      <c r="J15" s="37"/>
      <c r="K15" s="1315">
        <f>COUNT(A21:A33)</f>
        <v>13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>
        <v>9040065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/>
      <c r="G22" s="1346"/>
      <c r="H22" s="23" t="e">
        <f>VLOOKUP(A22,'Athlete and Points'!$A$1:$S$91,11,FALSE)</f>
        <v>#N/A</v>
      </c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45">
        <v>7040060</v>
      </c>
      <c r="B23" s="1413" t="e">
        <f>VLOOKUP(A23,'Athlete and Points'!$A$1:$S$91,2,FALSE)</f>
        <v>#N/A</v>
      </c>
      <c r="C23" s="1413"/>
      <c r="D23" s="194" t="e">
        <f>VLOOKUP(A23,'Athlete and Points'!$A$1:$S$91,4,FALSE)</f>
        <v>#N/A</v>
      </c>
      <c r="E23" s="195"/>
      <c r="F23" s="1414"/>
      <c r="G23" s="1415"/>
      <c r="H23" s="195"/>
      <c r="I23" s="1414"/>
      <c r="J23" s="1415"/>
      <c r="K23" s="1415"/>
      <c r="L23" s="1415"/>
      <c r="M23" s="195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>
        <v>9040134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>
        <v>9040167</v>
      </c>
      <c r="B25" s="1344" t="str">
        <f>VLOOKUP(A25,'Athlete and Points'!$A$1:$S$91,2,FALSE)</f>
        <v>MCALPIN Joss</v>
      </c>
      <c r="C25" s="1344"/>
      <c r="D25" s="24">
        <f>VLOOKUP(A25,'Athlete and Points'!$A$1:$S$91,4,FALSE)</f>
        <v>94</v>
      </c>
      <c r="E25" s="23"/>
      <c r="F25" s="1345"/>
      <c r="G25" s="1346"/>
      <c r="H25" s="23"/>
      <c r="I25" s="1345"/>
      <c r="J25" s="1346"/>
      <c r="K25" s="1346"/>
      <c r="L25" s="1346"/>
      <c r="M25" s="23">
        <f>VLOOKUP(A25,'Athlete and Points'!$A$1:$S$91,17,FALSE)</f>
        <v>37.799999999999997</v>
      </c>
      <c r="N25" s="1347"/>
      <c r="O25" s="1348"/>
      <c r="P25" s="1347"/>
      <c r="Q25" s="1349"/>
      <c r="R25" s="18"/>
    </row>
    <row r="26" spans="1:18">
      <c r="A26" s="25">
        <v>7040073</v>
      </c>
      <c r="B26" s="1344" t="str">
        <f>VLOOKUP(A26,'Athlete and Points'!$A$1:$S$91,2,FALSE)</f>
        <v>LAIDLAW Timothy</v>
      </c>
      <c r="C26" s="1344"/>
      <c r="D26" s="24">
        <f>VLOOKUP(A26,'Athlete and Points'!$A$1:$S$91,4,FALSE)</f>
        <v>93</v>
      </c>
      <c r="E26" s="23"/>
      <c r="F26" s="1345"/>
      <c r="G26" s="1346"/>
      <c r="H26" s="23"/>
      <c r="I26" s="1345"/>
      <c r="J26" s="1346"/>
      <c r="K26" s="1346"/>
      <c r="L26" s="1346"/>
      <c r="M26" s="23">
        <f>VLOOKUP(A26,'Athlete and Points'!$A$1:$S$91,17,FALSE)</f>
        <v>5.4</v>
      </c>
      <c r="N26" s="1347"/>
      <c r="O26" s="1348"/>
      <c r="P26" s="1347"/>
      <c r="Q26" s="1349"/>
      <c r="R26" s="22"/>
    </row>
    <row r="27" spans="1:18" ht="13.5" thickBot="1">
      <c r="A27" s="199">
        <v>9040172</v>
      </c>
      <c r="B27" s="1413" t="str">
        <f>VLOOKUP(A27,'Athlete and Points'!$A$1:$S$91,2,FALSE)</f>
        <v>STAVELEY Cameron</v>
      </c>
      <c r="C27" s="1413"/>
      <c r="D27" s="194">
        <f>VLOOKUP(A27,'Athlete and Points'!$A$1:$S$91,4,FALSE)</f>
        <v>97</v>
      </c>
      <c r="E27" s="195"/>
      <c r="F27" s="1414"/>
      <c r="G27" s="1415"/>
      <c r="H27" s="195"/>
      <c r="I27" s="1414"/>
      <c r="J27" s="1415"/>
      <c r="K27" s="1415"/>
      <c r="L27" s="1415"/>
      <c r="M27" s="195">
        <f>VLOOKUP(A27,'Athlete and Points'!$A$1:$S$91,17,FALSE)</f>
        <v>1.01</v>
      </c>
      <c r="N27" s="1347"/>
      <c r="O27" s="1348"/>
      <c r="P27" s="1347"/>
      <c r="Q27" s="1349"/>
      <c r="R27" s="18"/>
    </row>
    <row r="28" spans="1:18">
      <c r="A28" s="25">
        <v>9040132</v>
      </c>
      <c r="B28" s="1344" t="str">
        <f>VLOOKUP(A28,'Athlete and Points'!$A$1:$S$91,2,FALSE)</f>
        <v>MARSDEN Hugh</v>
      </c>
      <c r="C28" s="1344"/>
      <c r="D28" s="24">
        <f>VLOOKUP(A28,'Athlete and Points'!$A$1:$S$91,4,FALSE)</f>
        <v>93</v>
      </c>
      <c r="E28" s="23"/>
      <c r="F28" s="1345"/>
      <c r="G28" s="1346"/>
      <c r="H28" s="23" t="str">
        <f>VLOOKUP(A28,'Athlete and Points'!$A$1:$S$91,11,FALSE)</f>
        <v>---</v>
      </c>
      <c r="I28" s="1345"/>
      <c r="J28" s="1346"/>
      <c r="K28" s="1346"/>
      <c r="L28" s="1346"/>
      <c r="M28" s="23">
        <f>VLOOKUP(A28,'Athlete and Points'!$A$1:$S$91,17,FALSE)</f>
        <v>0.11</v>
      </c>
      <c r="N28" s="1347"/>
      <c r="O28" s="1348"/>
      <c r="P28" s="1347"/>
      <c r="Q28" s="1349"/>
      <c r="R28" s="22"/>
    </row>
    <row r="29" spans="1:18" ht="13.5" thickBot="1">
      <c r="A29" s="25">
        <v>9040163</v>
      </c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/>
      <c r="F29" s="1345"/>
      <c r="G29" s="1346"/>
      <c r="H29" s="23"/>
      <c r="I29" s="1345"/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199">
        <v>9040117</v>
      </c>
      <c r="B30" s="1413" t="str">
        <f>VLOOKUP(A30,'Athlete and Points'!$A$1:$S$91,2,FALSE)</f>
        <v>JAMES Scotty</v>
      </c>
      <c r="C30" s="1413"/>
      <c r="D30" s="194">
        <f>VLOOKUP(A30,'Athlete and Points'!$A$1:$S$91,4,FALSE)</f>
        <v>94</v>
      </c>
      <c r="E30" s="195"/>
      <c r="F30" s="1414"/>
      <c r="G30" s="1415"/>
      <c r="H30" s="195">
        <f>VLOOKUP(A30,'Athlete and Points'!$A$1:$S$91,11,FALSE)</f>
        <v>620</v>
      </c>
      <c r="I30" s="1414"/>
      <c r="J30" s="1415"/>
      <c r="K30" s="1415"/>
      <c r="L30" s="1415"/>
      <c r="M30" s="195">
        <f>VLOOKUP(A30,'Athlete and Points'!$A$1:$S$91,17,FALSE)</f>
        <v>58</v>
      </c>
      <c r="N30" s="1347"/>
      <c r="O30" s="1348"/>
      <c r="P30" s="1347"/>
      <c r="Q30" s="1349"/>
      <c r="R30" s="22"/>
    </row>
    <row r="31" spans="1:18">
      <c r="A31" s="192">
        <v>9040116</v>
      </c>
      <c r="B31" s="1344" t="e">
        <f>VLOOKUP(A31,'Athlete and Points'!$A$1:$S$91,2,FALSE)</f>
        <v>#N/A</v>
      </c>
      <c r="C31" s="1344"/>
      <c r="D31" s="24" t="e">
        <f>VLOOKUP(A31,'Athlete and Points'!$A$1:$S$91,4,FALSE)</f>
        <v>#N/A</v>
      </c>
      <c r="E31" s="23"/>
      <c r="F31" s="1345"/>
      <c r="G31" s="1346"/>
      <c r="H31" s="23"/>
      <c r="I31" s="1345"/>
      <c r="J31" s="1346"/>
      <c r="K31" s="1346"/>
      <c r="L31" s="1346"/>
      <c r="M31" s="23" t="e">
        <f>VLOOKUP(A31,'Athlete and Points'!$A$1:$S$91,17,FALSE)</f>
        <v>#N/A</v>
      </c>
      <c r="N31" s="1347"/>
      <c r="O31" s="1348"/>
      <c r="P31" s="1347"/>
      <c r="Q31" s="1349"/>
      <c r="R31" s="5"/>
    </row>
    <row r="32" spans="1:18">
      <c r="A32" s="193">
        <v>7040113</v>
      </c>
      <c r="B32" s="1413" t="str">
        <f>VLOOKUP(A32,'Athlete and Points'!$A$1:$S$91,2,FALSE)</f>
        <v>JOHNSTONE Nathan</v>
      </c>
      <c r="C32" s="1413"/>
      <c r="D32" s="194">
        <f>VLOOKUP(A32,'Athlete and Points'!$A$1:$S$91,4,FALSE)</f>
        <v>90</v>
      </c>
      <c r="E32" s="195"/>
      <c r="F32" s="1414"/>
      <c r="G32" s="1415"/>
      <c r="H32" s="195">
        <f>VLOOKUP(A32,'Athlete and Points'!$A$1:$S$91,11,FALSE)</f>
        <v>340</v>
      </c>
      <c r="I32" s="1414"/>
      <c r="J32" s="1415"/>
      <c r="K32" s="1415"/>
      <c r="L32" s="1415"/>
      <c r="M32" s="195"/>
      <c r="N32" s="1347"/>
      <c r="O32" s="1348"/>
      <c r="P32" s="1347"/>
      <c r="Q32" s="1349"/>
      <c r="R32" s="5"/>
    </row>
    <row r="33" spans="1:18" ht="13.5" thickBot="1">
      <c r="A33" s="193">
        <v>9040186</v>
      </c>
      <c r="B33" s="1413" t="str">
        <f>VLOOKUP(A33,'Athlete and Points'!$A$1:$S$91,2,FALSE)</f>
        <v>CALLISTER Kent</v>
      </c>
      <c r="C33" s="1413"/>
      <c r="D33" s="194">
        <f>VLOOKUP(A33,'Athlete and Points'!$A$1:$S$91,4,FALSE)</f>
        <v>95</v>
      </c>
      <c r="E33" s="195"/>
      <c r="F33" s="1414"/>
      <c r="G33" s="1415"/>
      <c r="H33" s="195">
        <f>VLOOKUP(A33,'Athlete and Points'!$A$1:$S$91,11,FALSE)</f>
        <v>500</v>
      </c>
      <c r="I33" s="1414"/>
      <c r="J33" s="1415"/>
      <c r="K33" s="1415"/>
      <c r="L33" s="1415"/>
      <c r="M33" s="195"/>
      <c r="N33" s="1347"/>
      <c r="O33" s="1348"/>
      <c r="P33" s="1347"/>
      <c r="Q33" s="1349"/>
      <c r="R33" s="5"/>
    </row>
    <row r="34" spans="1:18" ht="13.5" thickBot="1">
      <c r="A34" s="29" t="s">
        <v>387</v>
      </c>
      <c r="B34" s="82"/>
      <c r="C34" s="82"/>
      <c r="D34" s="70"/>
      <c r="E34" s="70"/>
      <c r="F34" s="1336"/>
      <c r="G34" s="1337"/>
      <c r="H34" s="70"/>
      <c r="I34" s="1336"/>
      <c r="J34" s="1337"/>
      <c r="K34" s="1337"/>
      <c r="L34" s="1337"/>
      <c r="M34" s="71"/>
      <c r="N34" s="1336"/>
      <c r="O34" s="1337"/>
      <c r="P34" s="1336"/>
      <c r="Q34" s="1337"/>
      <c r="R34" s="22"/>
    </row>
    <row r="35" spans="1:18">
      <c r="A35" s="247">
        <v>1049952</v>
      </c>
      <c r="B35" s="1401" t="e">
        <f>VLOOKUP(A35,'Athlete and Points'!$A$1:$S$91,2,FALSE)</f>
        <v>#N/A</v>
      </c>
      <c r="C35" s="1401"/>
      <c r="D35" s="248" t="e">
        <f>VLOOKUP(A35,'Athlete and Points'!$A$1:$S$91,4,FALSE)</f>
        <v>#N/A</v>
      </c>
      <c r="E35" s="249"/>
      <c r="F35" s="1402"/>
      <c r="G35" s="1403"/>
      <c r="H35" s="249"/>
      <c r="I35" s="1402"/>
      <c r="J35" s="1403"/>
      <c r="K35" s="1403"/>
      <c r="L35" s="1403"/>
      <c r="M35" s="249" t="e">
        <f>VLOOKUP(A35,'Athlete and Points'!$A$1:$S$91,17,FALSE)</f>
        <v>#N/A</v>
      </c>
      <c r="N35" s="1341"/>
      <c r="O35" s="1342"/>
      <c r="P35" s="1341"/>
      <c r="Q35" s="1343"/>
      <c r="R35" s="5"/>
    </row>
    <row r="36" spans="1:18" ht="13.5" thickBot="1">
      <c r="A36" s="252">
        <v>1049953</v>
      </c>
      <c r="B36" s="1407" t="e">
        <f>VLOOKUP(A36,'Athlete and Points'!$A$1:$S$91,2,FALSE)</f>
        <v>#N/A</v>
      </c>
      <c r="C36" s="1407"/>
      <c r="D36" s="253" t="e">
        <f>VLOOKUP(A36,'Athlete and Points'!$A$1:$S$91,4,FALSE)</f>
        <v>#N/A</v>
      </c>
      <c r="E36" s="254"/>
      <c r="F36" s="1408"/>
      <c r="G36" s="1409"/>
      <c r="H36" s="254" t="e">
        <f>VLOOKUP(A36,'Athlete and Points'!$A$1:$S$91,11,FALSE)</f>
        <v>#N/A</v>
      </c>
      <c r="I36" s="1408"/>
      <c r="J36" s="1409"/>
      <c r="K36" s="1409"/>
      <c r="L36" s="1409"/>
      <c r="M36" s="254"/>
      <c r="N36" s="1347"/>
      <c r="O36" s="1348"/>
      <c r="P36" s="1347"/>
      <c r="Q36" s="1349"/>
      <c r="R36" s="18"/>
    </row>
    <row r="37" spans="1:18">
      <c r="A37" s="199">
        <v>9045054</v>
      </c>
      <c r="B37" s="1413" t="str">
        <f>VLOOKUP(A37,'Athlete and Points'!$A$1:$S$91,2,FALSE)</f>
        <v>FITCH Alex</v>
      </c>
      <c r="C37" s="1413"/>
      <c r="D37" s="194">
        <f>VLOOKUP(A37,'Athlete and Points'!$A$1:$S$91,4,FALSE)</f>
        <v>95</v>
      </c>
      <c r="E37" s="195"/>
      <c r="F37" s="1414"/>
      <c r="G37" s="1415"/>
      <c r="H37" s="195">
        <f>VLOOKUP(A37,'Athlete and Points'!$A$1:$S$91,11,FALSE)</f>
        <v>21</v>
      </c>
      <c r="I37" s="1414"/>
      <c r="J37" s="1415"/>
      <c r="K37" s="1415"/>
      <c r="L37" s="1415"/>
      <c r="M37" s="254">
        <f>VLOOKUP(A37,'Athlete and Points'!$A$1:$S$91,17,FALSE)</f>
        <v>0.76</v>
      </c>
      <c r="N37" s="1347"/>
      <c r="O37" s="1348"/>
      <c r="P37" s="1347"/>
      <c r="Q37" s="1349"/>
      <c r="R37" s="22"/>
    </row>
    <row r="38" spans="1:18" ht="13.5" thickBot="1">
      <c r="A38" s="199">
        <v>9045072</v>
      </c>
      <c r="B38" s="1413" t="str">
        <f>VLOOKUP(A38,'Athlete and Points'!$A$1:$S$91,2,FALSE)</f>
        <v>RICH Jessica</v>
      </c>
      <c r="C38" s="1413"/>
      <c r="D38" s="194">
        <f>VLOOKUP(A38,'Athlete and Points'!$A$1:$S$91,4,FALSE)</f>
        <v>90</v>
      </c>
      <c r="E38" s="23"/>
      <c r="F38" s="1345"/>
      <c r="G38" s="1346"/>
      <c r="H38" s="195"/>
      <c r="I38" s="1345"/>
      <c r="J38" s="1346"/>
      <c r="K38" s="1346"/>
      <c r="L38" s="1346"/>
      <c r="M38" s="195">
        <f>VLOOKUP(A38,'Athlete and Points'!$A$1:$S$91,17,FALSE)</f>
        <v>340</v>
      </c>
      <c r="N38" s="1347"/>
      <c r="O38" s="1348"/>
      <c r="P38" s="1347"/>
      <c r="Q38" s="1349"/>
      <c r="R38" s="18"/>
    </row>
    <row r="39" spans="1:18">
      <c r="A39" s="199">
        <v>9045061</v>
      </c>
      <c r="B39" s="1413" t="e">
        <f>VLOOKUP(A39,'Athlete and Points'!$A$1:$S$91,2,FALSE)</f>
        <v>#N/A</v>
      </c>
      <c r="C39" s="1413"/>
      <c r="D39" s="194" t="e">
        <f>VLOOKUP(A39,'Athlete and Points'!$A$1:$S$91,4,FALSE)</f>
        <v>#N/A</v>
      </c>
      <c r="E39" s="195"/>
      <c r="F39" s="1414"/>
      <c r="G39" s="1415"/>
      <c r="H39" s="195" t="e">
        <f>VLOOKUP(A39,'Athlete and Points'!$A$1:$S$91,11,FALSE)</f>
        <v>#N/A</v>
      </c>
      <c r="I39" s="1345"/>
      <c r="J39" s="1346"/>
      <c r="K39" s="1346"/>
      <c r="L39" s="1346"/>
      <c r="M39" s="23"/>
      <c r="N39" s="1347"/>
      <c r="O39" s="1348"/>
      <c r="P39" s="1347"/>
      <c r="Q39" s="1349"/>
      <c r="R39" s="22"/>
    </row>
    <row r="40" spans="1:18" ht="13.5" thickBot="1">
      <c r="A40" s="252">
        <v>9045034</v>
      </c>
      <c r="B40" s="1407" t="e">
        <f>VLOOKUP(A40,'Athlete and Points'!$A$1:$S$91,2,FALSE)</f>
        <v>#N/A</v>
      </c>
      <c r="C40" s="1407"/>
      <c r="D40" s="253" t="e">
        <f>VLOOKUP(A40,'Athlete and Points'!$A$1:$S$91,4,FALSE)</f>
        <v>#N/A</v>
      </c>
      <c r="E40" s="254"/>
      <c r="F40" s="1408"/>
      <c r="G40" s="1409"/>
      <c r="H40" s="254" t="e">
        <f>VLOOKUP(A40,'Athlete and Points'!$A$1:$S$91,11,FALSE)</f>
        <v>#N/A</v>
      </c>
      <c r="I40" s="1408"/>
      <c r="J40" s="1409"/>
      <c r="K40" s="1409"/>
      <c r="L40" s="1409"/>
      <c r="M40" s="254"/>
      <c r="N40" s="1347"/>
      <c r="O40" s="1348"/>
      <c r="P40" s="1347"/>
      <c r="Q40" s="1349"/>
      <c r="R40" s="18"/>
    </row>
    <row r="41" spans="1:18">
      <c r="A41" s="25">
        <v>9045044</v>
      </c>
      <c r="B41" s="1344" t="str">
        <f>VLOOKUP(A41,'Athlete and Points'!$A$1:$S$91,2,FALSE)</f>
        <v>TURNBULL Biba</v>
      </c>
      <c r="C41" s="1344"/>
      <c r="D41" s="24">
        <f>VLOOKUP(A41,'Athlete and Points'!$A$1:$S$91,4,FALSE)</f>
        <v>94</v>
      </c>
      <c r="E41" s="23"/>
      <c r="F41" s="1345"/>
      <c r="G41" s="1346"/>
      <c r="H41" s="195"/>
      <c r="I41" s="1345"/>
      <c r="J41" s="1346"/>
      <c r="K41" s="1346"/>
      <c r="L41" s="1346"/>
      <c r="M41" s="23">
        <f>VLOOKUP(A41,'Athlete and Points'!$A$1:$S$91,17,FALSE)</f>
        <v>14</v>
      </c>
      <c r="N41" s="1347"/>
      <c r="O41" s="1348"/>
      <c r="P41" s="1347"/>
      <c r="Q41" s="1349"/>
      <c r="R41" s="22"/>
    </row>
    <row r="42" spans="1:18" ht="13.5" thickBot="1">
      <c r="A42" s="199">
        <v>9045022</v>
      </c>
      <c r="B42" s="1413" t="str">
        <f>VLOOKUP(A42,'Athlete and Points'!$A$1:$S$91,2,FALSE)</f>
        <v>STAVELEY Lauren</v>
      </c>
      <c r="C42" s="1413"/>
      <c r="D42" s="194">
        <f>VLOOKUP(A42,'Athlete and Points'!$A$1:$S$91,4,FALSE)</f>
        <v>94</v>
      </c>
      <c r="E42" s="195"/>
      <c r="F42" s="1414"/>
      <c r="G42" s="1415"/>
      <c r="H42" s="195"/>
      <c r="I42" s="1414"/>
      <c r="J42" s="1415"/>
      <c r="K42" s="1415"/>
      <c r="L42" s="1415"/>
      <c r="M42" s="195">
        <f>VLOOKUP(A42,'Athlete and Points'!$A$1:$S$91,17,FALSE)</f>
        <v>108</v>
      </c>
      <c r="N42" s="1347"/>
      <c r="O42" s="1348"/>
      <c r="P42" s="1347"/>
      <c r="Q42" s="1349"/>
      <c r="R42" s="18"/>
    </row>
    <row r="43" spans="1:18">
      <c r="A43" s="199">
        <v>9045015</v>
      </c>
      <c r="B43" s="1413" t="str">
        <f>VLOOKUP(A43,'Athlete and Points'!$A$1:$S$91,2,FALSE)</f>
        <v>DAVIS-MEEHAN Michaela</v>
      </c>
      <c r="C43" s="1413"/>
      <c r="D43" s="194">
        <f>VLOOKUP(A43,'Athlete and Points'!$A$1:$S$91,4,FALSE)</f>
        <v>92</v>
      </c>
      <c r="E43" s="195"/>
      <c r="F43" s="1414"/>
      <c r="G43" s="1415"/>
      <c r="H43" s="195"/>
      <c r="I43" s="1414"/>
      <c r="J43" s="1415"/>
      <c r="K43" s="1415"/>
      <c r="L43" s="1415"/>
      <c r="M43" s="195">
        <f>VLOOKUP(A43,'Athlete and Points'!$A$1:$S$91,17,FALSE)</f>
        <v>80</v>
      </c>
      <c r="N43" s="1347"/>
      <c r="O43" s="1348"/>
      <c r="P43" s="1347"/>
      <c r="Q43" s="1349"/>
      <c r="R43" s="22"/>
    </row>
    <row r="44" spans="1:18">
      <c r="A44" s="193">
        <v>1049932</v>
      </c>
      <c r="B44" s="1413" t="str">
        <f>VLOOKUP(A44,'Athlete and Points'!$A$1:$S$91,2,FALSE)</f>
        <v>BRIGHT Torah</v>
      </c>
      <c r="C44" s="1413"/>
      <c r="D44" s="194">
        <f>VLOOKUP(A44,'Athlete and Points'!$A$1:$S$91,4,FALSE)</f>
        <v>86</v>
      </c>
      <c r="E44" s="195"/>
      <c r="F44" s="1414"/>
      <c r="G44" s="1415"/>
      <c r="H44" s="195">
        <f>VLOOKUP(A44,'Athlete and Points'!$A$1:$S$91,11,FALSE)</f>
        <v>240</v>
      </c>
      <c r="I44" s="1345"/>
      <c r="J44" s="1346"/>
      <c r="K44" s="1346"/>
      <c r="L44" s="1346"/>
      <c r="M44" s="195">
        <f>VLOOKUP(A44,'Athlete and Points'!$A$1:$S$91,17,FALSE)</f>
        <v>62</v>
      </c>
      <c r="N44" s="1347"/>
      <c r="O44" s="1348"/>
      <c r="P44" s="1347"/>
      <c r="Q44" s="1349"/>
      <c r="R44" s="5"/>
    </row>
    <row r="45" spans="1:18" ht="13.5" thickBot="1">
      <c r="A45" s="196">
        <v>1049941</v>
      </c>
      <c r="B45" s="1454" t="str">
        <f>VLOOKUP(A45,'Athlete and Points'!$A$1:$S$91,2,FALSE)</f>
        <v>CRAWFORD Holly</v>
      </c>
      <c r="C45" s="1454"/>
      <c r="D45" s="197">
        <f>VLOOKUP(A45,'Athlete and Points'!$A$1:$S$91,4,FALSE)</f>
        <v>84</v>
      </c>
      <c r="E45" s="198"/>
      <c r="F45" s="1455"/>
      <c r="G45" s="1456"/>
      <c r="H45" s="195">
        <f>VLOOKUP(A45,'Athlete and Points'!$A$1:$S$91,11,FALSE)</f>
        <v>192</v>
      </c>
      <c r="I45" s="1455"/>
      <c r="J45" s="1456"/>
      <c r="K45" s="1456"/>
      <c r="L45" s="1456"/>
      <c r="M45" s="198"/>
      <c r="N45" s="1353"/>
      <c r="O45" s="1354"/>
      <c r="P45" s="1353"/>
      <c r="Q45" s="1355"/>
      <c r="R45" s="18"/>
    </row>
    <row r="46" spans="1:18" ht="1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1:18" ht="13.5" thickBot="1">
      <c r="A47" s="16"/>
    </row>
    <row r="48" spans="1:18" ht="14.25" thickTop="1" thickBot="1">
      <c r="A48" s="1356" t="s">
        <v>386</v>
      </c>
      <c r="B48" s="1357"/>
      <c r="C48" s="1357"/>
      <c r="D48" s="1357"/>
      <c r="E48" s="1357"/>
      <c r="F48" s="1357"/>
      <c r="G48" s="1357"/>
      <c r="N48" s="15">
        <v>0</v>
      </c>
    </row>
    <row r="49" spans="1:14" ht="13.5" thickBot="1">
      <c r="A49" s="1356" t="s">
        <v>385</v>
      </c>
      <c r="B49" s="1357"/>
      <c r="C49" s="1357"/>
      <c r="D49" s="1357"/>
      <c r="E49" s="1357"/>
      <c r="N49" s="14" t="s">
        <v>384</v>
      </c>
    </row>
    <row r="50" spans="1:14" ht="13.5" thickBot="1">
      <c r="A50" s="1356" t="s">
        <v>383</v>
      </c>
      <c r="B50" s="1357"/>
      <c r="C50" s="1357"/>
      <c r="D50" s="1357"/>
      <c r="E50" s="1357"/>
      <c r="N50" s="13" t="s">
        <v>350</v>
      </c>
    </row>
    <row r="51" spans="1:14" ht="13.5" thickTop="1"/>
    <row r="52" spans="1:14" ht="18">
      <c r="B52" s="12" t="s">
        <v>382</v>
      </c>
      <c r="C52" s="12"/>
    </row>
    <row r="53" spans="1:14" ht="18.75">
      <c r="D53" s="11" t="s">
        <v>381</v>
      </c>
    </row>
    <row r="54" spans="1:14" ht="18.75" thickBot="1">
      <c r="E54" s="10" t="s">
        <v>380</v>
      </c>
    </row>
    <row r="55" spans="1:14" ht="24.75" thickTop="1">
      <c r="A55" s="1361" t="s">
        <v>379</v>
      </c>
      <c r="B55" s="1362"/>
      <c r="C55" s="1362"/>
      <c r="D55" s="1372"/>
      <c r="E55" s="1373" t="s">
        <v>378</v>
      </c>
      <c r="F55" s="1372"/>
      <c r="G55" s="9" t="s">
        <v>377</v>
      </c>
      <c r="H55" s="8" t="s">
        <v>376</v>
      </c>
    </row>
    <row r="56" spans="1:14" ht="24">
      <c r="A56" s="1374" t="s">
        <v>375</v>
      </c>
      <c r="B56" s="1375"/>
      <c r="C56" s="1375"/>
      <c r="D56" s="1319"/>
      <c r="E56" s="1318" t="s">
        <v>374</v>
      </c>
      <c r="F56" s="1319"/>
      <c r="G56" s="81" t="s">
        <v>373</v>
      </c>
      <c r="H56" s="7" t="s">
        <v>372</v>
      </c>
    </row>
    <row r="57" spans="1:14" ht="24.75" thickBot="1">
      <c r="A57" s="1358" t="s">
        <v>371</v>
      </c>
      <c r="B57" s="1285"/>
      <c r="C57" s="1285"/>
      <c r="D57" s="1359"/>
      <c r="E57" s="1360" t="s">
        <v>370</v>
      </c>
      <c r="F57" s="1359"/>
      <c r="G57" s="6" t="s">
        <v>369</v>
      </c>
      <c r="H57" s="5" t="s">
        <v>368</v>
      </c>
    </row>
    <row r="58" spans="1:14" ht="24" customHeight="1" thickTop="1">
      <c r="A58" s="1361" t="s">
        <v>491</v>
      </c>
      <c r="B58" s="1362"/>
      <c r="C58" s="1362"/>
      <c r="D58" s="1363"/>
      <c r="E58" s="1361" t="s">
        <v>367</v>
      </c>
      <c r="F58" s="1363"/>
      <c r="G58" s="1367"/>
      <c r="H58" s="1369"/>
    </row>
    <row r="59" spans="1:14" ht="13.5" thickBot="1">
      <c r="A59" s="1364"/>
      <c r="B59" s="1365"/>
      <c r="C59" s="1365"/>
      <c r="D59" s="1366"/>
      <c r="E59" s="1371" t="s">
        <v>366</v>
      </c>
      <c r="F59" s="1284"/>
      <c r="G59" s="1368"/>
      <c r="H59" s="1370"/>
    </row>
    <row r="60" spans="1:14">
      <c r="A60" s="1376"/>
      <c r="B60" s="1377"/>
      <c r="C60" s="1377"/>
      <c r="D60" s="1378"/>
      <c r="E60" s="1379"/>
      <c r="F60" s="1380"/>
      <c r="G60" s="1381"/>
      <c r="H60" s="1382"/>
    </row>
    <row r="61" spans="1:14" ht="13.5" thickBot="1">
      <c r="A61" s="1383"/>
      <c r="B61" s="1384"/>
      <c r="C61" s="1384"/>
      <c r="D61" s="1385"/>
      <c r="E61" s="1383"/>
      <c r="F61" s="1385"/>
      <c r="G61" s="1386"/>
      <c r="H61" s="1387"/>
    </row>
    <row r="62" spans="1:14" ht="13.5" thickTop="1">
      <c r="A62" s="1453"/>
      <c r="B62" s="1362"/>
      <c r="C62" s="1362"/>
      <c r="D62" s="1363"/>
      <c r="E62" s="1361" t="s">
        <v>365</v>
      </c>
      <c r="F62" s="1363"/>
      <c r="G62" s="1367"/>
      <c r="H62" s="1369"/>
    </row>
    <row r="63" spans="1:14" ht="13.5" thickBot="1">
      <c r="A63" s="1364"/>
      <c r="B63" s="1365"/>
      <c r="C63" s="1365"/>
      <c r="D63" s="1366"/>
      <c r="E63" s="1379"/>
      <c r="F63" s="1380"/>
      <c r="G63" s="1368"/>
      <c r="H63" s="1370"/>
    </row>
    <row r="64" spans="1:14">
      <c r="A64" s="1376" t="s">
        <v>476</v>
      </c>
      <c r="B64" s="1377"/>
      <c r="C64" s="1377"/>
      <c r="D64" s="1378"/>
      <c r="E64" s="1379"/>
      <c r="F64" s="1380"/>
      <c r="G64" s="1381"/>
      <c r="H64" s="1382"/>
    </row>
    <row r="65" spans="1:8" ht="13.5" thickBot="1">
      <c r="A65" s="1364"/>
      <c r="B65" s="1365"/>
      <c r="C65" s="1365"/>
      <c r="D65" s="1366"/>
      <c r="E65" s="1379"/>
      <c r="F65" s="1380"/>
      <c r="G65" s="1368"/>
      <c r="H65" s="1370"/>
    </row>
    <row r="66" spans="1:8">
      <c r="A66" s="1376" t="s">
        <v>490</v>
      </c>
      <c r="B66" s="1377"/>
      <c r="C66" s="1377"/>
      <c r="D66" s="1378"/>
      <c r="E66" s="1379"/>
      <c r="F66" s="1380"/>
      <c r="G66" s="1381"/>
      <c r="H66" s="1382"/>
    </row>
    <row r="67" spans="1:8" ht="13.5" thickBot="1">
      <c r="A67" s="1364"/>
      <c r="B67" s="1365"/>
      <c r="C67" s="1365"/>
      <c r="D67" s="1366"/>
      <c r="E67" s="1379"/>
      <c r="F67" s="1380"/>
      <c r="G67" s="1368"/>
      <c r="H67" s="1370"/>
    </row>
    <row r="68" spans="1:8">
      <c r="A68" s="1376" t="s">
        <v>494</v>
      </c>
      <c r="B68" s="1377"/>
      <c r="C68" s="1377"/>
      <c r="D68" s="1378"/>
      <c r="E68" s="1379"/>
      <c r="F68" s="1380"/>
      <c r="G68" s="1381"/>
      <c r="H68" s="1382"/>
    </row>
    <row r="69" spans="1:8" ht="13.5" thickBot="1">
      <c r="A69" s="1364"/>
      <c r="B69" s="1365"/>
      <c r="C69" s="1365"/>
      <c r="D69" s="1366"/>
      <c r="E69" s="1379"/>
      <c r="F69" s="1380"/>
      <c r="G69" s="1368"/>
      <c r="H69" s="1370"/>
    </row>
    <row r="70" spans="1:8" ht="13.5" thickTop="1">
      <c r="A70" s="1361"/>
      <c r="B70" s="1362"/>
      <c r="C70" s="1362"/>
      <c r="D70" s="1363"/>
      <c r="E70" s="1361" t="s">
        <v>364</v>
      </c>
      <c r="F70" s="1363"/>
      <c r="G70" s="1367"/>
      <c r="H70" s="1369"/>
    </row>
    <row r="71" spans="1:8" ht="13.5" thickBot="1">
      <c r="A71" s="1364"/>
      <c r="B71" s="1365"/>
      <c r="C71" s="1365"/>
      <c r="D71" s="1366"/>
      <c r="E71" s="1379"/>
      <c r="F71" s="1380"/>
      <c r="G71" s="1368"/>
      <c r="H71" s="1370"/>
    </row>
    <row r="72" spans="1:8">
      <c r="A72" s="1376"/>
      <c r="B72" s="1377"/>
      <c r="C72" s="1377"/>
      <c r="D72" s="1378"/>
      <c r="E72" s="1379"/>
      <c r="F72" s="1380"/>
      <c r="G72" s="1381"/>
      <c r="H72" s="1382"/>
    </row>
    <row r="73" spans="1:8" ht="13.5" thickBot="1">
      <c r="A73" s="1383"/>
      <c r="B73" s="1384"/>
      <c r="C73" s="1384"/>
      <c r="D73" s="1385"/>
      <c r="E73" s="1383"/>
      <c r="F73" s="1385"/>
      <c r="G73" s="1386"/>
      <c r="H73" s="1387"/>
    </row>
    <row r="74" spans="1:8" ht="13.5" thickTop="1">
      <c r="A74" s="1361"/>
      <c r="B74" s="1362"/>
      <c r="C74" s="1362"/>
      <c r="D74" s="1363"/>
      <c r="E74" s="1361" t="s">
        <v>363</v>
      </c>
      <c r="F74" s="1363"/>
      <c r="G74" s="1367"/>
      <c r="H74" s="1369"/>
    </row>
    <row r="75" spans="1:8" ht="13.5" thickBot="1">
      <c r="A75" s="1364"/>
      <c r="B75" s="1365"/>
      <c r="C75" s="1365"/>
      <c r="D75" s="1366"/>
      <c r="E75" s="1379"/>
      <c r="F75" s="1380"/>
      <c r="G75" s="1368"/>
      <c r="H75" s="1370"/>
    </row>
    <row r="76" spans="1:8">
      <c r="A76" s="1376"/>
      <c r="B76" s="1377"/>
      <c r="C76" s="1377"/>
      <c r="D76" s="1378"/>
      <c r="E76" s="1379"/>
      <c r="F76" s="1380"/>
      <c r="G76" s="1381"/>
      <c r="H76" s="1382"/>
    </row>
    <row r="77" spans="1:8" ht="13.5" thickBot="1">
      <c r="A77" s="1383"/>
      <c r="B77" s="1384"/>
      <c r="C77" s="1384"/>
      <c r="D77" s="1385"/>
      <c r="E77" s="1383"/>
      <c r="F77" s="1385"/>
      <c r="G77" s="1386"/>
      <c r="H77" s="1387"/>
    </row>
    <row r="78" spans="1:8" ht="13.5" thickTop="1">
      <c r="A78" s="1361"/>
      <c r="B78" s="1362"/>
      <c r="C78" s="1362"/>
      <c r="D78" s="1363"/>
      <c r="E78" s="1361" t="s">
        <v>362</v>
      </c>
      <c r="F78" s="1363"/>
      <c r="G78" s="1367"/>
      <c r="H78" s="1369"/>
    </row>
    <row r="79" spans="1:8" ht="13.5" thickBot="1">
      <c r="A79" s="1364"/>
      <c r="B79" s="1365"/>
      <c r="C79" s="1365"/>
      <c r="D79" s="1366"/>
      <c r="E79" s="1379"/>
      <c r="F79" s="1380"/>
      <c r="G79" s="1368"/>
      <c r="H79" s="1370"/>
    </row>
    <row r="80" spans="1:8">
      <c r="A80" s="1376"/>
      <c r="B80" s="1377"/>
      <c r="C80" s="1377"/>
      <c r="D80" s="1378"/>
      <c r="E80" s="1379"/>
      <c r="F80" s="1380"/>
      <c r="G80" s="1381"/>
      <c r="H80" s="1382"/>
    </row>
    <row r="81" spans="1:8" ht="13.5" thickBot="1">
      <c r="A81" s="1364"/>
      <c r="B81" s="1365"/>
      <c r="C81" s="1365"/>
      <c r="D81" s="1366"/>
      <c r="E81" s="1379"/>
      <c r="F81" s="1380"/>
      <c r="G81" s="1368"/>
      <c r="H81" s="1370"/>
    </row>
    <row r="82" spans="1:8">
      <c r="A82" s="1376"/>
      <c r="B82" s="1377"/>
      <c r="C82" s="1377"/>
      <c r="D82" s="1378"/>
      <c r="E82" s="1379"/>
      <c r="F82" s="1380"/>
      <c r="G82" s="1381"/>
      <c r="H82" s="1382"/>
    </row>
    <row r="83" spans="1:8" ht="13.5" thickBot="1">
      <c r="A83" s="1364"/>
      <c r="B83" s="1365"/>
      <c r="C83" s="1365"/>
      <c r="D83" s="1366"/>
      <c r="E83" s="1379"/>
      <c r="F83" s="1380"/>
      <c r="G83" s="1368"/>
      <c r="H83" s="1370"/>
    </row>
    <row r="84" spans="1:8">
      <c r="A84" s="1376"/>
      <c r="B84" s="1377"/>
      <c r="C84" s="1377"/>
      <c r="D84" s="1378"/>
      <c r="E84" s="1379"/>
      <c r="F84" s="1380"/>
      <c r="G84" s="1381"/>
      <c r="H84" s="1382"/>
    </row>
    <row r="85" spans="1:8" ht="13.5" thickBot="1">
      <c r="A85" s="1364"/>
      <c r="B85" s="1365"/>
      <c r="C85" s="1365"/>
      <c r="D85" s="1366"/>
      <c r="E85" s="1379"/>
      <c r="F85" s="1380"/>
      <c r="G85" s="1368"/>
      <c r="H85" s="1370"/>
    </row>
    <row r="86" spans="1:8" ht="46.5" customHeight="1" thickTop="1">
      <c r="A86" s="1361"/>
      <c r="B86" s="1362"/>
      <c r="C86" s="1362"/>
      <c r="D86" s="1363"/>
      <c r="E86" s="1361" t="s">
        <v>361</v>
      </c>
      <c r="F86" s="1363"/>
      <c r="G86" s="1367"/>
      <c r="H86" s="1369"/>
    </row>
    <row r="87" spans="1:8" ht="13.5" thickBot="1">
      <c r="A87" s="1364"/>
      <c r="B87" s="1365"/>
      <c r="C87" s="1365"/>
      <c r="D87" s="1366"/>
      <c r="E87" s="1379"/>
      <c r="F87" s="1380"/>
      <c r="G87" s="1368"/>
      <c r="H87" s="1370"/>
    </row>
    <row r="88" spans="1:8">
      <c r="A88" s="1376"/>
      <c r="B88" s="1377"/>
      <c r="C88" s="1377"/>
      <c r="D88" s="1378"/>
      <c r="E88" s="1379"/>
      <c r="F88" s="1380"/>
      <c r="G88" s="1381"/>
      <c r="H88" s="1382"/>
    </row>
    <row r="89" spans="1:8" ht="13.5" thickBot="1">
      <c r="A89" s="1364"/>
      <c r="B89" s="1365"/>
      <c r="C89" s="1365"/>
      <c r="D89" s="1366"/>
      <c r="E89" s="1379"/>
      <c r="F89" s="1380"/>
      <c r="G89" s="1368"/>
      <c r="H89" s="1370"/>
    </row>
    <row r="90" spans="1:8">
      <c r="A90" s="1376"/>
      <c r="B90" s="1377"/>
      <c r="C90" s="1377"/>
      <c r="D90" s="1378"/>
      <c r="E90" s="1379"/>
      <c r="F90" s="1380"/>
      <c r="G90" s="1381"/>
      <c r="H90" s="1382"/>
    </row>
    <row r="91" spans="1:8" ht="13.5" thickBot="1">
      <c r="A91" s="1364"/>
      <c r="B91" s="1365"/>
      <c r="C91" s="1365"/>
      <c r="D91" s="1366"/>
      <c r="E91" s="1379"/>
      <c r="F91" s="1380"/>
      <c r="G91" s="1368"/>
      <c r="H91" s="1370"/>
    </row>
    <row r="92" spans="1:8">
      <c r="A92" s="1376"/>
      <c r="B92" s="1377"/>
      <c r="C92" s="1377"/>
      <c r="D92" s="1378"/>
      <c r="E92" s="1379"/>
      <c r="F92" s="1380"/>
      <c r="G92" s="1381"/>
      <c r="H92" s="1382"/>
    </row>
    <row r="93" spans="1:8" ht="13.5" thickBot="1">
      <c r="A93" s="1364"/>
      <c r="B93" s="1365"/>
      <c r="C93" s="1365"/>
      <c r="D93" s="1366"/>
      <c r="E93" s="1379"/>
      <c r="F93" s="1380"/>
      <c r="G93" s="1368"/>
      <c r="H93" s="1370"/>
    </row>
    <row r="94" spans="1:8" ht="13.5" thickTop="1">
      <c r="A94" s="1361" t="s">
        <v>360</v>
      </c>
      <c r="B94" s="1372"/>
      <c r="C94" s="4">
        <f ca="1">TODAY()</f>
        <v>42433</v>
      </c>
      <c r="D94" s="1373" t="s">
        <v>359</v>
      </c>
      <c r="E94" s="1362"/>
      <c r="F94" s="1362"/>
      <c r="G94" s="1362"/>
      <c r="H94" s="1363"/>
    </row>
    <row r="95" spans="1:8">
      <c r="A95" s="1374" t="s">
        <v>358</v>
      </c>
      <c r="B95" s="1319"/>
      <c r="C95" s="69"/>
      <c r="D95" s="1318" t="s">
        <v>357</v>
      </c>
      <c r="E95" s="1288"/>
      <c r="F95" s="1288"/>
      <c r="G95" s="1288"/>
      <c r="H95" s="1289"/>
    </row>
    <row r="96" spans="1:8" ht="13.5" thickBot="1">
      <c r="A96" s="1358" t="s">
        <v>356</v>
      </c>
      <c r="B96" s="1359"/>
      <c r="C96" s="64"/>
      <c r="D96" s="1360" t="s">
        <v>355</v>
      </c>
      <c r="E96" s="1285"/>
      <c r="F96" s="1285"/>
      <c r="G96" s="1285"/>
      <c r="H96" s="1286"/>
    </row>
    <row r="97" spans="1:1" ht="13.5" thickTop="1">
      <c r="A97" s="3"/>
    </row>
  </sheetData>
  <protectedRanges>
    <protectedRange sqref="U4" name="Event ID_1"/>
  </protectedRanges>
  <mergeCells count="256">
    <mergeCell ref="A95:B95"/>
    <mergeCell ref="D95:H95"/>
    <mergeCell ref="A96:B96"/>
    <mergeCell ref="D96:H96"/>
    <mergeCell ref="A92:D93"/>
    <mergeCell ref="E92:F93"/>
    <mergeCell ref="G92:G93"/>
    <mergeCell ref="H92:H93"/>
    <mergeCell ref="A94:B94"/>
    <mergeCell ref="D94:H94"/>
    <mergeCell ref="A88:D89"/>
    <mergeCell ref="E88:F89"/>
    <mergeCell ref="G88:G89"/>
    <mergeCell ref="H88:H89"/>
    <mergeCell ref="A90:D91"/>
    <mergeCell ref="E90:F91"/>
    <mergeCell ref="G90:G91"/>
    <mergeCell ref="H90:H91"/>
    <mergeCell ref="A84:D85"/>
    <mergeCell ref="E84:F85"/>
    <mergeCell ref="G84:G85"/>
    <mergeCell ref="H84:H85"/>
    <mergeCell ref="A86:D87"/>
    <mergeCell ref="E86:F87"/>
    <mergeCell ref="G86:G87"/>
    <mergeCell ref="H86:H87"/>
    <mergeCell ref="A80:D81"/>
    <mergeCell ref="E80:F81"/>
    <mergeCell ref="G80:G81"/>
    <mergeCell ref="H80:H81"/>
    <mergeCell ref="A82:D83"/>
    <mergeCell ref="E82:F83"/>
    <mergeCell ref="G82:G83"/>
    <mergeCell ref="H82:H83"/>
    <mergeCell ref="A76:D77"/>
    <mergeCell ref="E76:F77"/>
    <mergeCell ref="G76:G77"/>
    <mergeCell ref="H76:H77"/>
    <mergeCell ref="A78:D79"/>
    <mergeCell ref="E78:F79"/>
    <mergeCell ref="G78:G79"/>
    <mergeCell ref="H78:H79"/>
    <mergeCell ref="A72:D73"/>
    <mergeCell ref="E72:F73"/>
    <mergeCell ref="G72:G73"/>
    <mergeCell ref="H72:H73"/>
    <mergeCell ref="A74:D75"/>
    <mergeCell ref="E74:F75"/>
    <mergeCell ref="G74:G75"/>
    <mergeCell ref="H74:H75"/>
    <mergeCell ref="A68:D69"/>
    <mergeCell ref="E68:F69"/>
    <mergeCell ref="G68:G69"/>
    <mergeCell ref="H68:H69"/>
    <mergeCell ref="A70:D71"/>
    <mergeCell ref="E70:F71"/>
    <mergeCell ref="G70:G71"/>
    <mergeCell ref="H70:H71"/>
    <mergeCell ref="A64:D65"/>
    <mergeCell ref="E64:F65"/>
    <mergeCell ref="G64:G65"/>
    <mergeCell ref="H64:H65"/>
    <mergeCell ref="A66:D67"/>
    <mergeCell ref="E66:F67"/>
    <mergeCell ref="G66:G67"/>
    <mergeCell ref="H66:H67"/>
    <mergeCell ref="A60:D61"/>
    <mergeCell ref="E60:F61"/>
    <mergeCell ref="G60:G61"/>
    <mergeCell ref="H60:H61"/>
    <mergeCell ref="A62:D63"/>
    <mergeCell ref="E62:F63"/>
    <mergeCell ref="G62:G63"/>
    <mergeCell ref="H62:H63"/>
    <mergeCell ref="A57:D57"/>
    <mergeCell ref="E57:F57"/>
    <mergeCell ref="A58:D59"/>
    <mergeCell ref="E58:F58"/>
    <mergeCell ref="G58:G59"/>
    <mergeCell ref="H58:H59"/>
    <mergeCell ref="E59:F59"/>
    <mergeCell ref="A49:E49"/>
    <mergeCell ref="A50:E50"/>
    <mergeCell ref="A55:D55"/>
    <mergeCell ref="E55:F55"/>
    <mergeCell ref="A56:D56"/>
    <mergeCell ref="E56:F56"/>
    <mergeCell ref="A48:G48"/>
    <mergeCell ref="B42:C42"/>
    <mergeCell ref="F42:G42"/>
    <mergeCell ref="I42:L42"/>
    <mergeCell ref="N42:O42"/>
    <mergeCell ref="P42:Q42"/>
    <mergeCell ref="B43:C43"/>
    <mergeCell ref="F43:G43"/>
    <mergeCell ref="I43:L43"/>
    <mergeCell ref="N43:O43"/>
    <mergeCell ref="P43:Q43"/>
    <mergeCell ref="B45:C45"/>
    <mergeCell ref="F45:G45"/>
    <mergeCell ref="I45:L45"/>
    <mergeCell ref="N45:O45"/>
    <mergeCell ref="P45:Q45"/>
    <mergeCell ref="B44:C44"/>
    <mergeCell ref="F44:G44"/>
    <mergeCell ref="I44:L44"/>
    <mergeCell ref="N44:O44"/>
    <mergeCell ref="P44:Q44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0:C30"/>
    <mergeCell ref="F30:G30"/>
    <mergeCell ref="I30:L30"/>
    <mergeCell ref="N30:O30"/>
    <mergeCell ref="P30:Q30"/>
    <mergeCell ref="B31:C31"/>
    <mergeCell ref="B32:C32"/>
    <mergeCell ref="B33:C33"/>
    <mergeCell ref="F31:G31"/>
    <mergeCell ref="F32:G32"/>
    <mergeCell ref="F33:G33"/>
    <mergeCell ref="I31:L31"/>
    <mergeCell ref="I32:L32"/>
    <mergeCell ref="I33:L33"/>
    <mergeCell ref="N31:O31"/>
    <mergeCell ref="N32:O32"/>
    <mergeCell ref="N33:O33"/>
    <mergeCell ref="P31:Q31"/>
    <mergeCell ref="P32:Q32"/>
    <mergeCell ref="P33:Q33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B36:C36"/>
    <mergeCell ref="F36:G36"/>
    <mergeCell ref="I36:L36"/>
    <mergeCell ref="N36:O36"/>
    <mergeCell ref="P36:Q36"/>
    <mergeCell ref="B37:C37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7:G37"/>
    <mergeCell ref="I37:L37"/>
    <mergeCell ref="N37:O37"/>
    <mergeCell ref="P37:Q37"/>
  </mergeCells>
  <conditionalFormatting sqref="U5:U13">
    <cfRule type="expression" dxfId="1353" priority="23" stopIfTrue="1">
      <formula>ISERROR($B$5:$B$13)</formula>
    </cfRule>
  </conditionalFormatting>
  <conditionalFormatting sqref="W9">
    <cfRule type="expression" dxfId="1352" priority="22" stopIfTrue="1">
      <formula>ISERROR($E$9)</formula>
    </cfRule>
  </conditionalFormatting>
  <conditionalFormatting sqref="C20">
    <cfRule type="expression" dxfId="1351" priority="21" stopIfTrue="1">
      <formula>ISERROR(C20:D37)</formula>
    </cfRule>
  </conditionalFormatting>
  <conditionalFormatting sqref="C20">
    <cfRule type="expression" dxfId="1350" priority="20" stopIfTrue="1">
      <formula>ISERROR(C20:D37)</formula>
    </cfRule>
  </conditionalFormatting>
  <conditionalFormatting sqref="B35:B44">
    <cfRule type="expression" dxfId="1349" priority="19" stopIfTrue="1">
      <formula>ISERROR(B35:B51)</formula>
    </cfRule>
  </conditionalFormatting>
  <conditionalFormatting sqref="D35:D44">
    <cfRule type="expression" dxfId="1348" priority="18" stopIfTrue="1">
      <formula>ISERROR(D35:H51)</formula>
    </cfRule>
  </conditionalFormatting>
  <conditionalFormatting sqref="F35:F44">
    <cfRule type="expression" dxfId="1347" priority="17" stopIfTrue="1">
      <formula>ISERROR(F35:N51)</formula>
    </cfRule>
  </conditionalFormatting>
  <conditionalFormatting sqref="E35:E44">
    <cfRule type="expression" dxfId="1346" priority="16" stopIfTrue="1">
      <formula>ISERROR(E35:K51)</formula>
    </cfRule>
  </conditionalFormatting>
  <conditionalFormatting sqref="I35:I44">
    <cfRule type="expression" dxfId="1345" priority="15" stopIfTrue="1">
      <formula>ISERROR(H35:R51)</formula>
    </cfRule>
  </conditionalFormatting>
  <conditionalFormatting sqref="M35:M44 H35:H44 M33">
    <cfRule type="expression" dxfId="1344" priority="14" stopIfTrue="1">
      <formula>ISERROR(G33:P49)</formula>
    </cfRule>
  </conditionalFormatting>
  <conditionalFormatting sqref="A35:B45 D35:M45 F6 C20 E5:E6 C5:C6 K9:R10 L11:N11 D20:Q33 A20:B33">
    <cfRule type="containsErrors" dxfId="1343" priority="13" stopIfTrue="1">
      <formula>ISERROR(A5)</formula>
    </cfRule>
  </conditionalFormatting>
  <conditionalFormatting sqref="B45">
    <cfRule type="expression" dxfId="1342" priority="11" stopIfTrue="1">
      <formula>ISERROR(B45:B60)</formula>
    </cfRule>
  </conditionalFormatting>
  <conditionalFormatting sqref="D45">
    <cfRule type="expression" dxfId="1341" priority="10" stopIfTrue="1">
      <formula>ISERROR(D45:H60)</formula>
    </cfRule>
  </conditionalFormatting>
  <conditionalFormatting sqref="F45">
    <cfRule type="expression" dxfId="1340" priority="9" stopIfTrue="1">
      <formula>ISERROR(F45:N60)</formula>
    </cfRule>
  </conditionalFormatting>
  <conditionalFormatting sqref="E45">
    <cfRule type="expression" dxfId="1339" priority="8" stopIfTrue="1">
      <formula>ISERROR(E45:K60)</formula>
    </cfRule>
  </conditionalFormatting>
  <conditionalFormatting sqref="I45">
    <cfRule type="expression" dxfId="1338" priority="7" stopIfTrue="1">
      <formula>ISERROR(H45:R60)</formula>
    </cfRule>
  </conditionalFormatting>
  <conditionalFormatting sqref="H45 M45">
    <cfRule type="expression" dxfId="1337" priority="6" stopIfTrue="1">
      <formula>ISERROR(G45:P60)</formula>
    </cfRule>
  </conditionalFormatting>
  <conditionalFormatting sqref="I35">
    <cfRule type="expression" dxfId="1336" priority="3" stopIfTrue="1">
      <formula>ISERROR(H35:R51)</formula>
    </cfRule>
  </conditionalFormatting>
  <conditionalFormatting sqref="B20:B26">
    <cfRule type="expression" dxfId="1335" priority="24" stopIfTrue="1">
      <formula>ISERROR(B20:B37)</formula>
    </cfRule>
  </conditionalFormatting>
  <conditionalFormatting sqref="D20:D26">
    <cfRule type="expression" dxfId="1334" priority="26" stopIfTrue="1">
      <formula>ISERROR(D20:H37)</formula>
    </cfRule>
  </conditionalFormatting>
  <conditionalFormatting sqref="F20:F26">
    <cfRule type="expression" dxfId="1333" priority="28" stopIfTrue="1">
      <formula>ISERROR(F20:N37)</formula>
    </cfRule>
  </conditionalFormatting>
  <conditionalFormatting sqref="E20:E26">
    <cfRule type="expression" dxfId="1332" priority="30" stopIfTrue="1">
      <formula>ISERROR(E20:K37)</formula>
    </cfRule>
  </conditionalFormatting>
  <conditionalFormatting sqref="I20:I33">
    <cfRule type="expression" dxfId="1331" priority="32" stopIfTrue="1">
      <formula>ISERROR(H20:R37)</formula>
    </cfRule>
  </conditionalFormatting>
  <conditionalFormatting sqref="H20:H33 M21:M33">
    <cfRule type="expression" dxfId="1330" priority="34" stopIfTrue="1">
      <formula>ISERROR(G20:P37)</formula>
    </cfRule>
  </conditionalFormatting>
  <conditionalFormatting sqref="B33">
    <cfRule type="expression" dxfId="1329" priority="35" stopIfTrue="1">
      <formula>ISERROR(B33:B49)</formula>
    </cfRule>
  </conditionalFormatting>
  <conditionalFormatting sqref="D33">
    <cfRule type="expression" dxfId="1328" priority="37" stopIfTrue="1">
      <formula>ISERROR(D33:H49)</formula>
    </cfRule>
  </conditionalFormatting>
  <conditionalFormatting sqref="F33">
    <cfRule type="expression" dxfId="1327" priority="39" stopIfTrue="1">
      <formula>ISERROR(F33:N49)</formula>
    </cfRule>
  </conditionalFormatting>
  <conditionalFormatting sqref="E33">
    <cfRule type="expression" dxfId="1326" priority="41" stopIfTrue="1">
      <formula>ISERROR(E33:K49)</formula>
    </cfRule>
  </conditionalFormatting>
  <conditionalFormatting sqref="I33">
    <cfRule type="expression" dxfId="1325" priority="43" stopIfTrue="1">
      <formula>ISERROR(H33:R49)</formula>
    </cfRule>
  </conditionalFormatting>
  <conditionalFormatting sqref="H33">
    <cfRule type="expression" dxfId="1324" priority="45" stopIfTrue="1">
      <formula>ISERROR(G33:P49)</formula>
    </cfRule>
  </conditionalFormatting>
  <conditionalFormatting sqref="B32">
    <cfRule type="expression" dxfId="1323" priority="46" stopIfTrue="1">
      <formula>ISERROR(B32:B49)</formula>
    </cfRule>
  </conditionalFormatting>
  <conditionalFormatting sqref="D32">
    <cfRule type="expression" dxfId="1322" priority="48" stopIfTrue="1">
      <formula>ISERROR(D32:H49)</formula>
    </cfRule>
  </conditionalFormatting>
  <conditionalFormatting sqref="F32">
    <cfRule type="expression" dxfId="1321" priority="50" stopIfTrue="1">
      <formula>ISERROR(F32:N49)</formula>
    </cfRule>
  </conditionalFormatting>
  <conditionalFormatting sqref="E32">
    <cfRule type="expression" dxfId="1320" priority="52" stopIfTrue="1">
      <formula>ISERROR(E32:K49)</formula>
    </cfRule>
  </conditionalFormatting>
  <conditionalFormatting sqref="B27:B33">
    <cfRule type="expression" dxfId="1319" priority="116" stopIfTrue="1">
      <formula>ISERROR(B27:B45)</formula>
    </cfRule>
  </conditionalFormatting>
  <conditionalFormatting sqref="D27:D33">
    <cfRule type="expression" dxfId="1318" priority="117" stopIfTrue="1">
      <formula>ISERROR(D27:H45)</formula>
    </cfRule>
  </conditionalFormatting>
  <conditionalFormatting sqref="F27:F33">
    <cfRule type="expression" dxfId="1317" priority="118" stopIfTrue="1">
      <formula>ISERROR(F27:N45)</formula>
    </cfRule>
  </conditionalFormatting>
  <conditionalFormatting sqref="E27:E33">
    <cfRule type="expression" dxfId="1316" priority="119" stopIfTrue="1">
      <formula>ISERROR(E27:K45)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51" max="17" man="1"/>
  </row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00B0F0"/>
  </sheetPr>
  <dimension ref="A1:Z94"/>
  <sheetViews>
    <sheetView topLeftCell="A7"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31589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206"/>
      <c r="C5" s="42" t="e">
        <f>U5</f>
        <v>#N/A</v>
      </c>
      <c r="E5" s="42"/>
      <c r="F5" s="85"/>
      <c r="G5" s="58"/>
      <c r="H5" s="206"/>
      <c r="I5" s="206"/>
      <c r="J5" s="20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208"/>
      <c r="C6" s="83" t="e">
        <f>U6</f>
        <v>#N/A</v>
      </c>
      <c r="E6" s="55"/>
      <c r="F6" s="56" t="e">
        <f>U7</f>
        <v>#N/A</v>
      </c>
      <c r="G6" s="208"/>
      <c r="H6" s="208"/>
      <c r="I6" s="208"/>
      <c r="J6" s="20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206"/>
      <c r="M8" s="206"/>
      <c r="N8" s="206"/>
      <c r="O8" s="206"/>
      <c r="P8" s="206"/>
      <c r="Q8" s="206"/>
      <c r="R8" s="207"/>
      <c r="T8" s="39" t="s">
        <v>414</v>
      </c>
      <c r="U8" s="38" t="s">
        <v>468</v>
      </c>
      <c r="V8" s="16"/>
      <c r="W8" s="16"/>
      <c r="Y8" s="106"/>
      <c r="Z8" s="52" t="s">
        <v>470</v>
      </c>
    </row>
    <row r="9" spans="1:26">
      <c r="A9" s="41" t="s">
        <v>413</v>
      </c>
      <c r="B9" s="208"/>
      <c r="C9" s="208"/>
      <c r="D9" s="208"/>
      <c r="E9" s="208"/>
      <c r="F9" s="208"/>
      <c r="G9" s="208"/>
      <c r="H9" s="208"/>
      <c r="I9" s="20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206"/>
      <c r="C11" s="206"/>
      <c r="D11" s="42" t="s">
        <v>407</v>
      </c>
      <c r="E11" s="206"/>
      <c r="F11" s="206"/>
      <c r="G11" s="206"/>
      <c r="H11" s="206"/>
      <c r="I11" s="207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209"/>
      <c r="C12" s="209"/>
      <c r="D12" s="209"/>
      <c r="E12" s="209"/>
      <c r="F12" s="209"/>
      <c r="G12" s="209"/>
      <c r="H12" s="209"/>
      <c r="I12" s="20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204"/>
      <c r="C13" s="204"/>
      <c r="D13" s="204"/>
      <c r="E13" s="204"/>
      <c r="F13" s="204"/>
      <c r="G13" s="204"/>
      <c r="H13" s="204"/>
      <c r="I13" s="20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7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218" t="s">
        <v>393</v>
      </c>
      <c r="E17" s="216"/>
      <c r="F17" s="1295"/>
      <c r="G17" s="1296"/>
      <c r="H17" s="216"/>
      <c r="I17" s="1295"/>
      <c r="J17" s="1297"/>
      <c r="K17" s="1297"/>
      <c r="L17" s="1296"/>
      <c r="M17" s="21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221" t="s">
        <v>391</v>
      </c>
      <c r="E18" s="219" t="s">
        <v>353</v>
      </c>
      <c r="F18" s="1320" t="s">
        <v>352</v>
      </c>
      <c r="G18" s="1321"/>
      <c r="H18" s="219" t="s">
        <v>151</v>
      </c>
      <c r="I18" s="1320" t="s">
        <v>351</v>
      </c>
      <c r="J18" s="1322"/>
      <c r="K18" s="1322"/>
      <c r="L18" s="1321"/>
      <c r="M18" s="22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214" t="s">
        <v>389</v>
      </c>
      <c r="E19" s="32"/>
      <c r="F19" s="1328"/>
      <c r="G19" s="1329"/>
      <c r="H19" s="212"/>
      <c r="I19" s="1328"/>
      <c r="J19" s="1330"/>
      <c r="K19" s="1330"/>
      <c r="L19" s="1329"/>
      <c r="M19" s="21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215"/>
      <c r="N20" s="1336"/>
      <c r="O20" s="1337"/>
      <c r="P20" s="1336"/>
      <c r="Q20" s="1337"/>
      <c r="R20" s="210"/>
    </row>
    <row r="21" spans="1:18" ht="13.5" thickBot="1">
      <c r="A21" s="28">
        <v>7040113</v>
      </c>
      <c r="B21" s="1338" t="str">
        <f>VLOOKUP(A21,'Athlete and Points'!$A$1:$S$91,2,FALSE)</f>
        <v>JOHNSTONE Nathan</v>
      </c>
      <c r="C21" s="1338"/>
      <c r="D21" s="27">
        <f>VLOOKUP(A21,'Athlete and Points'!$A$1:$S$91,4,FALSE)</f>
        <v>90</v>
      </c>
      <c r="E21" s="26"/>
      <c r="F21" s="1339"/>
      <c r="G21" s="1340"/>
      <c r="H21" s="26">
        <f>VLOOKUP(A21,'Athlete and Points'!$A$1:$S$91,11,FALSE)</f>
        <v>340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9040117</v>
      </c>
      <c r="B22" s="1344" t="str">
        <f>VLOOKUP(A22,'Athlete and Points'!$A$1:$S$91,2,FALSE)</f>
        <v>JAMES Scotty</v>
      </c>
      <c r="C22" s="1344"/>
      <c r="D22" s="24">
        <f>VLOOKUP(A22,'Athlete and Points'!$A$1:$S$91,4,FALSE)</f>
        <v>94</v>
      </c>
      <c r="E22" s="23"/>
      <c r="F22" s="1345"/>
      <c r="G22" s="1346"/>
      <c r="H22" s="23">
        <f>VLOOKUP(A22,'Athlete and Points'!$A$1:$S$91,11,FALSE)</f>
        <v>620</v>
      </c>
      <c r="I22" s="1345"/>
      <c r="J22" s="1346"/>
      <c r="K22" s="1346"/>
      <c r="L22" s="1346"/>
      <c r="M22" s="23">
        <f>VLOOKUP(A22,'Athlete and Points'!$A$1:$S$91,17,FALSE)</f>
        <v>58</v>
      </c>
      <c r="N22" s="1347"/>
      <c r="O22" s="1348"/>
      <c r="P22" s="1347"/>
      <c r="Q22" s="1349"/>
      <c r="R22" s="22"/>
    </row>
    <row r="23" spans="1:18" ht="13.5" thickBot="1">
      <c r="A23" s="25">
        <v>9040186</v>
      </c>
      <c r="B23" s="1344" t="str">
        <f>VLOOKUP(A23,'Athlete and Points'!$A$1:$S$91,2,FALSE)</f>
        <v>CALLISTER Kent</v>
      </c>
      <c r="C23" s="1344"/>
      <c r="D23" s="24">
        <f>VLOOKUP(A23,'Athlete and Points'!$A$1:$S$91,4,FALSE)</f>
        <v>95</v>
      </c>
      <c r="E23" s="23"/>
      <c r="F23" s="1345"/>
      <c r="G23" s="1346"/>
      <c r="H23" s="23">
        <f>VLOOKUP(A23,'Athlete and Points'!$A$1:$S$91,11,FALSE)</f>
        <v>500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9040172</v>
      </c>
      <c r="B24" s="1344" t="str">
        <f>VLOOKUP(A24,'Athlete and Points'!$A$1:$S$91,2,FALSE)</f>
        <v>STAVELEY Cameron</v>
      </c>
      <c r="C24" s="1344"/>
      <c r="D24" s="24">
        <f>VLOOKUP(A24,'Athlete and Points'!$A$1:$S$91,4,FALSE)</f>
        <v>97</v>
      </c>
      <c r="E24" s="23"/>
      <c r="F24" s="1345"/>
      <c r="G24" s="1346"/>
      <c r="H24" s="23"/>
      <c r="I24" s="1345"/>
      <c r="J24" s="1346"/>
      <c r="K24" s="1346"/>
      <c r="L24" s="1346"/>
      <c r="M24" s="23">
        <f>VLOOKUP(A24,'Athlete and Points'!$A$1:$S$91,17,FALSE)</f>
        <v>1.01</v>
      </c>
      <c r="N24" s="1347"/>
      <c r="O24" s="1348"/>
      <c r="P24" s="1347"/>
      <c r="Q24" s="1349"/>
      <c r="R24" s="22"/>
    </row>
    <row r="25" spans="1:18" ht="13.5" thickBot="1">
      <c r="A25" s="25">
        <v>7040060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222"/>
      <c r="C32" s="222"/>
      <c r="D32" s="210"/>
      <c r="E32" s="210"/>
      <c r="F32" s="1336"/>
      <c r="G32" s="1337"/>
      <c r="H32" s="210"/>
      <c r="I32" s="1336"/>
      <c r="J32" s="1337"/>
      <c r="K32" s="1337"/>
      <c r="L32" s="1337"/>
      <c r="M32" s="211"/>
      <c r="N32" s="1336"/>
      <c r="O32" s="1337"/>
      <c r="P32" s="1336"/>
      <c r="Q32" s="1337"/>
      <c r="R32" s="22"/>
    </row>
    <row r="33" spans="1:18">
      <c r="A33" s="28">
        <v>1049941</v>
      </c>
      <c r="B33" s="1338" t="str">
        <f>VLOOKUP(A33,'Athlete and Points'!$A$1:$S$91,2,FALSE)</f>
        <v>CRAWFORD Holly</v>
      </c>
      <c r="C33" s="1338"/>
      <c r="D33" s="27">
        <f>VLOOKUP(A33,'Athlete and Points'!$A$1:$S$91,4,FALSE)</f>
        <v>84</v>
      </c>
      <c r="E33" s="26"/>
      <c r="F33" s="1339"/>
      <c r="G33" s="1340"/>
      <c r="H33" s="26">
        <f>VLOOKUP(A33,'Athlete and Points'!$A$1:$S$91,11,FALSE)</f>
        <v>192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1049932</v>
      </c>
      <c r="B34" s="1344" t="str">
        <f>VLOOKUP(A34,'Athlete and Points'!$A$1:$S$91,2,FALSE)</f>
        <v>BRIGHT Torah</v>
      </c>
      <c r="C34" s="1344"/>
      <c r="D34" s="24">
        <f>VLOOKUP(A34,'Athlete and Points'!$A$1:$S$91,4,FALSE)</f>
        <v>86</v>
      </c>
      <c r="E34" s="23"/>
      <c r="F34" s="1345"/>
      <c r="G34" s="1346"/>
      <c r="H34" s="23">
        <f>VLOOKUP(A34,'Athlete and Points'!$A$1:$S$91,11,FALSE)</f>
        <v>240</v>
      </c>
      <c r="I34" s="1345"/>
      <c r="J34" s="1346"/>
      <c r="K34" s="1346"/>
      <c r="L34" s="1346"/>
      <c r="M34" s="23">
        <f>VLOOKUP(A34,'Athlete and Points'!$A$1:$S$91,17,FALSE)</f>
        <v>62</v>
      </c>
      <c r="N34" s="1347"/>
      <c r="O34" s="1348"/>
      <c r="P34" s="1347"/>
      <c r="Q34" s="1349"/>
      <c r="R34" s="18"/>
    </row>
    <row r="35" spans="1:18">
      <c r="A35" s="25">
        <v>9045054</v>
      </c>
      <c r="B35" s="1344" t="str">
        <f>VLOOKUP(A35,'Athlete and Points'!$A$1:$S$91,2,FALSE)</f>
        <v>FITCH Alex</v>
      </c>
      <c r="C35" s="1344"/>
      <c r="D35" s="24">
        <f>VLOOKUP(A35,'Athlete and Points'!$A$1:$S$91,4,FALSE)</f>
        <v>95</v>
      </c>
      <c r="E35" s="23"/>
      <c r="F35" s="1345"/>
      <c r="G35" s="1346"/>
      <c r="H35" s="23">
        <f>VLOOKUP(A35,'Athlete and Points'!$A$1:$S$91,11,FALSE)</f>
        <v>21</v>
      </c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9045061</v>
      </c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/>
      <c r="F36" s="1345"/>
      <c r="G36" s="1346"/>
      <c r="H36" s="23" t="e">
        <f>VLOOKUP(A36,'Athlete and Points'!$A$1:$S$91,11,FALSE)</f>
        <v>#N/A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9045022</v>
      </c>
      <c r="B37" s="1344" t="str">
        <f>VLOOKUP(A37,'Athlete and Points'!$A$1:$S$91,2,FALSE)</f>
        <v>STAVELEY Lauren</v>
      </c>
      <c r="C37" s="1344"/>
      <c r="D37" s="24">
        <f>VLOOKUP(A37,'Athlete and Points'!$A$1:$S$91,4,FALSE)</f>
        <v>94</v>
      </c>
      <c r="E37" s="23"/>
      <c r="F37" s="1345"/>
      <c r="G37" s="1346"/>
      <c r="H37" s="23"/>
      <c r="I37" s="1345"/>
      <c r="J37" s="1346"/>
      <c r="K37" s="1346"/>
      <c r="L37" s="1346"/>
      <c r="M37" s="23">
        <f>VLOOKUP(A37,'Athlete and Points'!$A$1:$S$91,17,FALSE)</f>
        <v>108</v>
      </c>
      <c r="N37" s="1347"/>
      <c r="O37" s="1348"/>
      <c r="P37" s="1347"/>
      <c r="Q37" s="1349"/>
      <c r="R37" s="22"/>
    </row>
    <row r="38" spans="1:18" ht="13.5" thickBot="1">
      <c r="A38" s="25">
        <v>9045015</v>
      </c>
      <c r="B38" s="1344" t="str">
        <f>VLOOKUP(A38,'Athlete and Points'!$A$1:$S$91,2,FALSE)</f>
        <v>DAVIS-MEEHAN Michaela</v>
      </c>
      <c r="C38" s="1344"/>
      <c r="D38" s="24">
        <f>VLOOKUP(A38,'Athlete and Points'!$A$1:$S$91,4,FALSE)</f>
        <v>92</v>
      </c>
      <c r="E38" s="23"/>
      <c r="F38" s="1345"/>
      <c r="G38" s="1346"/>
      <c r="H38" s="23"/>
      <c r="I38" s="1345"/>
      <c r="J38" s="1346"/>
      <c r="K38" s="1346"/>
      <c r="L38" s="1346"/>
      <c r="M38" s="23">
        <f>VLOOKUP(A38,'Athlete and Points'!$A$1:$S$91,17,FALSE)</f>
        <v>80</v>
      </c>
      <c r="N38" s="1347"/>
      <c r="O38" s="1348"/>
      <c r="P38" s="1347"/>
      <c r="Q38" s="1349"/>
      <c r="R38" s="18"/>
    </row>
    <row r="39" spans="1:18">
      <c r="A39" s="25">
        <v>1049952</v>
      </c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/>
      <c r="F39" s="1345"/>
      <c r="G39" s="1346"/>
      <c r="H39" s="23"/>
      <c r="I39" s="1345"/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22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 t="s">
        <v>491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497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498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20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20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315" priority="22" stopIfTrue="1">
      <formula>ISERROR($B$5:$B$13)</formula>
    </cfRule>
  </conditionalFormatting>
  <conditionalFormatting sqref="W9">
    <cfRule type="expression" dxfId="1314" priority="21" stopIfTrue="1">
      <formula>ISERROR($E$9)</formula>
    </cfRule>
  </conditionalFormatting>
  <conditionalFormatting sqref="C20">
    <cfRule type="expression" dxfId="1313" priority="20" stopIfTrue="1">
      <formula>ISERROR(C20:D35)</formula>
    </cfRule>
  </conditionalFormatting>
  <conditionalFormatting sqref="C20">
    <cfRule type="expression" dxfId="1312" priority="19" stopIfTrue="1">
      <formula>ISERROR(C20:D35)</formula>
    </cfRule>
  </conditionalFormatting>
  <conditionalFormatting sqref="B20:B31">
    <cfRule type="expression" dxfId="1311" priority="18" stopIfTrue="1">
      <formula>ISERROR(B20:B35)</formula>
    </cfRule>
  </conditionalFormatting>
  <conditionalFormatting sqref="D20:D31">
    <cfRule type="expression" dxfId="1310" priority="17" stopIfTrue="1">
      <formula>ISERROR(D20:H35)</formula>
    </cfRule>
  </conditionalFormatting>
  <conditionalFormatting sqref="F20:F31">
    <cfRule type="expression" dxfId="1309" priority="16" stopIfTrue="1">
      <formula>ISERROR(F20:N35)</formula>
    </cfRule>
  </conditionalFormatting>
  <conditionalFormatting sqref="E20:E31">
    <cfRule type="expression" dxfId="1308" priority="15" stopIfTrue="1">
      <formula>ISERROR(E20:K35)</formula>
    </cfRule>
  </conditionalFormatting>
  <conditionalFormatting sqref="I20:I31">
    <cfRule type="expression" dxfId="1307" priority="14" stopIfTrue="1">
      <formula>ISERROR(H20:R35)</formula>
    </cfRule>
  </conditionalFormatting>
  <conditionalFormatting sqref="H20:H31">
    <cfRule type="expression" dxfId="1306" priority="13" stopIfTrue="1">
      <formula>ISERROR(G20:P35)</formula>
    </cfRule>
  </conditionalFormatting>
  <conditionalFormatting sqref="F6 C20 A20:B31 E5:E6 D33:M42 C5:C6 K9:R10 L11:N11 D20:Q31 A33:B42">
    <cfRule type="containsErrors" dxfId="1305" priority="12" stopIfTrue="1">
      <formula>ISERROR(A5)</formula>
    </cfRule>
  </conditionalFormatting>
  <conditionalFormatting sqref="M21:M31">
    <cfRule type="expression" dxfId="1304" priority="11" stopIfTrue="1">
      <formula>ISERROR(L21:U36)</formula>
    </cfRule>
  </conditionalFormatting>
  <conditionalFormatting sqref="B33:B42">
    <cfRule type="expression" dxfId="1303" priority="10" stopIfTrue="1">
      <formula>ISERROR(B33:B48)</formula>
    </cfRule>
  </conditionalFormatting>
  <conditionalFormatting sqref="D33:D42">
    <cfRule type="expression" dxfId="1302" priority="9" stopIfTrue="1">
      <formula>ISERROR(D33:H48)</formula>
    </cfRule>
  </conditionalFormatting>
  <conditionalFormatting sqref="F33:F42">
    <cfRule type="expression" dxfId="1301" priority="8" stopIfTrue="1">
      <formula>ISERROR(F33:N48)</formula>
    </cfRule>
  </conditionalFormatting>
  <conditionalFormatting sqref="E33:E42">
    <cfRule type="expression" dxfId="1300" priority="7" stopIfTrue="1">
      <formula>ISERROR(E33:K48)</formula>
    </cfRule>
  </conditionalFormatting>
  <conditionalFormatting sqref="I33:I42">
    <cfRule type="expression" dxfId="1299" priority="6" stopIfTrue="1">
      <formula>ISERROR(H33:R48)</formula>
    </cfRule>
  </conditionalFormatting>
  <conditionalFormatting sqref="H33:H42">
    <cfRule type="expression" dxfId="1298" priority="5" stopIfTrue="1">
      <formula>ISERROR(G33:P48)</formula>
    </cfRule>
  </conditionalFormatting>
  <conditionalFormatting sqref="M33:M42">
    <cfRule type="expression" dxfId="1297" priority="4" stopIfTrue="1">
      <formula>ISERROR(L33:U48)</formula>
    </cfRule>
  </conditionalFormatting>
  <conditionalFormatting sqref="I34:I41">
    <cfRule type="expression" dxfId="1296" priority="3" stopIfTrue="1">
      <formula>ISERROR(H34:R49)</formula>
    </cfRule>
  </conditionalFormatting>
  <conditionalFormatting sqref="I33">
    <cfRule type="expression" dxfId="1295" priority="2" stopIfTrue="1">
      <formula>ISERROR(H33:R48)</formula>
    </cfRule>
  </conditionalFormatting>
  <conditionalFormatting sqref="I35:I42">
    <cfRule type="expression" dxfId="129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/>
  <dimension ref="A1:AF94"/>
  <sheetViews>
    <sheetView zoomScaleNormal="100" workbookViewId="0">
      <selection activeCell="Z18" sqref="Z1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33741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4079" priority="22" stopIfTrue="1">
      <formula>ISERROR($B$5:$B$13)</formula>
    </cfRule>
  </conditionalFormatting>
  <conditionalFormatting sqref="W9">
    <cfRule type="expression" dxfId="4078" priority="21" stopIfTrue="1">
      <formula>ISERROR($E$9)</formula>
    </cfRule>
  </conditionalFormatting>
  <conditionalFormatting sqref="C20">
    <cfRule type="expression" dxfId="4077" priority="20" stopIfTrue="1">
      <formula>ISERROR(C20:D35)</formula>
    </cfRule>
  </conditionalFormatting>
  <conditionalFormatting sqref="C20">
    <cfRule type="expression" dxfId="4076" priority="19" stopIfTrue="1">
      <formula>ISERROR(C20:D35)</formula>
    </cfRule>
  </conditionalFormatting>
  <conditionalFormatting sqref="B20:B31">
    <cfRule type="expression" dxfId="4075" priority="18" stopIfTrue="1">
      <formula>ISERROR(B20:B35)</formula>
    </cfRule>
  </conditionalFormatting>
  <conditionalFormatting sqref="D20:D31">
    <cfRule type="expression" dxfId="4074" priority="17" stopIfTrue="1">
      <formula>ISERROR(D20:H35)</formula>
    </cfRule>
  </conditionalFormatting>
  <conditionalFormatting sqref="F20:F31">
    <cfRule type="expression" dxfId="4073" priority="16" stopIfTrue="1">
      <formula>ISERROR(F20:N35)</formula>
    </cfRule>
  </conditionalFormatting>
  <conditionalFormatting sqref="E20:E31">
    <cfRule type="expression" dxfId="4072" priority="15" stopIfTrue="1">
      <formula>ISERROR(E20:K35)</formula>
    </cfRule>
  </conditionalFormatting>
  <conditionalFormatting sqref="I20:I31">
    <cfRule type="expression" dxfId="4071" priority="14" stopIfTrue="1">
      <formula>ISERROR(H20:R35)</formula>
    </cfRule>
  </conditionalFormatting>
  <conditionalFormatting sqref="H20:H31">
    <cfRule type="expression" dxfId="4070" priority="13" stopIfTrue="1">
      <formula>ISERROR(G20:P35)</formula>
    </cfRule>
  </conditionalFormatting>
  <conditionalFormatting sqref="F6 C20 E5:E6 C5:C6 K9:R10 L11:N11 A20:B31 D20:Q31 A33:B42 D33:M42">
    <cfRule type="containsErrors" dxfId="4069" priority="12" stopIfTrue="1">
      <formula>ISERROR(A5)</formula>
    </cfRule>
  </conditionalFormatting>
  <conditionalFormatting sqref="M21:M31">
    <cfRule type="expression" dxfId="4068" priority="11" stopIfTrue="1">
      <formula>ISERROR(L21:U36)</formula>
    </cfRule>
  </conditionalFormatting>
  <conditionalFormatting sqref="B33:B42">
    <cfRule type="expression" dxfId="4067" priority="10" stopIfTrue="1">
      <formula>ISERROR(B33:B48)</formula>
    </cfRule>
  </conditionalFormatting>
  <conditionalFormatting sqref="D33:D42">
    <cfRule type="expression" dxfId="4066" priority="9" stopIfTrue="1">
      <formula>ISERROR(D33:H48)</formula>
    </cfRule>
  </conditionalFormatting>
  <conditionalFormatting sqref="F33:F42">
    <cfRule type="expression" dxfId="4065" priority="8" stopIfTrue="1">
      <formula>ISERROR(F33:N48)</formula>
    </cfRule>
  </conditionalFormatting>
  <conditionalFormatting sqref="E33:E42">
    <cfRule type="expression" dxfId="4064" priority="7" stopIfTrue="1">
      <formula>ISERROR(E33:K48)</formula>
    </cfRule>
  </conditionalFormatting>
  <conditionalFormatting sqref="I33:I42">
    <cfRule type="expression" dxfId="4063" priority="6" stopIfTrue="1">
      <formula>ISERROR(H33:R48)</formula>
    </cfRule>
  </conditionalFormatting>
  <conditionalFormatting sqref="H33:H42">
    <cfRule type="expression" dxfId="4062" priority="5" stopIfTrue="1">
      <formula>ISERROR(G33:P48)</formula>
    </cfRule>
  </conditionalFormatting>
  <conditionalFormatting sqref="M33:M42">
    <cfRule type="expression" dxfId="4061" priority="4" stopIfTrue="1">
      <formula>ISERROR(L33:U48)</formula>
    </cfRule>
  </conditionalFormatting>
  <conditionalFormatting sqref="I34:I41">
    <cfRule type="expression" dxfId="4060" priority="3" stopIfTrue="1">
      <formula>ISERROR(H34:R49)</formula>
    </cfRule>
  </conditionalFormatting>
  <conditionalFormatting sqref="I33:I42">
    <cfRule type="expression" dxfId="4059" priority="2" stopIfTrue="1">
      <formula>ISERROR(H33:R48)</formula>
    </cfRule>
  </conditionalFormatting>
  <conditionalFormatting sqref="I35:I42">
    <cfRule type="expression" dxfId="4058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FF0000"/>
  </sheetPr>
  <dimension ref="A1:Z94"/>
  <sheetViews>
    <sheetView topLeftCell="A16"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32946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6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9040130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9040189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9040162</v>
      </c>
      <c r="B23" s="1344" t="str">
        <f>VLOOKUP(A23,'Athlete and Points'!$A$1:$S$91,2,FALSE)</f>
        <v>THOMAS Matthew</v>
      </c>
      <c r="C23" s="1344"/>
      <c r="D23" s="24">
        <f>VLOOKUP(A23,'Athlete and Points'!$A$1:$S$91,4,FALSE)</f>
        <v>95</v>
      </c>
      <c r="E23" s="23"/>
      <c r="F23" s="1345">
        <f>VLOOKUP(A23,'Athlete and Points'!$A$1:$S$91,8,FALSE)</f>
        <v>253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9040185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190">
        <v>9040198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 t="e">
        <f>VLOOKUP(A25,'Athlete and Points'!$A$1:$S$91,8,FALSE)</f>
        <v>#N/A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>
        <v>9040168</v>
      </c>
      <c r="B26" s="1344" t="str">
        <f>VLOOKUP(A26,'Athlete and Points'!$A$1:$S$91,2,FALSE)</f>
        <v>MILLER Josh</v>
      </c>
      <c r="C26" s="1344"/>
      <c r="D26" s="24">
        <f>VLOOKUP(A26,'Athlete and Points'!$A$1:$S$91,4,FALSE)</f>
        <v>94</v>
      </c>
      <c r="E26" s="23"/>
      <c r="F26" s="1345">
        <f>VLOOKUP(A26,'Athlete and Points'!$A$1:$S$91,8,FALSE)</f>
        <v>173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9045066</v>
      </c>
      <c r="B34" s="1344" t="str">
        <f>VLOOKUP(A34,'Athlete and Points'!$A$1:$S$91,2,FALSE)</f>
        <v>BAFF Georgia</v>
      </c>
      <c r="C34" s="1344"/>
      <c r="D34" s="24">
        <f>VLOOKUP(A34,'Athlete and Points'!$A$1:$S$91,4,FALSE)</f>
        <v>97</v>
      </c>
      <c r="E34" s="23"/>
      <c r="F34" s="1345">
        <f>VLOOKUP(A34,'Athlete and Points'!$A$1:$S$91,8,FALSE)</f>
        <v>224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9045058</v>
      </c>
      <c r="B35" s="1344" t="str">
        <f>VLOOKUP(A35,'Athlete and Points'!$A$1:$S$91,2,FALSE)</f>
        <v>TURNER Ellise</v>
      </c>
      <c r="C35" s="1344"/>
      <c r="D35" s="24">
        <f>VLOOKUP(A35,'Athlete and Points'!$A$1:$S$91,4,FALSE)</f>
        <v>95</v>
      </c>
      <c r="E35" s="23"/>
      <c r="F35" s="1345">
        <f>VLOOKUP(A35,'Athlete and Points'!$A$1:$S$91,8,FALSE)</f>
        <v>164.8</v>
      </c>
      <c r="G35" s="1346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506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293" priority="22" stopIfTrue="1">
      <formula>ISERROR($B$5:$B$13)</formula>
    </cfRule>
  </conditionalFormatting>
  <conditionalFormatting sqref="W9">
    <cfRule type="expression" dxfId="1292" priority="21" stopIfTrue="1">
      <formula>ISERROR($E$9)</formula>
    </cfRule>
  </conditionalFormatting>
  <conditionalFormatting sqref="C20">
    <cfRule type="expression" dxfId="1291" priority="20" stopIfTrue="1">
      <formula>ISERROR(C20:D35)</formula>
    </cfRule>
  </conditionalFormatting>
  <conditionalFormatting sqref="C20">
    <cfRule type="expression" dxfId="1290" priority="19" stopIfTrue="1">
      <formula>ISERROR(C20:D35)</formula>
    </cfRule>
  </conditionalFormatting>
  <conditionalFormatting sqref="B20:B31">
    <cfRule type="expression" dxfId="1289" priority="18" stopIfTrue="1">
      <formula>ISERROR(B20:B35)</formula>
    </cfRule>
  </conditionalFormatting>
  <conditionalFormatting sqref="D20:D31">
    <cfRule type="expression" dxfId="1288" priority="17" stopIfTrue="1">
      <formula>ISERROR(D20:H35)</formula>
    </cfRule>
  </conditionalFormatting>
  <conditionalFormatting sqref="F20:F31">
    <cfRule type="expression" dxfId="1287" priority="16" stopIfTrue="1">
      <formula>ISERROR(F20:N35)</formula>
    </cfRule>
  </conditionalFormatting>
  <conditionalFormatting sqref="E20:E31">
    <cfRule type="expression" dxfId="1286" priority="15" stopIfTrue="1">
      <formula>ISERROR(E20:K35)</formula>
    </cfRule>
  </conditionalFormatting>
  <conditionalFormatting sqref="I20:I31">
    <cfRule type="expression" dxfId="1285" priority="14" stopIfTrue="1">
      <formula>ISERROR(H20:R35)</formula>
    </cfRule>
  </conditionalFormatting>
  <conditionalFormatting sqref="H20:H31">
    <cfRule type="expression" dxfId="1284" priority="13" stopIfTrue="1">
      <formula>ISERROR(G20:P35)</formula>
    </cfRule>
  </conditionalFormatting>
  <conditionalFormatting sqref="F6 C20 A33:B42 E5:E6 D33:M42 C5:C6 K9:R10 L11:N11 D20:Q31 B20:B31 A20:A24 A26:A31">
    <cfRule type="containsErrors" dxfId="1283" priority="12" stopIfTrue="1">
      <formula>ISERROR(A5)</formula>
    </cfRule>
  </conditionalFormatting>
  <conditionalFormatting sqref="M21:M31">
    <cfRule type="expression" dxfId="1282" priority="11" stopIfTrue="1">
      <formula>ISERROR(L21:U36)</formula>
    </cfRule>
  </conditionalFormatting>
  <conditionalFormatting sqref="B33:B42">
    <cfRule type="expression" dxfId="1281" priority="10" stopIfTrue="1">
      <formula>ISERROR(B33:B48)</formula>
    </cfRule>
  </conditionalFormatting>
  <conditionalFormatting sqref="D33:D42">
    <cfRule type="expression" dxfId="1280" priority="9" stopIfTrue="1">
      <formula>ISERROR(D33:H48)</formula>
    </cfRule>
  </conditionalFormatting>
  <conditionalFormatting sqref="F33:F42">
    <cfRule type="expression" dxfId="1279" priority="8" stopIfTrue="1">
      <formula>ISERROR(F33:N48)</formula>
    </cfRule>
  </conditionalFormatting>
  <conditionalFormatting sqref="E33:E42">
    <cfRule type="expression" dxfId="1278" priority="7" stopIfTrue="1">
      <formula>ISERROR(E33:K48)</formula>
    </cfRule>
  </conditionalFormatting>
  <conditionalFormatting sqref="I33:I42">
    <cfRule type="expression" dxfId="1277" priority="6" stopIfTrue="1">
      <formula>ISERROR(H33:R48)</formula>
    </cfRule>
  </conditionalFormatting>
  <conditionalFormatting sqref="H33:H42">
    <cfRule type="expression" dxfId="1276" priority="5" stopIfTrue="1">
      <formula>ISERROR(G33:P48)</formula>
    </cfRule>
  </conditionalFormatting>
  <conditionalFormatting sqref="M33:M42">
    <cfRule type="expression" dxfId="1275" priority="4" stopIfTrue="1">
      <formula>ISERROR(L33:U48)</formula>
    </cfRule>
  </conditionalFormatting>
  <conditionalFormatting sqref="I34:I41">
    <cfRule type="expression" dxfId="1274" priority="3" stopIfTrue="1">
      <formula>ISERROR(H34:R49)</formula>
    </cfRule>
  </conditionalFormatting>
  <conditionalFormatting sqref="I33">
    <cfRule type="expression" dxfId="1273" priority="2" stopIfTrue="1">
      <formula>ISERROR(H33:R48)</formula>
    </cfRule>
  </conditionalFormatting>
  <conditionalFormatting sqref="I35:I42">
    <cfRule type="expression" dxfId="127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9" tint="-0.249977111117893"/>
  </sheetPr>
  <dimension ref="A1:Z95"/>
  <sheetViews>
    <sheetView topLeftCell="A7" zoomScaleNormal="100" workbookViewId="0">
      <selection activeCell="T32" sqref="T3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32988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s">
        <v>474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s">
        <v>10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>
        <v>41287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v>41292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">
        <v>473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500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COUNT(A34:A43)</f>
        <v>6</v>
      </c>
      <c r="I15" s="37" t="s">
        <v>396</v>
      </c>
      <c r="J15" s="37"/>
      <c r="K15" s="1315">
        <f>COUNT(A21:A32)</f>
        <v>11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199">
        <v>9040160</v>
      </c>
      <c r="B22" s="1413" t="e">
        <f>VLOOKUP(A22,'Athlete and Points'!$A$1:$S$91,2,FALSE)</f>
        <v>#N/A</v>
      </c>
      <c r="C22" s="1413"/>
      <c r="D22" s="194" t="e">
        <f>VLOOKUP(A22,'Athlete and Points'!$A$1:$S$91,4,FALSE)</f>
        <v>#N/A</v>
      </c>
      <c r="E22" s="195"/>
      <c r="F22" s="1414" t="e">
        <f>VLOOKUP(A22,'Athlete and Points'!$A$1:$S$91,8,FALSE)</f>
        <v>#N/A</v>
      </c>
      <c r="G22" s="1415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199">
        <v>9040167</v>
      </c>
      <c r="B23" s="1413" t="str">
        <f>VLOOKUP(A23,'Athlete and Points'!$A$1:$S$91,2,FALSE)</f>
        <v>MCALPIN Joss</v>
      </c>
      <c r="C23" s="1413"/>
      <c r="D23" s="194">
        <f>VLOOKUP(A23,'Athlete and Points'!$A$1:$S$91,4,FALSE)</f>
        <v>94</v>
      </c>
      <c r="E23" s="195"/>
      <c r="F23" s="1414">
        <f>VLOOKUP(A23,'Athlete and Points'!$A$1:$S$91,8,FALSE)</f>
        <v>0.06</v>
      </c>
      <c r="G23" s="1415"/>
      <c r="H23" s="23"/>
      <c r="I23" s="1345"/>
      <c r="J23" s="1435"/>
      <c r="K23" s="1435"/>
      <c r="L23" s="1435"/>
      <c r="M23" s="195">
        <f>VLOOKUP(A23,'Athlete and Points'!$A$1:$S$91,17,FALSE)</f>
        <v>37.799999999999997</v>
      </c>
      <c r="N23" s="1347"/>
      <c r="O23" s="1348"/>
      <c r="P23" s="1347"/>
      <c r="Q23" s="1349"/>
      <c r="R23" s="18"/>
    </row>
    <row r="24" spans="1:18">
      <c r="A24" s="25">
        <v>7040073</v>
      </c>
      <c r="B24" s="1344" t="str">
        <f>VLOOKUP(A24,'Athlete and Points'!$A$1:$S$91,2,FALSE)</f>
        <v>LAIDLAW Timothy</v>
      </c>
      <c r="C24" s="1344"/>
      <c r="D24" s="24">
        <f>VLOOKUP(A24,'Athlete and Points'!$A$1:$S$91,4,FALSE)</f>
        <v>93</v>
      </c>
      <c r="E24" s="23"/>
      <c r="F24" s="1345"/>
      <c r="G24" s="1435"/>
      <c r="H24" s="23"/>
      <c r="I24" s="1345"/>
      <c r="J24" s="1435"/>
      <c r="K24" s="1435"/>
      <c r="L24" s="1435"/>
      <c r="M24" s="23">
        <f>VLOOKUP(A24,'Athlete and Points'!$A$1:$S$91,17,FALSE)</f>
        <v>5.4</v>
      </c>
      <c r="N24" s="1347"/>
      <c r="O24" s="1348"/>
      <c r="P24" s="1347"/>
      <c r="Q24" s="1349"/>
      <c r="R24" s="22"/>
    </row>
    <row r="25" spans="1:18" ht="13.5" thickBot="1">
      <c r="A25" s="25">
        <v>9040175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199">
        <v>9040172</v>
      </c>
      <c r="B26" s="1413" t="str">
        <f>VLOOKUP(A26,'Athlete and Points'!$A$1:$S$91,2,FALSE)</f>
        <v>STAVELEY Cameron</v>
      </c>
      <c r="C26" s="1413"/>
      <c r="D26" s="194">
        <f>VLOOKUP(A26,'Athlete and Points'!$A$1:$S$91,4,FALSE)</f>
        <v>97</v>
      </c>
      <c r="E26" s="195"/>
      <c r="F26" s="1414"/>
      <c r="G26" s="1415"/>
      <c r="H26" s="195">
        <f>VLOOKUP(A26,'Athlete and Points'!$A$1:$S$91,11,FALSE)</f>
        <v>2.52</v>
      </c>
      <c r="I26" s="1345"/>
      <c r="J26" s="1346"/>
      <c r="K26" s="1346"/>
      <c r="L26" s="1346"/>
      <c r="M26" s="195">
        <f>VLOOKUP(A26,'Athlete and Points'!$A$1:$S$91,17,FALSE)</f>
        <v>1.01</v>
      </c>
      <c r="N26" s="1347"/>
      <c r="O26" s="1348"/>
      <c r="P26" s="1347"/>
      <c r="Q26" s="1349"/>
      <c r="R26" s="22"/>
    </row>
    <row r="27" spans="1:18" ht="13.5" thickBot="1">
      <c r="A27" s="25">
        <v>9040199</v>
      </c>
      <c r="B27" s="1344" t="str">
        <f>VLOOKUP(A27,'Athlete and Points'!$A$1:$S$91,2,FALSE)</f>
        <v>STAVELEY Luke</v>
      </c>
      <c r="C27" s="1344"/>
      <c r="D27" s="24">
        <f>VLOOKUP(A27,'Athlete and Points'!$A$1:$S$91,4,FALSE)</f>
        <v>99</v>
      </c>
      <c r="E27" s="23"/>
      <c r="F27" s="1345"/>
      <c r="G27" s="1346"/>
      <c r="H27" s="23">
        <f>VLOOKUP(A27,'Athlete and Points'!$A$1:$S$91,11,FALSE)</f>
        <v>4.2</v>
      </c>
      <c r="I27" s="1345"/>
      <c r="J27" s="1346"/>
      <c r="K27" s="1346"/>
      <c r="L27" s="1346"/>
      <c r="M27" s="23">
        <f>VLOOKUP(A27,'Athlete and Points'!$A$1:$S$91,17,FALSE)</f>
        <v>0.19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/>
      <c r="F28" s="1345"/>
      <c r="G28" s="1346"/>
      <c r="H28" s="23"/>
      <c r="I28" s="1345"/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>
        <v>9040132</v>
      </c>
      <c r="B29" s="1344" t="str">
        <f>VLOOKUP(A29,'Athlete and Points'!$A$1:$S$91,2,FALSE)</f>
        <v>MARSDEN Hugh</v>
      </c>
      <c r="C29" s="1344"/>
      <c r="D29" s="24">
        <f>VLOOKUP(A29,'Athlete and Points'!$A$1:$S$91,4,FALSE)</f>
        <v>93</v>
      </c>
      <c r="E29" s="23"/>
      <c r="F29" s="1345"/>
      <c r="G29" s="1346"/>
      <c r="H29" s="23" t="str">
        <f>VLOOKUP(A29,'Athlete and Points'!$A$1:$S$91,11,FALSE)</f>
        <v>---</v>
      </c>
      <c r="I29" s="1345"/>
      <c r="J29" s="1346"/>
      <c r="K29" s="1346"/>
      <c r="L29" s="1346"/>
      <c r="M29" s="23">
        <f>VLOOKUP(A29,'Athlete and Points'!$A$1:$S$91,17,FALSE)</f>
        <v>0.11</v>
      </c>
      <c r="N29" s="1347"/>
      <c r="O29" s="1348"/>
      <c r="P29" s="1347"/>
      <c r="Q29" s="1349"/>
      <c r="R29" s="18"/>
    </row>
    <row r="30" spans="1:18">
      <c r="A30" s="199">
        <v>9040163</v>
      </c>
      <c r="B30" s="1413" t="e">
        <f>VLOOKUP(A30,'Athlete and Points'!$A$1:$S$91,2,FALSE)</f>
        <v>#N/A</v>
      </c>
      <c r="C30" s="1413"/>
      <c r="D30" s="194" t="e">
        <f>VLOOKUP(A30,'Athlete and Points'!$A$1:$S$91,4,FALSE)</f>
        <v>#N/A</v>
      </c>
      <c r="E30" s="195"/>
      <c r="F30" s="1414"/>
      <c r="G30" s="1415"/>
      <c r="H30" s="195"/>
      <c r="I30" s="1414"/>
      <c r="J30" s="1415"/>
      <c r="K30" s="1415"/>
      <c r="L30" s="1415"/>
      <c r="M30" s="195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>
      <c r="A31" s="192">
        <v>9040116</v>
      </c>
      <c r="B31" s="1344" t="e">
        <f>VLOOKUP(A31,'Athlete and Points'!$A$1:$S$91,2,FALSE)</f>
        <v>#N/A</v>
      </c>
      <c r="C31" s="1344"/>
      <c r="D31" s="24" t="e">
        <f>VLOOKUP(A31,'Athlete and Points'!$A$1:$S$91,4,FALSE)</f>
        <v>#N/A</v>
      </c>
      <c r="E31" s="23"/>
      <c r="F31" s="1345"/>
      <c r="G31" s="1346"/>
      <c r="H31" s="23"/>
      <c r="I31" s="1345"/>
      <c r="J31" s="1346"/>
      <c r="K31" s="1346"/>
      <c r="L31" s="1346"/>
      <c r="M31" s="23" t="e">
        <f>VLOOKUP(A31,'Athlete and Points'!$A$1:$S$91,17,FALSE)</f>
        <v>#N/A</v>
      </c>
      <c r="N31" s="1347"/>
      <c r="O31" s="1348"/>
      <c r="P31" s="1347"/>
      <c r="Q31" s="1349"/>
      <c r="R31" s="5"/>
    </row>
    <row r="32" spans="1:18" ht="13.5" thickBot="1">
      <c r="A32" s="21">
        <v>9040134</v>
      </c>
      <c r="B32" s="1350" t="e">
        <f>VLOOKUP(A32,'Athlete and Points'!$A$1:$S$91,2,FALSE)</f>
        <v>#N/A</v>
      </c>
      <c r="C32" s="1350"/>
      <c r="D32" s="20" t="e">
        <f>VLOOKUP(A32,'Athlete and Points'!$A$1:$S$91,4,FALSE)</f>
        <v>#N/A</v>
      </c>
      <c r="E32" s="19"/>
      <c r="F32" s="1351"/>
      <c r="G32" s="1352"/>
      <c r="H32" s="19"/>
      <c r="I32" s="1351"/>
      <c r="J32" s="1352"/>
      <c r="K32" s="1352"/>
      <c r="L32" s="1352"/>
      <c r="M32" s="19" t="e">
        <f>VLOOKUP(A32,'Athlete and Points'!$A$1:$S$91,17,FALSE)</f>
        <v>#N/A</v>
      </c>
      <c r="N32" s="1353"/>
      <c r="O32" s="1354"/>
      <c r="P32" s="1353"/>
      <c r="Q32" s="1355"/>
      <c r="R32" s="18"/>
    </row>
    <row r="33" spans="1:18" ht="13.5" thickBot="1">
      <c r="A33" s="29" t="s">
        <v>387</v>
      </c>
      <c r="B33" s="82"/>
      <c r="C33" s="82"/>
      <c r="D33" s="70"/>
      <c r="E33" s="70"/>
      <c r="F33" s="1336"/>
      <c r="G33" s="1337"/>
      <c r="H33" s="70"/>
      <c r="I33" s="1336"/>
      <c r="J33" s="1337"/>
      <c r="K33" s="1337"/>
      <c r="L33" s="1337"/>
      <c r="M33" s="71"/>
      <c r="N33" s="1336"/>
      <c r="O33" s="1337"/>
      <c r="P33" s="1336"/>
      <c r="Q33" s="1337"/>
      <c r="R33" s="22"/>
    </row>
    <row r="34" spans="1:18">
      <c r="A34" s="28">
        <v>1049952</v>
      </c>
      <c r="B34" s="1338" t="e">
        <f>VLOOKUP(A34,'Athlete and Points'!$A$1:$S$91,2,FALSE)</f>
        <v>#N/A</v>
      </c>
      <c r="C34" s="1338"/>
      <c r="D34" s="27" t="e">
        <f>VLOOKUP(A34,'Athlete and Points'!$A$1:$S$91,4,FALSE)</f>
        <v>#N/A</v>
      </c>
      <c r="E34" s="26"/>
      <c r="F34" s="1339"/>
      <c r="G34" s="1340"/>
      <c r="H34" s="26"/>
      <c r="I34" s="1339"/>
      <c r="J34" s="1340"/>
      <c r="K34" s="1340"/>
      <c r="L34" s="1340"/>
      <c r="M34" s="26" t="e">
        <f>VLOOKUP(A34,'Athlete and Points'!$A$1:$S$91,17,FALSE)</f>
        <v>#N/A</v>
      </c>
      <c r="N34" s="1341"/>
      <c r="O34" s="1342"/>
      <c r="P34" s="1341"/>
      <c r="Q34" s="1343"/>
      <c r="R34" s="5"/>
    </row>
    <row r="35" spans="1:18" ht="13.5" thickBot="1">
      <c r="A35" s="199">
        <v>1049953</v>
      </c>
      <c r="B35" s="1413" t="e">
        <f>VLOOKUP(A35,'Athlete and Points'!$A$1:$S$91,2,FALSE)</f>
        <v>#N/A</v>
      </c>
      <c r="C35" s="1413"/>
      <c r="D35" s="194" t="e">
        <f>VLOOKUP(A35,'Athlete and Points'!$A$1:$S$91,4,FALSE)</f>
        <v>#N/A</v>
      </c>
      <c r="E35" s="195"/>
      <c r="F35" s="1414"/>
      <c r="G35" s="1415"/>
      <c r="H35" s="195" t="e">
        <f>VLOOKUP(A35,'Athlete and Points'!$A$1:$S$91,11,FALSE)</f>
        <v>#N/A</v>
      </c>
      <c r="I35" s="1345"/>
      <c r="J35" s="1346"/>
      <c r="K35" s="1346"/>
      <c r="L35" s="1346"/>
      <c r="M35" s="23"/>
      <c r="N35" s="1347"/>
      <c r="O35" s="1348"/>
      <c r="P35" s="1347"/>
      <c r="Q35" s="1349"/>
      <c r="R35" s="18"/>
    </row>
    <row r="36" spans="1:18">
      <c r="A36" s="199">
        <v>9045061</v>
      </c>
      <c r="B36" s="1413" t="e">
        <f>VLOOKUP(A36,'Athlete and Points'!$A$1:$S$91,2,FALSE)</f>
        <v>#N/A</v>
      </c>
      <c r="C36" s="1413"/>
      <c r="D36" s="194" t="e">
        <f>VLOOKUP(A36,'Athlete and Points'!$A$1:$S$91,4,FALSE)</f>
        <v>#N/A</v>
      </c>
      <c r="E36" s="195"/>
      <c r="F36" s="1414"/>
      <c r="G36" s="1415"/>
      <c r="H36" s="195" t="e">
        <f>VLOOKUP(A36,'Athlete and Points'!$A$1:$S$91,11,FALSE)</f>
        <v>#N/A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22"/>
    </row>
    <row r="37" spans="1:18" ht="13.5" thickBot="1">
      <c r="A37" s="199">
        <v>9045044</v>
      </c>
      <c r="B37" s="1413" t="str">
        <f>VLOOKUP(A37,'Athlete and Points'!$A$1:$S$91,2,FALSE)</f>
        <v>TURNBULL Biba</v>
      </c>
      <c r="C37" s="1413"/>
      <c r="D37" s="194">
        <f>VLOOKUP(A37,'Athlete and Points'!$A$1:$S$91,4,FALSE)</f>
        <v>94</v>
      </c>
      <c r="E37" s="195"/>
      <c r="F37" s="1414">
        <f>VLOOKUP(A37,'Athlete and Points'!$A$1:$S$91,8,FALSE)</f>
        <v>14.52</v>
      </c>
      <c r="G37" s="1415"/>
      <c r="H37" s="195"/>
      <c r="I37" s="1345"/>
      <c r="J37" s="1346"/>
      <c r="K37" s="1346"/>
      <c r="L37" s="1346"/>
      <c r="M37" s="195">
        <f>VLOOKUP(A37,'Athlete and Points'!$A$1:$S$91,17,FALSE)</f>
        <v>14</v>
      </c>
      <c r="N37" s="1347"/>
      <c r="O37" s="1348"/>
      <c r="P37" s="1347"/>
      <c r="Q37" s="1349"/>
      <c r="R37" s="18"/>
    </row>
    <row r="38" spans="1:18">
      <c r="A38" s="25">
        <v>9045073</v>
      </c>
      <c r="B38" s="1344" t="str">
        <f>VLOOKUP(A38,'Athlete and Points'!$A$1:$S$91,2,FALSE)</f>
        <v>ARTHUR Emily</v>
      </c>
      <c r="C38" s="1344"/>
      <c r="D38" s="24">
        <f>VLOOKUP(A38,'Athlete and Points'!$A$1:$S$91,4,FALSE)</f>
        <v>99</v>
      </c>
      <c r="E38" s="23"/>
      <c r="F38" s="1345"/>
      <c r="G38" s="1346"/>
      <c r="H38" s="23">
        <f>VLOOKUP(A38,'Athlete and Points'!$A$1:$S$91,11,FALSE)</f>
        <v>249</v>
      </c>
      <c r="I38" s="1345"/>
      <c r="J38" s="1346"/>
      <c r="K38" s="1346"/>
      <c r="L38" s="1346"/>
      <c r="M38" s="195"/>
      <c r="N38" s="1347"/>
      <c r="O38" s="1348"/>
      <c r="P38" s="1347"/>
      <c r="Q38" s="1349"/>
      <c r="R38" s="22"/>
    </row>
    <row r="39" spans="1:18" ht="13.5" thickBot="1">
      <c r="A39" s="199">
        <v>9045022</v>
      </c>
      <c r="B39" s="1413" t="str">
        <f>VLOOKUP(A39,'Athlete and Points'!$A$1:$S$91,2,FALSE)</f>
        <v>STAVELEY Lauren</v>
      </c>
      <c r="C39" s="1413"/>
      <c r="D39" s="194">
        <f>VLOOKUP(A39,'Athlete and Points'!$A$1:$S$91,4,FALSE)</f>
        <v>94</v>
      </c>
      <c r="E39" s="195"/>
      <c r="F39" s="1414"/>
      <c r="G39" s="1415"/>
      <c r="H39" s="195"/>
      <c r="I39" s="1414"/>
      <c r="J39" s="1415"/>
      <c r="K39" s="1415"/>
      <c r="L39" s="1415"/>
      <c r="M39" s="195">
        <f>VLOOKUP(A39,'Athlete and Points'!$A$1:$S$91,17,FALSE)</f>
        <v>108</v>
      </c>
      <c r="N39" s="1347"/>
      <c r="O39" s="1348"/>
      <c r="P39" s="1347"/>
      <c r="Q39" s="1349"/>
      <c r="R39" s="18"/>
    </row>
    <row r="40" spans="1:18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/>
      <c r="F40" s="1345"/>
      <c r="G40" s="1346"/>
      <c r="H40" s="23"/>
      <c r="I40" s="1345"/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22"/>
    </row>
    <row r="41" spans="1:18" ht="13.5" thickBot="1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18"/>
    </row>
    <row r="42" spans="1:18">
      <c r="A42" s="25"/>
      <c r="B42" s="1344" t="e">
        <f>VLOOKUP(A42,'Athlete and Points'!$A$1:$S$91,2,FALSE)</f>
        <v>#N/A</v>
      </c>
      <c r="C42" s="1344"/>
      <c r="D42" s="24" t="e">
        <f>VLOOKUP(A42,'Athlete and Points'!$A$1:$S$91,4,FALSE)</f>
        <v>#N/A</v>
      </c>
      <c r="E42" s="23" t="e">
        <f>VLOOKUP(A42,'Athlete and Points'!$A$1:$S$91,5,FALSE)</f>
        <v>#N/A</v>
      </c>
      <c r="F42" s="1345" t="e">
        <f>VLOOKUP(A42,'Athlete and Points'!$A$1:$S$91,8,FALSE)</f>
        <v>#N/A</v>
      </c>
      <c r="G42" s="1346"/>
      <c r="H42" s="23" t="e">
        <f>VLOOKUP(A42,'Athlete and Points'!$A$1:$S$91,11,FALSE)</f>
        <v>#N/A</v>
      </c>
      <c r="I42" s="1345" t="e">
        <f>VLOOKUP(A42,'Athlete and Points'!$A$1:$S$91,14,FALSE)</f>
        <v>#N/A</v>
      </c>
      <c r="J42" s="1346"/>
      <c r="K42" s="1346"/>
      <c r="L42" s="1346"/>
      <c r="M42" s="23" t="e">
        <f>VLOOKUP(A42,'Athlete and Points'!$A$1:$S$91,17,FALSE)</f>
        <v>#N/A</v>
      </c>
      <c r="N42" s="1347"/>
      <c r="O42" s="1348"/>
      <c r="P42" s="1347"/>
      <c r="Q42" s="1349"/>
      <c r="R42" s="22"/>
    </row>
    <row r="43" spans="1:18" ht="13.5" thickBot="1">
      <c r="A43" s="21"/>
      <c r="B43" s="1350" t="e">
        <f>VLOOKUP(A43,'Athlete and Points'!$A$1:$S$91,2,FALSE)</f>
        <v>#N/A</v>
      </c>
      <c r="C43" s="1350"/>
      <c r="D43" s="20" t="e">
        <f>VLOOKUP(A43,'Athlete and Points'!$A$1:$S$91,4,FALSE)</f>
        <v>#N/A</v>
      </c>
      <c r="E43" s="19" t="e">
        <f>VLOOKUP(A43,'Athlete and Points'!$A$1:$S$91,5,FALSE)</f>
        <v>#N/A</v>
      </c>
      <c r="F43" s="1351" t="e">
        <f>VLOOKUP(A43,'Athlete and Points'!$A$1:$S$91,8,FALSE)</f>
        <v>#N/A</v>
      </c>
      <c r="G43" s="1352"/>
      <c r="H43" s="19" t="e">
        <f>VLOOKUP(A43,'Athlete and Points'!$A$1:$S$91,11,FALSE)</f>
        <v>#N/A</v>
      </c>
      <c r="I43" s="1351" t="e">
        <f>VLOOKUP(A43,'Athlete and Points'!$A$1:$S$91,14,FALSE)</f>
        <v>#N/A</v>
      </c>
      <c r="J43" s="1352"/>
      <c r="K43" s="1352"/>
      <c r="L43" s="1352"/>
      <c r="M43" s="19" t="e">
        <f>VLOOKUP(A43,'Athlete and Points'!$A$1:$S$91,17,FALSE)</f>
        <v>#N/A</v>
      </c>
      <c r="N43" s="1353"/>
      <c r="O43" s="1354"/>
      <c r="P43" s="1353"/>
      <c r="Q43" s="1355"/>
      <c r="R43" s="18"/>
    </row>
    <row r="44" spans="1:18" ht="1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1:18" ht="13.5" thickBot="1">
      <c r="A45" s="16"/>
    </row>
    <row r="46" spans="1:18" ht="14.25" thickTop="1" thickBot="1">
      <c r="A46" s="1356" t="s">
        <v>386</v>
      </c>
      <c r="B46" s="1357"/>
      <c r="C46" s="1357"/>
      <c r="D46" s="1357"/>
      <c r="E46" s="1357"/>
      <c r="F46" s="1357"/>
      <c r="G46" s="1357"/>
      <c r="N46" s="15">
        <v>0</v>
      </c>
    </row>
    <row r="47" spans="1:18" ht="13.5" thickBot="1">
      <c r="A47" s="1356" t="s">
        <v>385</v>
      </c>
      <c r="B47" s="1357"/>
      <c r="C47" s="1357"/>
      <c r="D47" s="1357"/>
      <c r="E47" s="1357"/>
      <c r="N47" s="14" t="s">
        <v>384</v>
      </c>
    </row>
    <row r="48" spans="1:18" ht="13.5" thickBot="1">
      <c r="A48" s="1356" t="s">
        <v>383</v>
      </c>
      <c r="B48" s="1357"/>
      <c r="C48" s="1357"/>
      <c r="D48" s="1357"/>
      <c r="E48" s="1357"/>
      <c r="N48" s="13" t="s">
        <v>350</v>
      </c>
    </row>
    <row r="49" spans="1:8" ht="13.5" thickTop="1"/>
    <row r="50" spans="1:8" ht="18">
      <c r="B50" s="12" t="s">
        <v>382</v>
      </c>
      <c r="C50" s="12"/>
    </row>
    <row r="51" spans="1:8" ht="18.75">
      <c r="D51" s="11" t="s">
        <v>381</v>
      </c>
    </row>
    <row r="52" spans="1:8" ht="18.75" thickBot="1">
      <c r="E52" s="10" t="s">
        <v>380</v>
      </c>
    </row>
    <row r="53" spans="1:8" ht="24.75" thickTop="1">
      <c r="A53" s="1361" t="s">
        <v>379</v>
      </c>
      <c r="B53" s="1362"/>
      <c r="C53" s="1362"/>
      <c r="D53" s="1372"/>
      <c r="E53" s="1373" t="s">
        <v>378</v>
      </c>
      <c r="F53" s="1372"/>
      <c r="G53" s="9" t="s">
        <v>377</v>
      </c>
      <c r="H53" s="8" t="s">
        <v>376</v>
      </c>
    </row>
    <row r="54" spans="1:8" ht="24">
      <c r="A54" s="1374" t="s">
        <v>375</v>
      </c>
      <c r="B54" s="1375"/>
      <c r="C54" s="1375"/>
      <c r="D54" s="1319"/>
      <c r="E54" s="1318" t="s">
        <v>374</v>
      </c>
      <c r="F54" s="1319"/>
      <c r="G54" s="81" t="s">
        <v>373</v>
      </c>
      <c r="H54" s="7" t="s">
        <v>372</v>
      </c>
    </row>
    <row r="55" spans="1:8" ht="24.75" thickBot="1">
      <c r="A55" s="1358" t="s">
        <v>371</v>
      </c>
      <c r="B55" s="1285"/>
      <c r="C55" s="1285"/>
      <c r="D55" s="1359"/>
      <c r="E55" s="1360" t="s">
        <v>370</v>
      </c>
      <c r="F55" s="1359"/>
      <c r="G55" s="6" t="s">
        <v>369</v>
      </c>
      <c r="H55" s="5" t="s">
        <v>368</v>
      </c>
    </row>
    <row r="56" spans="1:8" ht="24" customHeight="1" thickTop="1">
      <c r="A56" s="1361"/>
      <c r="B56" s="1362"/>
      <c r="C56" s="1362"/>
      <c r="D56" s="1363"/>
      <c r="E56" s="1361" t="s">
        <v>367</v>
      </c>
      <c r="F56" s="1363"/>
      <c r="G56" s="1367"/>
      <c r="H56" s="1369"/>
    </row>
    <row r="57" spans="1:8" ht="13.5" thickBot="1">
      <c r="A57" s="1364"/>
      <c r="B57" s="1365"/>
      <c r="C57" s="1365"/>
      <c r="D57" s="1366"/>
      <c r="E57" s="1371" t="s">
        <v>366</v>
      </c>
      <c r="F57" s="1284"/>
      <c r="G57" s="1368"/>
      <c r="H57" s="1370"/>
    </row>
    <row r="58" spans="1:8">
      <c r="A58" s="1376"/>
      <c r="B58" s="1377"/>
      <c r="C58" s="1377"/>
      <c r="D58" s="1378"/>
      <c r="E58" s="1379"/>
      <c r="F58" s="1380"/>
      <c r="G58" s="1381"/>
      <c r="H58" s="1382"/>
    </row>
    <row r="59" spans="1:8" ht="13.5" thickBot="1">
      <c r="A59" s="1383"/>
      <c r="B59" s="1384"/>
      <c r="C59" s="1384"/>
      <c r="D59" s="1385"/>
      <c r="E59" s="1383"/>
      <c r="F59" s="1385"/>
      <c r="G59" s="1386"/>
      <c r="H59" s="1387"/>
    </row>
    <row r="60" spans="1:8" ht="13.5" thickTop="1">
      <c r="A60" s="1361" t="s">
        <v>477</v>
      </c>
      <c r="B60" s="1362"/>
      <c r="C60" s="1362"/>
      <c r="D60" s="1363"/>
      <c r="E60" s="1361" t="s">
        <v>365</v>
      </c>
      <c r="F60" s="1363"/>
      <c r="G60" s="1367"/>
      <c r="H60" s="1369"/>
    </row>
    <row r="61" spans="1:8" ht="13.5" thickBot="1">
      <c r="A61" s="1364"/>
      <c r="B61" s="1365"/>
      <c r="C61" s="1365"/>
      <c r="D61" s="1366"/>
      <c r="E61" s="1379"/>
      <c r="F61" s="1380"/>
      <c r="G61" s="1368"/>
      <c r="H61" s="1370"/>
    </row>
    <row r="62" spans="1:8">
      <c r="A62" s="1376" t="s">
        <v>478</v>
      </c>
      <c r="B62" s="1377"/>
      <c r="C62" s="1377"/>
      <c r="D62" s="1378"/>
      <c r="E62" s="1379"/>
      <c r="F62" s="1380"/>
      <c r="G62" s="1381"/>
      <c r="H62" s="1382"/>
    </row>
    <row r="63" spans="1:8" ht="13.5" thickBot="1">
      <c r="A63" s="1364"/>
      <c r="B63" s="1365"/>
      <c r="C63" s="1365"/>
      <c r="D63" s="1366"/>
      <c r="E63" s="1379"/>
      <c r="F63" s="1380"/>
      <c r="G63" s="1368"/>
      <c r="H63" s="1370"/>
    </row>
    <row r="64" spans="1:8">
      <c r="A64" s="1376"/>
      <c r="B64" s="1377"/>
      <c r="C64" s="1377"/>
      <c r="D64" s="1378"/>
      <c r="E64" s="1379"/>
      <c r="F64" s="1380"/>
      <c r="G64" s="1381"/>
      <c r="H64" s="1382"/>
    </row>
    <row r="65" spans="1:8" ht="13.5" thickBot="1">
      <c r="A65" s="1364"/>
      <c r="B65" s="1365"/>
      <c r="C65" s="1365"/>
      <c r="D65" s="1366"/>
      <c r="E65" s="1379"/>
      <c r="F65" s="1380"/>
      <c r="G65" s="1368"/>
      <c r="H65" s="1370"/>
    </row>
    <row r="66" spans="1:8">
      <c r="A66" s="1376"/>
      <c r="B66" s="1377"/>
      <c r="C66" s="1377"/>
      <c r="D66" s="1378"/>
      <c r="E66" s="1379"/>
      <c r="F66" s="1380"/>
      <c r="G66" s="1381"/>
      <c r="H66" s="1382"/>
    </row>
    <row r="67" spans="1:8" ht="13.5" thickBot="1">
      <c r="A67" s="1364"/>
      <c r="B67" s="1365"/>
      <c r="C67" s="1365"/>
      <c r="D67" s="1366"/>
      <c r="E67" s="1379"/>
      <c r="F67" s="1380"/>
      <c r="G67" s="1368"/>
      <c r="H67" s="1370"/>
    </row>
    <row r="68" spans="1:8" ht="13.5" thickTop="1">
      <c r="A68" s="1361"/>
      <c r="B68" s="1362"/>
      <c r="C68" s="1362"/>
      <c r="D68" s="1363"/>
      <c r="E68" s="1361" t="s">
        <v>364</v>
      </c>
      <c r="F68" s="1363"/>
      <c r="G68" s="1367"/>
      <c r="H68" s="1369"/>
    </row>
    <row r="69" spans="1:8" ht="13.5" thickBot="1">
      <c r="A69" s="1364"/>
      <c r="B69" s="1365"/>
      <c r="C69" s="1365"/>
      <c r="D69" s="1366"/>
      <c r="E69" s="1379"/>
      <c r="F69" s="1380"/>
      <c r="G69" s="1368"/>
      <c r="H69" s="1370"/>
    </row>
    <row r="70" spans="1:8">
      <c r="A70" s="1376"/>
      <c r="B70" s="1377"/>
      <c r="C70" s="1377"/>
      <c r="D70" s="1378"/>
      <c r="E70" s="1379"/>
      <c r="F70" s="1380"/>
      <c r="G70" s="1381"/>
      <c r="H70" s="1382"/>
    </row>
    <row r="71" spans="1:8" ht="13.5" thickBot="1">
      <c r="A71" s="1383"/>
      <c r="B71" s="1384"/>
      <c r="C71" s="1384"/>
      <c r="D71" s="1385"/>
      <c r="E71" s="1383"/>
      <c r="F71" s="1385"/>
      <c r="G71" s="1386"/>
      <c r="H71" s="1387"/>
    </row>
    <row r="72" spans="1:8" ht="13.5" thickTop="1">
      <c r="A72" s="1361"/>
      <c r="B72" s="1362"/>
      <c r="C72" s="1362"/>
      <c r="D72" s="1363"/>
      <c r="E72" s="1361" t="s">
        <v>363</v>
      </c>
      <c r="F72" s="1363"/>
      <c r="G72" s="1367"/>
      <c r="H72" s="1369"/>
    </row>
    <row r="73" spans="1:8" ht="13.5" thickBot="1">
      <c r="A73" s="1364"/>
      <c r="B73" s="1365"/>
      <c r="C73" s="1365"/>
      <c r="D73" s="1366"/>
      <c r="E73" s="1379"/>
      <c r="F73" s="1380"/>
      <c r="G73" s="1368"/>
      <c r="H73" s="1370"/>
    </row>
    <row r="74" spans="1:8">
      <c r="A74" s="1376"/>
      <c r="B74" s="1377"/>
      <c r="C74" s="1377"/>
      <c r="D74" s="1378"/>
      <c r="E74" s="1379"/>
      <c r="F74" s="1380"/>
      <c r="G74" s="1381"/>
      <c r="H74" s="1382"/>
    </row>
    <row r="75" spans="1:8" ht="13.5" thickBot="1">
      <c r="A75" s="1383"/>
      <c r="B75" s="1384"/>
      <c r="C75" s="1384"/>
      <c r="D75" s="1385"/>
      <c r="E75" s="1383"/>
      <c r="F75" s="1385"/>
      <c r="G75" s="1386"/>
      <c r="H75" s="1387"/>
    </row>
    <row r="76" spans="1:8" ht="13.5" thickTop="1">
      <c r="A76" s="1361"/>
      <c r="B76" s="1362"/>
      <c r="C76" s="1362"/>
      <c r="D76" s="1363"/>
      <c r="E76" s="1361" t="s">
        <v>362</v>
      </c>
      <c r="F76" s="1363"/>
      <c r="G76" s="1367"/>
      <c r="H76" s="1369"/>
    </row>
    <row r="77" spans="1:8" ht="13.5" thickBot="1">
      <c r="A77" s="1364"/>
      <c r="B77" s="1365"/>
      <c r="C77" s="1365"/>
      <c r="D77" s="1366"/>
      <c r="E77" s="1379"/>
      <c r="F77" s="1380"/>
      <c r="G77" s="1368"/>
      <c r="H77" s="1370"/>
    </row>
    <row r="78" spans="1:8">
      <c r="A78" s="1376"/>
      <c r="B78" s="1377"/>
      <c r="C78" s="1377"/>
      <c r="D78" s="1378"/>
      <c r="E78" s="1379"/>
      <c r="F78" s="1380"/>
      <c r="G78" s="1381"/>
      <c r="H78" s="1382"/>
    </row>
    <row r="79" spans="1:8" ht="13.5" thickBot="1">
      <c r="A79" s="1364"/>
      <c r="B79" s="1365"/>
      <c r="C79" s="1365"/>
      <c r="D79" s="1366"/>
      <c r="E79" s="1379"/>
      <c r="F79" s="1380"/>
      <c r="G79" s="1368"/>
      <c r="H79" s="1370"/>
    </row>
    <row r="80" spans="1:8">
      <c r="A80" s="1376"/>
      <c r="B80" s="1377"/>
      <c r="C80" s="1377"/>
      <c r="D80" s="1378"/>
      <c r="E80" s="1379"/>
      <c r="F80" s="1380"/>
      <c r="G80" s="1381"/>
      <c r="H80" s="1382"/>
    </row>
    <row r="81" spans="1:8" ht="13.5" thickBot="1">
      <c r="A81" s="1364"/>
      <c r="B81" s="1365"/>
      <c r="C81" s="1365"/>
      <c r="D81" s="1366"/>
      <c r="E81" s="1379"/>
      <c r="F81" s="1380"/>
      <c r="G81" s="1368"/>
      <c r="H81" s="1370"/>
    </row>
    <row r="82" spans="1:8">
      <c r="A82" s="1376"/>
      <c r="B82" s="1377"/>
      <c r="C82" s="1377"/>
      <c r="D82" s="1378"/>
      <c r="E82" s="1379"/>
      <c r="F82" s="1380"/>
      <c r="G82" s="1381"/>
      <c r="H82" s="1382"/>
    </row>
    <row r="83" spans="1:8" ht="13.5" thickBot="1">
      <c r="A83" s="1364"/>
      <c r="B83" s="1365"/>
      <c r="C83" s="1365"/>
      <c r="D83" s="1366"/>
      <c r="E83" s="1379"/>
      <c r="F83" s="1380"/>
      <c r="G83" s="1368"/>
      <c r="H83" s="1370"/>
    </row>
    <row r="84" spans="1:8" ht="46.5" customHeight="1" thickTop="1">
      <c r="A84" s="1361"/>
      <c r="B84" s="1362"/>
      <c r="C84" s="1362"/>
      <c r="D84" s="1363"/>
      <c r="E84" s="1361" t="s">
        <v>361</v>
      </c>
      <c r="F84" s="1363"/>
      <c r="G84" s="1367"/>
      <c r="H84" s="1369"/>
    </row>
    <row r="85" spans="1:8" ht="13.5" thickBot="1">
      <c r="A85" s="1364"/>
      <c r="B85" s="1365"/>
      <c r="C85" s="1365"/>
      <c r="D85" s="1366"/>
      <c r="E85" s="1379"/>
      <c r="F85" s="1380"/>
      <c r="G85" s="1368"/>
      <c r="H85" s="1370"/>
    </row>
    <row r="86" spans="1:8">
      <c r="A86" s="1376"/>
      <c r="B86" s="1377"/>
      <c r="C86" s="1377"/>
      <c r="D86" s="1378"/>
      <c r="E86" s="1379"/>
      <c r="F86" s="1380"/>
      <c r="G86" s="1381"/>
      <c r="H86" s="1382"/>
    </row>
    <row r="87" spans="1:8" ht="13.5" thickBot="1">
      <c r="A87" s="1364"/>
      <c r="B87" s="1365"/>
      <c r="C87" s="1365"/>
      <c r="D87" s="1366"/>
      <c r="E87" s="1379"/>
      <c r="F87" s="1380"/>
      <c r="G87" s="1368"/>
      <c r="H87" s="1370"/>
    </row>
    <row r="88" spans="1:8">
      <c r="A88" s="1376"/>
      <c r="B88" s="1377"/>
      <c r="C88" s="1377"/>
      <c r="D88" s="1378"/>
      <c r="E88" s="1379"/>
      <c r="F88" s="1380"/>
      <c r="G88" s="1381"/>
      <c r="H88" s="1382"/>
    </row>
    <row r="89" spans="1:8" ht="13.5" thickBot="1">
      <c r="A89" s="1364"/>
      <c r="B89" s="1365"/>
      <c r="C89" s="1365"/>
      <c r="D89" s="1366"/>
      <c r="E89" s="1379"/>
      <c r="F89" s="1380"/>
      <c r="G89" s="1368"/>
      <c r="H89" s="1370"/>
    </row>
    <row r="90" spans="1:8">
      <c r="A90" s="1376"/>
      <c r="B90" s="1377"/>
      <c r="C90" s="1377"/>
      <c r="D90" s="1378"/>
      <c r="E90" s="1379"/>
      <c r="F90" s="1380"/>
      <c r="G90" s="1381"/>
      <c r="H90" s="1382"/>
    </row>
    <row r="91" spans="1:8" ht="13.5" thickBot="1">
      <c r="A91" s="1364"/>
      <c r="B91" s="1365"/>
      <c r="C91" s="1365"/>
      <c r="D91" s="1366"/>
      <c r="E91" s="1379"/>
      <c r="F91" s="1380"/>
      <c r="G91" s="1368"/>
      <c r="H91" s="1370"/>
    </row>
    <row r="92" spans="1:8" ht="13.5" thickTop="1">
      <c r="A92" s="1361" t="s">
        <v>360</v>
      </c>
      <c r="B92" s="1372"/>
      <c r="C92" s="4">
        <f ca="1">TODAY()</f>
        <v>42433</v>
      </c>
      <c r="D92" s="1373" t="s">
        <v>359</v>
      </c>
      <c r="E92" s="1362"/>
      <c r="F92" s="1362"/>
      <c r="G92" s="1362"/>
      <c r="H92" s="1363"/>
    </row>
    <row r="93" spans="1:8">
      <c r="A93" s="1374" t="s">
        <v>358</v>
      </c>
      <c r="B93" s="1319"/>
      <c r="C93" s="69"/>
      <c r="D93" s="1318" t="s">
        <v>357</v>
      </c>
      <c r="E93" s="1288"/>
      <c r="F93" s="1288"/>
      <c r="G93" s="1288"/>
      <c r="H93" s="1289"/>
    </row>
    <row r="94" spans="1:8" ht="13.5" thickBot="1">
      <c r="A94" s="1358" t="s">
        <v>356</v>
      </c>
      <c r="B94" s="1359"/>
      <c r="C94" s="64"/>
      <c r="D94" s="1360" t="s">
        <v>355</v>
      </c>
      <c r="E94" s="1285"/>
      <c r="F94" s="1285"/>
      <c r="G94" s="1285"/>
      <c r="H94" s="1286"/>
    </row>
    <row r="95" spans="1:8" ht="13.5" thickTop="1">
      <c r="A95" s="3"/>
    </row>
  </sheetData>
  <protectedRanges>
    <protectedRange sqref="U4" name="Event ID_1"/>
  </protectedRanges>
  <mergeCells count="246">
    <mergeCell ref="A93:B93"/>
    <mergeCell ref="D93:H93"/>
    <mergeCell ref="A94:B94"/>
    <mergeCell ref="D94:H94"/>
    <mergeCell ref="A90:D91"/>
    <mergeCell ref="E90:F91"/>
    <mergeCell ref="G90:G91"/>
    <mergeCell ref="H90:H91"/>
    <mergeCell ref="A92:B92"/>
    <mergeCell ref="D92:H92"/>
    <mergeCell ref="A86:D87"/>
    <mergeCell ref="E86:F87"/>
    <mergeCell ref="G86:G87"/>
    <mergeCell ref="H86:H87"/>
    <mergeCell ref="A88:D89"/>
    <mergeCell ref="E88:F89"/>
    <mergeCell ref="G88:G89"/>
    <mergeCell ref="H88:H89"/>
    <mergeCell ref="A82:D83"/>
    <mergeCell ref="E82:F83"/>
    <mergeCell ref="G82:G83"/>
    <mergeCell ref="H82:H83"/>
    <mergeCell ref="A84:D85"/>
    <mergeCell ref="E84:F85"/>
    <mergeCell ref="G84:G85"/>
    <mergeCell ref="H84:H85"/>
    <mergeCell ref="A78:D79"/>
    <mergeCell ref="E78:F79"/>
    <mergeCell ref="G78:G79"/>
    <mergeCell ref="H78:H79"/>
    <mergeCell ref="A80:D81"/>
    <mergeCell ref="E80:F81"/>
    <mergeCell ref="G80:G81"/>
    <mergeCell ref="H80:H81"/>
    <mergeCell ref="A74:D75"/>
    <mergeCell ref="E74:F75"/>
    <mergeCell ref="G74:G75"/>
    <mergeCell ref="H74:H75"/>
    <mergeCell ref="A76:D77"/>
    <mergeCell ref="E76:F77"/>
    <mergeCell ref="G76:G77"/>
    <mergeCell ref="H76:H77"/>
    <mergeCell ref="A70:D71"/>
    <mergeCell ref="E70:F71"/>
    <mergeCell ref="G70:G71"/>
    <mergeCell ref="H70:H71"/>
    <mergeCell ref="A72:D73"/>
    <mergeCell ref="E72:F73"/>
    <mergeCell ref="G72:G73"/>
    <mergeCell ref="H72:H73"/>
    <mergeCell ref="A66:D67"/>
    <mergeCell ref="E66:F67"/>
    <mergeCell ref="G66:G67"/>
    <mergeCell ref="H66:H67"/>
    <mergeCell ref="A68:D69"/>
    <mergeCell ref="E68:F69"/>
    <mergeCell ref="G68:G69"/>
    <mergeCell ref="H68:H69"/>
    <mergeCell ref="A62:D63"/>
    <mergeCell ref="E62:F63"/>
    <mergeCell ref="G62:G63"/>
    <mergeCell ref="H62:H63"/>
    <mergeCell ref="A64:D65"/>
    <mergeCell ref="E64:F65"/>
    <mergeCell ref="G64:G65"/>
    <mergeCell ref="H64:H65"/>
    <mergeCell ref="A58:D59"/>
    <mergeCell ref="E58:F59"/>
    <mergeCell ref="G58:G59"/>
    <mergeCell ref="H58:H59"/>
    <mergeCell ref="A60:D61"/>
    <mergeCell ref="E60:F61"/>
    <mergeCell ref="G60:G61"/>
    <mergeCell ref="H60:H61"/>
    <mergeCell ref="A55:D55"/>
    <mergeCell ref="E55:F55"/>
    <mergeCell ref="A56:D57"/>
    <mergeCell ref="E56:F56"/>
    <mergeCell ref="G56:G57"/>
    <mergeCell ref="H56:H57"/>
    <mergeCell ref="E57:F57"/>
    <mergeCell ref="A47:E47"/>
    <mergeCell ref="A48:E48"/>
    <mergeCell ref="A53:D53"/>
    <mergeCell ref="E53:F53"/>
    <mergeCell ref="A54:D54"/>
    <mergeCell ref="E54:F54"/>
    <mergeCell ref="B43:C43"/>
    <mergeCell ref="F43:G43"/>
    <mergeCell ref="I43:L43"/>
    <mergeCell ref="N43:O43"/>
    <mergeCell ref="P43:Q43"/>
    <mergeCell ref="A46:G46"/>
    <mergeCell ref="B41:C41"/>
    <mergeCell ref="F41:G41"/>
    <mergeCell ref="I41:L41"/>
    <mergeCell ref="N41:O41"/>
    <mergeCell ref="P41:Q41"/>
    <mergeCell ref="B42:C42"/>
    <mergeCell ref="F42:G42"/>
    <mergeCell ref="I42:L42"/>
    <mergeCell ref="N42:O42"/>
    <mergeCell ref="P42:Q42"/>
    <mergeCell ref="B39:C39"/>
    <mergeCell ref="F39:G39"/>
    <mergeCell ref="I39:L39"/>
    <mergeCell ref="N39:O39"/>
    <mergeCell ref="P39:Q39"/>
    <mergeCell ref="B40:C40"/>
    <mergeCell ref="F40:G40"/>
    <mergeCell ref="I40:L40"/>
    <mergeCell ref="N40:O40"/>
    <mergeCell ref="P40:Q40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0:C30"/>
    <mergeCell ref="F30:G30"/>
    <mergeCell ref="I30:L30"/>
    <mergeCell ref="N30:O30"/>
    <mergeCell ref="P30:Q30"/>
    <mergeCell ref="B32:C32"/>
    <mergeCell ref="F32:G32"/>
    <mergeCell ref="I32:L32"/>
    <mergeCell ref="N32:O32"/>
    <mergeCell ref="P32:Q32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271" priority="22" stopIfTrue="1">
      <formula>ISERROR($B$5:$B$13)</formula>
    </cfRule>
  </conditionalFormatting>
  <conditionalFormatting sqref="W9">
    <cfRule type="expression" dxfId="1270" priority="21" stopIfTrue="1">
      <formula>ISERROR($E$9)</formula>
    </cfRule>
  </conditionalFormatting>
  <conditionalFormatting sqref="C20">
    <cfRule type="expression" dxfId="1269" priority="20" stopIfTrue="1">
      <formula>ISERROR(C20:D36)</formula>
    </cfRule>
  </conditionalFormatting>
  <conditionalFormatting sqref="C20">
    <cfRule type="expression" dxfId="1268" priority="19" stopIfTrue="1">
      <formula>ISERROR(C20:D36)</formula>
    </cfRule>
  </conditionalFormatting>
  <conditionalFormatting sqref="B32">
    <cfRule type="expression" dxfId="1267" priority="18" stopIfTrue="1">
      <formula>ISERROR(B32:B47)</formula>
    </cfRule>
  </conditionalFormatting>
  <conditionalFormatting sqref="D32">
    <cfRule type="expression" dxfId="1266" priority="17" stopIfTrue="1">
      <formula>ISERROR(D32:H47)</formula>
    </cfRule>
  </conditionalFormatting>
  <conditionalFormatting sqref="F32">
    <cfRule type="expression" dxfId="1265" priority="16" stopIfTrue="1">
      <formula>ISERROR(F32:N47)</formula>
    </cfRule>
  </conditionalFormatting>
  <conditionalFormatting sqref="E32">
    <cfRule type="expression" dxfId="1264" priority="15" stopIfTrue="1">
      <formula>ISERROR(E32:K47)</formula>
    </cfRule>
  </conditionalFormatting>
  <conditionalFormatting sqref="I32">
    <cfRule type="expression" dxfId="1263" priority="14" stopIfTrue="1">
      <formula>ISERROR(H32:R47)</formula>
    </cfRule>
  </conditionalFormatting>
  <conditionalFormatting sqref="H32 M32">
    <cfRule type="expression" dxfId="1262" priority="13" stopIfTrue="1">
      <formula>ISERROR(G32:P47)</formula>
    </cfRule>
  </conditionalFormatting>
  <conditionalFormatting sqref="F6 C20 E5:E6 C5:C6 K9:R10 L11:N11 A20:B32 D20:Q32 A34:B43 D34:M43">
    <cfRule type="containsErrors" dxfId="1261" priority="12" stopIfTrue="1">
      <formula>ISERROR(A5)</formula>
    </cfRule>
  </conditionalFormatting>
  <conditionalFormatting sqref="B34:B43">
    <cfRule type="expression" dxfId="1260" priority="10" stopIfTrue="1">
      <formula>ISERROR(B34:B49)</formula>
    </cfRule>
  </conditionalFormatting>
  <conditionalFormatting sqref="D34:D43">
    <cfRule type="expression" dxfId="1259" priority="9" stopIfTrue="1">
      <formula>ISERROR(D34:H49)</formula>
    </cfRule>
  </conditionalFormatting>
  <conditionalFormatting sqref="F34:F43">
    <cfRule type="expression" dxfId="1258" priority="8" stopIfTrue="1">
      <formula>ISERROR(F34:N49)</formula>
    </cfRule>
  </conditionalFormatting>
  <conditionalFormatting sqref="E34:E43">
    <cfRule type="expression" dxfId="1257" priority="7" stopIfTrue="1">
      <formula>ISERROR(E34:K49)</formula>
    </cfRule>
  </conditionalFormatting>
  <conditionalFormatting sqref="I34:I43">
    <cfRule type="expression" dxfId="1256" priority="6" stopIfTrue="1">
      <formula>ISERROR(H34:R49)</formula>
    </cfRule>
  </conditionalFormatting>
  <conditionalFormatting sqref="H34:H43">
    <cfRule type="expression" dxfId="1255" priority="5" stopIfTrue="1">
      <formula>ISERROR(G34:P49)</formula>
    </cfRule>
  </conditionalFormatting>
  <conditionalFormatting sqref="M34:M43">
    <cfRule type="expression" dxfId="1254" priority="4" stopIfTrue="1">
      <formula>ISERROR(L34:U49)</formula>
    </cfRule>
  </conditionalFormatting>
  <conditionalFormatting sqref="I35:I42">
    <cfRule type="expression" dxfId="1253" priority="3" stopIfTrue="1">
      <formula>ISERROR(H35:R50)</formula>
    </cfRule>
  </conditionalFormatting>
  <conditionalFormatting sqref="I34">
    <cfRule type="expression" dxfId="1252" priority="2" stopIfTrue="1">
      <formula>ISERROR(H34:R49)</formula>
    </cfRule>
  </conditionalFormatting>
  <conditionalFormatting sqref="I36:I43">
    <cfRule type="expression" dxfId="1251" priority="1" stopIfTrue="1">
      <formula>ISERROR(H36:R51)</formula>
    </cfRule>
  </conditionalFormatting>
  <conditionalFormatting sqref="B20:B31">
    <cfRule type="expression" dxfId="1250" priority="23" stopIfTrue="1">
      <formula>ISERROR(B20:B36)</formula>
    </cfRule>
  </conditionalFormatting>
  <conditionalFormatting sqref="D20:D31">
    <cfRule type="expression" dxfId="1249" priority="25" stopIfTrue="1">
      <formula>ISERROR(D20:H36)</formula>
    </cfRule>
  </conditionalFormatting>
  <conditionalFormatting sqref="F20:F31">
    <cfRule type="expression" dxfId="1248" priority="27" stopIfTrue="1">
      <formula>ISERROR(F20:N36)</formula>
    </cfRule>
  </conditionalFormatting>
  <conditionalFormatting sqref="E20:E31">
    <cfRule type="expression" dxfId="1247" priority="29" stopIfTrue="1">
      <formula>ISERROR(E20:K36)</formula>
    </cfRule>
  </conditionalFormatting>
  <conditionalFormatting sqref="I20:I31">
    <cfRule type="expression" dxfId="1246" priority="31" stopIfTrue="1">
      <formula>ISERROR(H20:R36)</formula>
    </cfRule>
  </conditionalFormatting>
  <conditionalFormatting sqref="H20:H31 M21:M31">
    <cfRule type="expression" dxfId="1245" priority="33" stopIfTrue="1">
      <formula>ISERROR(G20:P36)</formula>
    </cfRule>
  </conditionalFormatting>
  <hyperlinks>
    <hyperlink ref="U12" r:id="rId1" display="mailto:nalexakos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9" max="17" man="1"/>
  </rowBreaks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FF0000"/>
  </sheetPr>
  <dimension ref="A1:Z95"/>
  <sheetViews>
    <sheetView topLeftCell="A4"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32988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241"/>
      <c r="C5" s="42"/>
      <c r="E5" s="42"/>
      <c r="F5" s="85"/>
      <c r="G5" s="58"/>
      <c r="H5" s="241"/>
      <c r="I5" s="241"/>
      <c r="J5" s="24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243"/>
      <c r="C6" s="83" t="e">
        <f>U6</f>
        <v>#N/A</v>
      </c>
      <c r="E6" s="55"/>
      <c r="F6" s="56" t="e">
        <f>U7</f>
        <v>#N/A</v>
      </c>
      <c r="G6" s="243"/>
      <c r="H6" s="243"/>
      <c r="I6" s="243"/>
      <c r="J6" s="243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241"/>
      <c r="M8" s="241"/>
      <c r="N8" s="241"/>
      <c r="O8" s="241"/>
      <c r="P8" s="241"/>
      <c r="Q8" s="241"/>
      <c r="R8" s="242"/>
      <c r="T8" s="39" t="s">
        <v>414</v>
      </c>
      <c r="U8" s="38" t="s">
        <v>473</v>
      </c>
      <c r="V8" s="16"/>
      <c r="W8" s="16"/>
      <c r="Y8" s="106"/>
      <c r="Z8" s="52" t="s">
        <v>470</v>
      </c>
    </row>
    <row r="9" spans="1:26">
      <c r="A9" s="41" t="s">
        <v>413</v>
      </c>
      <c r="B9" s="243"/>
      <c r="C9" s="243"/>
      <c r="D9" s="243"/>
      <c r="E9" s="243"/>
      <c r="F9" s="243"/>
      <c r="G9" s="243"/>
      <c r="H9" s="243"/>
      <c r="I9" s="243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241"/>
      <c r="C11" s="241"/>
      <c r="D11" s="42" t="s">
        <v>407</v>
      </c>
      <c r="E11" s="241"/>
      <c r="F11" s="241"/>
      <c r="G11" s="241"/>
      <c r="H11" s="241"/>
      <c r="I11" s="242"/>
      <c r="J11" s="1266" t="s">
        <v>404</v>
      </c>
      <c r="K11" s="1267"/>
      <c r="L11" s="1268" t="str">
        <f>U8</f>
        <v>Rev Tour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244"/>
      <c r="C12" s="244"/>
      <c r="D12" s="244"/>
      <c r="E12" s="244"/>
      <c r="F12" s="244"/>
      <c r="G12" s="244"/>
      <c r="H12" s="244"/>
      <c r="I12" s="22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500</v>
      </c>
      <c r="V12" s="16"/>
      <c r="W12" s="16"/>
    </row>
    <row r="13" spans="1:26" ht="13.5" thickBot="1">
      <c r="A13" s="40" t="s">
        <v>402</v>
      </c>
      <c r="B13" s="226"/>
      <c r="C13" s="226"/>
      <c r="D13" s="226"/>
      <c r="E13" s="226"/>
      <c r="F13" s="226"/>
      <c r="G13" s="226"/>
      <c r="H13" s="226"/>
      <c r="I13" s="22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COUNT(A34:A43)</f>
        <v>5</v>
      </c>
      <c r="I15" s="37" t="s">
        <v>396</v>
      </c>
      <c r="J15" s="37"/>
      <c r="K15" s="1315">
        <f>COUNT(A21:A32)</f>
        <v>12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231" t="s">
        <v>393</v>
      </c>
      <c r="E17" s="229"/>
      <c r="F17" s="1295"/>
      <c r="G17" s="1296"/>
      <c r="H17" s="229"/>
      <c r="I17" s="1295"/>
      <c r="J17" s="1297"/>
      <c r="K17" s="1297"/>
      <c r="L17" s="1296"/>
      <c r="M17" s="23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234" t="s">
        <v>391</v>
      </c>
      <c r="E18" s="232" t="s">
        <v>353</v>
      </c>
      <c r="F18" s="1320" t="s">
        <v>352</v>
      </c>
      <c r="G18" s="1321"/>
      <c r="H18" s="232" t="s">
        <v>151</v>
      </c>
      <c r="I18" s="1320" t="s">
        <v>351</v>
      </c>
      <c r="J18" s="1322"/>
      <c r="K18" s="1322"/>
      <c r="L18" s="1321"/>
      <c r="M18" s="233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237" t="s">
        <v>389</v>
      </c>
      <c r="E19" s="32"/>
      <c r="F19" s="1328"/>
      <c r="G19" s="1329"/>
      <c r="H19" s="235"/>
      <c r="I19" s="1328"/>
      <c r="J19" s="1330"/>
      <c r="K19" s="1330"/>
      <c r="L19" s="1329"/>
      <c r="M19" s="236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238"/>
      <c r="N20" s="1336"/>
      <c r="O20" s="1337"/>
      <c r="P20" s="1336"/>
      <c r="Q20" s="1337"/>
      <c r="R20" s="239"/>
    </row>
    <row r="21" spans="1:18" ht="13.5" thickBot="1">
      <c r="A21" s="247">
        <v>9040160</v>
      </c>
      <c r="B21" s="1401" t="e">
        <f>VLOOKUP(A21,'Athlete and Points'!$A$1:$S$91,2,FALSE)</f>
        <v>#N/A</v>
      </c>
      <c r="C21" s="1401"/>
      <c r="D21" s="248" t="e">
        <f>VLOOKUP(A21,'Athlete and Points'!$A$1:$S$91,4,FALSE)</f>
        <v>#N/A</v>
      </c>
      <c r="E21" s="249"/>
      <c r="F21" s="1402" t="e">
        <f>VLOOKUP(A21,'Athlete and Points'!$A$1:$S$91,8,FALSE)</f>
        <v>#N/A</v>
      </c>
      <c r="G21" s="1403"/>
      <c r="H21" s="249"/>
      <c r="I21" s="1402"/>
      <c r="J21" s="1403"/>
      <c r="K21" s="1403"/>
      <c r="L21" s="1403"/>
      <c r="M21" s="249"/>
      <c r="N21" s="1341"/>
      <c r="O21" s="1342"/>
      <c r="P21" s="1341"/>
      <c r="Q21" s="1343"/>
      <c r="R21" s="18"/>
    </row>
    <row r="22" spans="1:18">
      <c r="A22" s="199">
        <v>9040167</v>
      </c>
      <c r="B22" s="1413" t="str">
        <f>VLOOKUP(A22,'Athlete and Points'!$A$1:$S$91,2,FALSE)</f>
        <v>MCALPIN Joss</v>
      </c>
      <c r="C22" s="1413"/>
      <c r="D22" s="194">
        <f>VLOOKUP(A22,'Athlete and Points'!$A$1:$S$91,4,FALSE)</f>
        <v>94</v>
      </c>
      <c r="E22" s="195"/>
      <c r="F22" s="1414">
        <f>VLOOKUP(A22,'Athlete and Points'!$A$1:$S$91,8,FALSE)</f>
        <v>0.06</v>
      </c>
      <c r="G22" s="1415"/>
      <c r="H22" s="195"/>
      <c r="I22" s="1414"/>
      <c r="J22" s="1415"/>
      <c r="K22" s="1415"/>
      <c r="L22" s="1415"/>
      <c r="M22" s="195">
        <f>VLOOKUP(A22,'Athlete and Points'!$A$1:$S$91,17,FALSE)</f>
        <v>37.799999999999997</v>
      </c>
      <c r="N22" s="1347"/>
      <c r="O22" s="1348"/>
      <c r="P22" s="1347"/>
      <c r="Q22" s="1349"/>
      <c r="R22" s="22"/>
    </row>
    <row r="23" spans="1:18" ht="13.5" thickBot="1">
      <c r="A23" s="252">
        <v>9040172</v>
      </c>
      <c r="B23" s="1407" t="str">
        <f>VLOOKUP(A23,'Athlete and Points'!$A$1:$S$91,2,FALSE)</f>
        <v>STAVELEY Cameron</v>
      </c>
      <c r="C23" s="1407"/>
      <c r="D23" s="253">
        <f>VLOOKUP(A23,'Athlete and Points'!$A$1:$S$91,4,FALSE)</f>
        <v>97</v>
      </c>
      <c r="E23" s="254"/>
      <c r="F23" s="1408"/>
      <c r="G23" s="1409"/>
      <c r="H23" s="254">
        <f>VLOOKUP(A23,'Athlete and Points'!$A$1:$S$91,11,FALSE)</f>
        <v>2.52</v>
      </c>
      <c r="I23" s="1408"/>
      <c r="J23" s="1409"/>
      <c r="K23" s="1409"/>
      <c r="L23" s="1409"/>
      <c r="M23" s="254">
        <f>VLOOKUP(A23,'Athlete and Points'!$A$1:$S$91,17,FALSE)</f>
        <v>1.01</v>
      </c>
      <c r="N23" s="1347"/>
      <c r="O23" s="1348"/>
      <c r="P23" s="1347"/>
      <c r="Q23" s="1349"/>
      <c r="R23" s="18"/>
    </row>
    <row r="24" spans="1:18">
      <c r="A24" s="252">
        <v>9040163</v>
      </c>
      <c r="B24" s="1407" t="e">
        <f>VLOOKUP(A24,'Athlete and Points'!$A$1:$S$91,2,FALSE)</f>
        <v>#N/A</v>
      </c>
      <c r="C24" s="1407"/>
      <c r="D24" s="253" t="e">
        <f>VLOOKUP(A24,'Athlete and Points'!$A$1:$S$91,4,FALSE)</f>
        <v>#N/A</v>
      </c>
      <c r="E24" s="254"/>
      <c r="F24" s="1408"/>
      <c r="G24" s="1409"/>
      <c r="H24" s="254"/>
      <c r="I24" s="1408"/>
      <c r="J24" s="1409"/>
      <c r="K24" s="1409"/>
      <c r="L24" s="1409"/>
      <c r="M24" s="254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199">
        <v>9040199</v>
      </c>
      <c r="B25" s="1413" t="str">
        <f>VLOOKUP(A25,'Athlete and Points'!$A$1:$S$91,2,FALSE)</f>
        <v>STAVELEY Luke</v>
      </c>
      <c r="C25" s="1413"/>
      <c r="D25" s="194">
        <f>VLOOKUP(A25,'Athlete and Points'!$A$1:$S$91,4,FALSE)</f>
        <v>99</v>
      </c>
      <c r="E25" s="195"/>
      <c r="F25" s="1414"/>
      <c r="G25" s="1415"/>
      <c r="H25" s="195">
        <f>VLOOKUP(A25,'Athlete and Points'!$A$1:$S$91,11,FALSE)</f>
        <v>4.2</v>
      </c>
      <c r="I25" s="1414"/>
      <c r="J25" s="1415"/>
      <c r="K25" s="1415"/>
      <c r="L25" s="1415"/>
      <c r="M25" s="23">
        <f>VLOOKUP(A25,'Athlete and Points'!$A$1:$S$91,17,FALSE)</f>
        <v>0.19</v>
      </c>
      <c r="N25" s="1347"/>
      <c r="O25" s="1348"/>
      <c r="P25" s="1347"/>
      <c r="Q25" s="1349"/>
      <c r="R25" s="18"/>
    </row>
    <row r="26" spans="1:18">
      <c r="A26" s="199">
        <v>9040065</v>
      </c>
      <c r="B26" s="1413" t="e">
        <f>VLOOKUP(A26,'Athlete and Points'!$A$1:$S$91,2,FALSE)</f>
        <v>#N/A</v>
      </c>
      <c r="C26" s="1413"/>
      <c r="D26" s="194" t="e">
        <f>VLOOKUP(A26,'Athlete and Points'!$A$1:$S$91,4,FALSE)</f>
        <v>#N/A</v>
      </c>
      <c r="E26" s="195"/>
      <c r="F26" s="1414"/>
      <c r="G26" s="1415"/>
      <c r="H26" s="195" t="e">
        <f>VLOOKUP(A26,'Athlete and Points'!$A$1:$S$91,11,FALSE)</f>
        <v>#N/A</v>
      </c>
      <c r="I26" s="1414"/>
      <c r="J26" s="1415"/>
      <c r="K26" s="1415"/>
      <c r="L26" s="1415"/>
      <c r="M26" s="195"/>
      <c r="N26" s="1347"/>
      <c r="O26" s="1348"/>
      <c r="P26" s="1347"/>
      <c r="Q26" s="1349"/>
      <c r="R26" s="22"/>
    </row>
    <row r="27" spans="1:18" ht="13.5" thickBot="1">
      <c r="A27" s="25">
        <v>9040116</v>
      </c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/>
      <c r="F27" s="1345"/>
      <c r="G27" s="1346"/>
      <c r="H27" s="195"/>
      <c r="I27" s="1345"/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199">
        <v>9040132</v>
      </c>
      <c r="B28" s="1413" t="str">
        <f>VLOOKUP(A28,'Athlete and Points'!$A$1:$S$91,2,FALSE)</f>
        <v>MARSDEN Hugh</v>
      </c>
      <c r="C28" s="1413"/>
      <c r="D28" s="194">
        <f>VLOOKUP(A28,'Athlete and Points'!$A$1:$S$91,4,FALSE)</f>
        <v>93</v>
      </c>
      <c r="E28" s="23"/>
      <c r="F28" s="1345"/>
      <c r="G28" s="1346"/>
      <c r="H28" s="195" t="str">
        <f>VLOOKUP(A28,'Athlete and Points'!$A$1:$S$91,11,FALSE)</f>
        <v>---</v>
      </c>
      <c r="I28" s="1345"/>
      <c r="J28" s="1346"/>
      <c r="K28" s="1346"/>
      <c r="L28" s="1346"/>
      <c r="M28" s="23">
        <f>VLOOKUP(A28,'Athlete and Points'!$A$1:$S$91,17,FALSE)</f>
        <v>0.11</v>
      </c>
      <c r="N28" s="1347"/>
      <c r="O28" s="1348"/>
      <c r="P28" s="1347"/>
      <c r="Q28" s="1349"/>
      <c r="R28" s="22"/>
    </row>
    <row r="29" spans="1:18" ht="13.5" thickBot="1">
      <c r="A29" s="25">
        <v>9040134</v>
      </c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/>
      <c r="F29" s="1345"/>
      <c r="G29" s="1346"/>
      <c r="H29" s="23"/>
      <c r="I29" s="1345"/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 ht="13.5" thickBot="1">
      <c r="A30" s="199">
        <v>9040143</v>
      </c>
      <c r="B30" s="1413" t="e">
        <f>VLOOKUP(A30,'Athlete and Points'!$A$1:$S$91,2,FALSE)</f>
        <v>#N/A</v>
      </c>
      <c r="C30" s="1413"/>
      <c r="D30" s="194" t="e">
        <f>VLOOKUP(A30,'Athlete and Points'!$A$1:$S$91,4,FALSE)</f>
        <v>#N/A</v>
      </c>
      <c r="E30" s="195"/>
      <c r="F30" s="1414"/>
      <c r="G30" s="1415"/>
      <c r="H30" s="195"/>
      <c r="I30" s="1414"/>
      <c r="J30" s="1415"/>
      <c r="K30" s="1415"/>
      <c r="L30" s="1415"/>
      <c r="M30" s="195" t="e">
        <f>VLOOKUP(A30,'Athlete and Points'!$A$1:$S$91,17,FALSE)</f>
        <v>#N/A</v>
      </c>
      <c r="N30" s="1347"/>
      <c r="O30" s="1348"/>
      <c r="P30" s="1347"/>
      <c r="Q30" s="1349"/>
      <c r="R30" s="5"/>
    </row>
    <row r="31" spans="1:18">
      <c r="A31" s="252">
        <v>9040175</v>
      </c>
      <c r="B31" s="1407" t="e">
        <f>VLOOKUP(A31,'Athlete and Points'!$A$1:$S$91,2,FALSE)</f>
        <v>#N/A</v>
      </c>
      <c r="C31" s="1407"/>
      <c r="D31" s="253" t="e">
        <f>VLOOKUP(A31,'Athlete and Points'!$A$1:$S$91,4,FALSE)</f>
        <v>#N/A</v>
      </c>
      <c r="E31" s="254"/>
      <c r="F31" s="1408"/>
      <c r="G31" s="1409"/>
      <c r="H31" s="254"/>
      <c r="I31" s="1408"/>
      <c r="J31" s="1409"/>
      <c r="K31" s="1409"/>
      <c r="L31" s="1409"/>
      <c r="M31" s="254" t="e">
        <f>VLOOKUP(A31,'Athlete and Points'!$A$1:$S$91,17,FALSE)</f>
        <v>#N/A</v>
      </c>
      <c r="N31" s="1347"/>
      <c r="O31" s="1348"/>
      <c r="P31" s="1347"/>
      <c r="Q31" s="1349"/>
      <c r="R31" s="22"/>
    </row>
    <row r="32" spans="1:18" ht="13.5" thickBot="1">
      <c r="A32" s="196">
        <v>7040073</v>
      </c>
      <c r="B32" s="1454" t="str">
        <f>VLOOKUP(A32,'Athlete and Points'!$A$1:$S$91,2,FALSE)</f>
        <v>LAIDLAW Timothy</v>
      </c>
      <c r="C32" s="1454"/>
      <c r="D32" s="197">
        <f>VLOOKUP(A32,'Athlete and Points'!$A$1:$S$91,4,FALSE)</f>
        <v>93</v>
      </c>
      <c r="E32" s="198"/>
      <c r="F32" s="1455"/>
      <c r="G32" s="1456"/>
      <c r="H32" s="198"/>
      <c r="I32" s="1455"/>
      <c r="J32" s="1456"/>
      <c r="K32" s="1456"/>
      <c r="L32" s="1456"/>
      <c r="M32" s="198">
        <f>VLOOKUP(A32,'Athlete and Points'!$A$1:$S$91,17,FALSE)</f>
        <v>5.4</v>
      </c>
      <c r="N32" s="1353"/>
      <c r="O32" s="1354"/>
      <c r="P32" s="1353"/>
      <c r="Q32" s="1355"/>
      <c r="R32" s="18"/>
    </row>
    <row r="33" spans="1:18" ht="13.5" thickBot="1">
      <c r="A33" s="29" t="s">
        <v>387</v>
      </c>
      <c r="B33" s="225"/>
      <c r="C33" s="225"/>
      <c r="D33" s="239"/>
      <c r="E33" s="239"/>
      <c r="F33" s="1336"/>
      <c r="G33" s="1337"/>
      <c r="H33" s="239"/>
      <c r="I33" s="1336"/>
      <c r="J33" s="1337"/>
      <c r="K33" s="1337"/>
      <c r="L33" s="1337"/>
      <c r="M33" s="240"/>
      <c r="N33" s="1336"/>
      <c r="O33" s="1337"/>
      <c r="P33" s="1336"/>
      <c r="Q33" s="1337"/>
      <c r="R33" s="22"/>
    </row>
    <row r="34" spans="1:18">
      <c r="A34" s="247">
        <v>1049953</v>
      </c>
      <c r="B34" s="1401" t="e">
        <f>VLOOKUP(A34,'Athlete and Points'!$A$1:$S$91,2,FALSE)</f>
        <v>#N/A</v>
      </c>
      <c r="C34" s="1401"/>
      <c r="D34" s="248" t="e">
        <f>VLOOKUP(A34,'Athlete and Points'!$A$1:$S$91,4,FALSE)</f>
        <v>#N/A</v>
      </c>
      <c r="E34" s="249"/>
      <c r="F34" s="1402"/>
      <c r="G34" s="1403"/>
      <c r="H34" s="249" t="e">
        <f>VLOOKUP(A34,'Athlete and Points'!$A$1:$S$91,11,FALSE)</f>
        <v>#N/A</v>
      </c>
      <c r="I34" s="1402"/>
      <c r="J34" s="1403"/>
      <c r="K34" s="1403"/>
      <c r="L34" s="1403"/>
      <c r="M34" s="249"/>
      <c r="N34" s="1341"/>
      <c r="O34" s="1342"/>
      <c r="P34" s="1341"/>
      <c r="Q34" s="1343"/>
      <c r="R34" s="5"/>
    </row>
    <row r="35" spans="1:18" ht="13.5" thickBot="1">
      <c r="A35" s="252">
        <v>9045061</v>
      </c>
      <c r="B35" s="1407" t="e">
        <f>VLOOKUP(A35,'Athlete and Points'!$A$1:$S$91,2,FALSE)</f>
        <v>#N/A</v>
      </c>
      <c r="C35" s="1407"/>
      <c r="D35" s="253" t="e">
        <f>VLOOKUP(A35,'Athlete and Points'!$A$1:$S$91,4,FALSE)</f>
        <v>#N/A</v>
      </c>
      <c r="E35" s="254"/>
      <c r="F35" s="1408"/>
      <c r="G35" s="1409"/>
      <c r="H35" s="254" t="e">
        <f>VLOOKUP(A35,'Athlete and Points'!$A$1:$S$91,11,FALSE)</f>
        <v>#N/A</v>
      </c>
      <c r="I35" s="1414"/>
      <c r="J35" s="1415"/>
      <c r="K35" s="1415"/>
      <c r="L35" s="1415"/>
      <c r="M35" s="195"/>
      <c r="N35" s="1347"/>
      <c r="O35" s="1348"/>
      <c r="P35" s="1347"/>
      <c r="Q35" s="1349"/>
      <c r="R35" s="18"/>
    </row>
    <row r="36" spans="1:18">
      <c r="A36" s="199">
        <v>9045044</v>
      </c>
      <c r="B36" s="1413" t="str">
        <f>VLOOKUP(A36,'Athlete and Points'!$A$1:$S$91,2,FALSE)</f>
        <v>TURNBULL Biba</v>
      </c>
      <c r="C36" s="1413"/>
      <c r="D36" s="194">
        <f>VLOOKUP(A36,'Athlete and Points'!$A$1:$S$91,4,FALSE)</f>
        <v>94</v>
      </c>
      <c r="E36" s="195"/>
      <c r="F36" s="1414">
        <f>VLOOKUP(A36,'Athlete and Points'!$A$1:$S$91,8,FALSE)</f>
        <v>14.52</v>
      </c>
      <c r="G36" s="1415"/>
      <c r="H36" s="195"/>
      <c r="I36" s="1414"/>
      <c r="J36" s="1415"/>
      <c r="K36" s="1415"/>
      <c r="L36" s="1415"/>
      <c r="M36" s="195">
        <f>VLOOKUP(A36,'Athlete and Points'!$A$1:$S$91,17,FALSE)</f>
        <v>14</v>
      </c>
      <c r="N36" s="1347"/>
      <c r="O36" s="1348"/>
      <c r="P36" s="1347"/>
      <c r="Q36" s="1349"/>
      <c r="R36" s="22"/>
    </row>
    <row r="37" spans="1:18" ht="13.5" thickBot="1">
      <c r="A37" s="252">
        <v>9045022</v>
      </c>
      <c r="B37" s="1407" t="str">
        <f>VLOOKUP(A37,'Athlete and Points'!$A$1:$S$91,2,FALSE)</f>
        <v>STAVELEY Lauren</v>
      </c>
      <c r="C37" s="1407"/>
      <c r="D37" s="253">
        <f>VLOOKUP(A37,'Athlete and Points'!$A$1:$S$91,4,FALSE)</f>
        <v>94</v>
      </c>
      <c r="E37" s="254"/>
      <c r="F37" s="1408"/>
      <c r="G37" s="1409"/>
      <c r="H37" s="254"/>
      <c r="I37" s="1408"/>
      <c r="J37" s="1409"/>
      <c r="K37" s="1409"/>
      <c r="L37" s="1409"/>
      <c r="M37" s="254">
        <f>VLOOKUP(A37,'Athlete and Points'!$A$1:$S$91,17,FALSE)</f>
        <v>108</v>
      </c>
      <c r="N37" s="1347"/>
      <c r="O37" s="1348"/>
      <c r="P37" s="1347"/>
      <c r="Q37" s="1349"/>
      <c r="R37" s="18"/>
    </row>
    <row r="38" spans="1:18">
      <c r="A38" s="199">
        <v>9045073</v>
      </c>
      <c r="B38" s="1413" t="str">
        <f>VLOOKUP(A38,'Athlete and Points'!$A$1:$S$91,2,FALSE)</f>
        <v>ARTHUR Emily</v>
      </c>
      <c r="C38" s="1413"/>
      <c r="D38" s="194">
        <f>VLOOKUP(A38,'Athlete and Points'!$A$1:$S$91,4,FALSE)</f>
        <v>99</v>
      </c>
      <c r="E38" s="195"/>
      <c r="F38" s="1414"/>
      <c r="G38" s="1415"/>
      <c r="H38" s="195">
        <f>VLOOKUP(A38,'Athlete and Points'!$A$1:$S$91,11,FALSE)</f>
        <v>249</v>
      </c>
      <c r="I38" s="1414"/>
      <c r="J38" s="1415"/>
      <c r="K38" s="1415"/>
      <c r="L38" s="1415"/>
      <c r="M38" s="195"/>
      <c r="N38" s="1347"/>
      <c r="O38" s="1348"/>
      <c r="P38" s="1347"/>
      <c r="Q38" s="1349"/>
      <c r="R38" s="22"/>
    </row>
    <row r="39" spans="1:18" ht="13.5" thickBot="1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18"/>
    </row>
    <row r="40" spans="1:18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22"/>
    </row>
    <row r="41" spans="1:18" ht="13.5" thickBot="1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18"/>
    </row>
    <row r="42" spans="1:18">
      <c r="A42" s="25"/>
      <c r="B42" s="1344" t="e">
        <f>VLOOKUP(A42,'Athlete and Points'!$A$1:$S$91,2,FALSE)</f>
        <v>#N/A</v>
      </c>
      <c r="C42" s="1344"/>
      <c r="D42" s="24" t="e">
        <f>VLOOKUP(A42,'Athlete and Points'!$A$1:$S$91,4,FALSE)</f>
        <v>#N/A</v>
      </c>
      <c r="E42" s="23" t="e">
        <f>VLOOKUP(A42,'Athlete and Points'!$A$1:$S$91,5,FALSE)</f>
        <v>#N/A</v>
      </c>
      <c r="F42" s="1345" t="e">
        <f>VLOOKUP(A42,'Athlete and Points'!$A$1:$S$91,8,FALSE)</f>
        <v>#N/A</v>
      </c>
      <c r="G42" s="1346"/>
      <c r="H42" s="23" t="e">
        <f>VLOOKUP(A42,'Athlete and Points'!$A$1:$S$91,11,FALSE)</f>
        <v>#N/A</v>
      </c>
      <c r="I42" s="1345" t="e">
        <f>VLOOKUP(A42,'Athlete and Points'!$A$1:$S$91,14,FALSE)</f>
        <v>#N/A</v>
      </c>
      <c r="J42" s="1346"/>
      <c r="K42" s="1346"/>
      <c r="L42" s="1346"/>
      <c r="M42" s="23" t="e">
        <f>VLOOKUP(A42,'Athlete and Points'!$A$1:$S$91,17,FALSE)</f>
        <v>#N/A</v>
      </c>
      <c r="N42" s="1347"/>
      <c r="O42" s="1348"/>
      <c r="P42" s="1347"/>
      <c r="Q42" s="1349"/>
      <c r="R42" s="22"/>
    </row>
    <row r="43" spans="1:18" ht="13.5" thickBot="1">
      <c r="A43" s="21"/>
      <c r="B43" s="1350" t="e">
        <f>VLOOKUP(A43,'Athlete and Points'!$A$1:$S$91,2,FALSE)</f>
        <v>#N/A</v>
      </c>
      <c r="C43" s="1350"/>
      <c r="D43" s="20" t="e">
        <f>VLOOKUP(A43,'Athlete and Points'!$A$1:$S$91,4,FALSE)</f>
        <v>#N/A</v>
      </c>
      <c r="E43" s="19" t="e">
        <f>VLOOKUP(A43,'Athlete and Points'!$A$1:$S$91,5,FALSE)</f>
        <v>#N/A</v>
      </c>
      <c r="F43" s="1351" t="e">
        <f>VLOOKUP(A43,'Athlete and Points'!$A$1:$S$91,8,FALSE)</f>
        <v>#N/A</v>
      </c>
      <c r="G43" s="1352"/>
      <c r="H43" s="19" t="e">
        <f>VLOOKUP(A43,'Athlete and Points'!$A$1:$S$91,11,FALSE)</f>
        <v>#N/A</v>
      </c>
      <c r="I43" s="1351" t="e">
        <f>VLOOKUP(A43,'Athlete and Points'!$A$1:$S$91,14,FALSE)</f>
        <v>#N/A</v>
      </c>
      <c r="J43" s="1352"/>
      <c r="K43" s="1352"/>
      <c r="L43" s="1352"/>
      <c r="M43" s="19" t="e">
        <f>VLOOKUP(A43,'Athlete and Points'!$A$1:$S$91,17,FALSE)</f>
        <v>#N/A</v>
      </c>
      <c r="N43" s="1353"/>
      <c r="O43" s="1354"/>
      <c r="P43" s="1353"/>
      <c r="Q43" s="1355"/>
      <c r="R43" s="18"/>
    </row>
    <row r="44" spans="1:18" ht="1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1:18" ht="13.5" thickBot="1">
      <c r="A45" s="16"/>
    </row>
    <row r="46" spans="1:18" ht="14.25" thickTop="1" thickBot="1">
      <c r="A46" s="1356" t="s">
        <v>386</v>
      </c>
      <c r="B46" s="1357"/>
      <c r="C46" s="1357"/>
      <c r="D46" s="1357"/>
      <c r="E46" s="1357"/>
      <c r="F46" s="1357"/>
      <c r="G46" s="1357"/>
      <c r="N46" s="15">
        <v>0</v>
      </c>
    </row>
    <row r="47" spans="1:18" ht="13.5" thickBot="1">
      <c r="A47" s="1356" t="s">
        <v>385</v>
      </c>
      <c r="B47" s="1357"/>
      <c r="C47" s="1357"/>
      <c r="D47" s="1357"/>
      <c r="E47" s="1357"/>
      <c r="N47" s="14" t="s">
        <v>384</v>
      </c>
    </row>
    <row r="48" spans="1:18" ht="13.5" thickBot="1">
      <c r="A48" s="1356" t="s">
        <v>383</v>
      </c>
      <c r="B48" s="1357"/>
      <c r="C48" s="1357"/>
      <c r="D48" s="1357"/>
      <c r="E48" s="1357"/>
      <c r="N48" s="13" t="s">
        <v>350</v>
      </c>
    </row>
    <row r="49" spans="1:8" ht="13.5" thickTop="1"/>
    <row r="50" spans="1:8" ht="18">
      <c r="B50" s="12" t="s">
        <v>382</v>
      </c>
      <c r="C50" s="12"/>
    </row>
    <row r="51" spans="1:8" ht="18.75">
      <c r="D51" s="11" t="s">
        <v>381</v>
      </c>
    </row>
    <row r="52" spans="1:8" ht="18.75" thickBot="1">
      <c r="E52" s="10" t="s">
        <v>380</v>
      </c>
    </row>
    <row r="53" spans="1:8" ht="24.75" thickTop="1">
      <c r="A53" s="1361" t="s">
        <v>379</v>
      </c>
      <c r="B53" s="1362"/>
      <c r="C53" s="1362"/>
      <c r="D53" s="1372"/>
      <c r="E53" s="1373" t="s">
        <v>378</v>
      </c>
      <c r="F53" s="1372"/>
      <c r="G53" s="9" t="s">
        <v>377</v>
      </c>
      <c r="H53" s="8" t="s">
        <v>376</v>
      </c>
    </row>
    <row r="54" spans="1:8" ht="24">
      <c r="A54" s="1374" t="s">
        <v>375</v>
      </c>
      <c r="B54" s="1375"/>
      <c r="C54" s="1375"/>
      <c r="D54" s="1319"/>
      <c r="E54" s="1318" t="s">
        <v>374</v>
      </c>
      <c r="F54" s="1319"/>
      <c r="G54" s="234" t="s">
        <v>373</v>
      </c>
      <c r="H54" s="7" t="s">
        <v>372</v>
      </c>
    </row>
    <row r="55" spans="1:8" ht="24.75" thickBot="1">
      <c r="A55" s="1358" t="s">
        <v>371</v>
      </c>
      <c r="B55" s="1285"/>
      <c r="C55" s="1285"/>
      <c r="D55" s="1359"/>
      <c r="E55" s="1360" t="s">
        <v>370</v>
      </c>
      <c r="F55" s="1359"/>
      <c r="G55" s="6" t="s">
        <v>369</v>
      </c>
      <c r="H55" s="5" t="s">
        <v>368</v>
      </c>
    </row>
    <row r="56" spans="1:8" ht="24" customHeight="1" thickTop="1">
      <c r="A56" s="1361"/>
      <c r="B56" s="1362"/>
      <c r="C56" s="1362"/>
      <c r="D56" s="1363"/>
      <c r="E56" s="1361" t="s">
        <v>367</v>
      </c>
      <c r="F56" s="1363"/>
      <c r="G56" s="1367"/>
      <c r="H56" s="1369"/>
    </row>
    <row r="57" spans="1:8" ht="13.5" thickBot="1">
      <c r="A57" s="1364"/>
      <c r="B57" s="1365"/>
      <c r="C57" s="1365"/>
      <c r="D57" s="1366"/>
      <c r="E57" s="1371" t="s">
        <v>366</v>
      </c>
      <c r="F57" s="1284"/>
      <c r="G57" s="1368"/>
      <c r="H57" s="1370"/>
    </row>
    <row r="58" spans="1:8">
      <c r="A58" s="1376"/>
      <c r="B58" s="1377"/>
      <c r="C58" s="1377"/>
      <c r="D58" s="1378"/>
      <c r="E58" s="1379"/>
      <c r="F58" s="1380"/>
      <c r="G58" s="1381"/>
      <c r="H58" s="1382"/>
    </row>
    <row r="59" spans="1:8" ht="13.5" thickBot="1">
      <c r="A59" s="1383"/>
      <c r="B59" s="1384"/>
      <c r="C59" s="1384"/>
      <c r="D59" s="1385"/>
      <c r="E59" s="1383"/>
      <c r="F59" s="1385"/>
      <c r="G59" s="1386"/>
      <c r="H59" s="1387"/>
    </row>
    <row r="60" spans="1:8" ht="13.5" thickTop="1">
      <c r="A60" s="1361"/>
      <c r="B60" s="1362"/>
      <c r="C60" s="1362"/>
      <c r="D60" s="1363"/>
      <c r="E60" s="1361" t="s">
        <v>365</v>
      </c>
      <c r="F60" s="1363"/>
      <c r="G60" s="1367"/>
      <c r="H60" s="1369"/>
    </row>
    <row r="61" spans="1:8" ht="13.5" thickBot="1">
      <c r="A61" s="1364"/>
      <c r="B61" s="1365"/>
      <c r="C61" s="1365"/>
      <c r="D61" s="1366"/>
      <c r="E61" s="1379"/>
      <c r="F61" s="1380"/>
      <c r="G61" s="1368"/>
      <c r="H61" s="1370"/>
    </row>
    <row r="62" spans="1:8">
      <c r="A62" s="1376"/>
      <c r="B62" s="1377"/>
      <c r="C62" s="1377"/>
      <c r="D62" s="1378"/>
      <c r="E62" s="1379"/>
      <c r="F62" s="1380"/>
      <c r="G62" s="1381"/>
      <c r="H62" s="1382"/>
    </row>
    <row r="63" spans="1:8" ht="13.5" thickBot="1">
      <c r="A63" s="1364"/>
      <c r="B63" s="1365"/>
      <c r="C63" s="1365"/>
      <c r="D63" s="1366"/>
      <c r="E63" s="1379"/>
      <c r="F63" s="1380"/>
      <c r="G63" s="1368"/>
      <c r="H63" s="1370"/>
    </row>
    <row r="64" spans="1:8">
      <c r="A64" s="1376"/>
      <c r="B64" s="1377"/>
      <c r="C64" s="1377"/>
      <c r="D64" s="1378"/>
      <c r="E64" s="1379"/>
      <c r="F64" s="1380"/>
      <c r="G64" s="1381"/>
      <c r="H64" s="1382"/>
    </row>
    <row r="65" spans="1:8" ht="13.5" thickBot="1">
      <c r="A65" s="1364"/>
      <c r="B65" s="1365"/>
      <c r="C65" s="1365"/>
      <c r="D65" s="1366"/>
      <c r="E65" s="1379"/>
      <c r="F65" s="1380"/>
      <c r="G65" s="1368"/>
      <c r="H65" s="1370"/>
    </row>
    <row r="66" spans="1:8">
      <c r="A66" s="1376"/>
      <c r="B66" s="1377"/>
      <c r="C66" s="1377"/>
      <c r="D66" s="1378"/>
      <c r="E66" s="1379"/>
      <c r="F66" s="1380"/>
      <c r="G66" s="1381"/>
      <c r="H66" s="1382"/>
    </row>
    <row r="67" spans="1:8" ht="13.5" thickBot="1">
      <c r="A67" s="1364"/>
      <c r="B67" s="1365"/>
      <c r="C67" s="1365"/>
      <c r="D67" s="1366"/>
      <c r="E67" s="1379"/>
      <c r="F67" s="1380"/>
      <c r="G67" s="1368"/>
      <c r="H67" s="1370"/>
    </row>
    <row r="68" spans="1:8" ht="13.5" thickTop="1">
      <c r="A68" s="1361"/>
      <c r="B68" s="1362"/>
      <c r="C68" s="1362"/>
      <c r="D68" s="1363"/>
      <c r="E68" s="1361" t="s">
        <v>364</v>
      </c>
      <c r="F68" s="1363"/>
      <c r="G68" s="1367"/>
      <c r="H68" s="1369"/>
    </row>
    <row r="69" spans="1:8" ht="13.5" thickBot="1">
      <c r="A69" s="1364"/>
      <c r="B69" s="1365"/>
      <c r="C69" s="1365"/>
      <c r="D69" s="1366"/>
      <c r="E69" s="1379"/>
      <c r="F69" s="1380"/>
      <c r="G69" s="1368"/>
      <c r="H69" s="1370"/>
    </row>
    <row r="70" spans="1:8">
      <c r="A70" s="1376"/>
      <c r="B70" s="1377"/>
      <c r="C70" s="1377"/>
      <c r="D70" s="1378"/>
      <c r="E70" s="1379"/>
      <c r="F70" s="1380"/>
      <c r="G70" s="1381"/>
      <c r="H70" s="1382"/>
    </row>
    <row r="71" spans="1:8" ht="13.5" thickBot="1">
      <c r="A71" s="1383"/>
      <c r="B71" s="1384"/>
      <c r="C71" s="1384"/>
      <c r="D71" s="1385"/>
      <c r="E71" s="1383"/>
      <c r="F71" s="1385"/>
      <c r="G71" s="1386"/>
      <c r="H71" s="1387"/>
    </row>
    <row r="72" spans="1:8" ht="13.5" thickTop="1">
      <c r="A72" s="1361"/>
      <c r="B72" s="1362"/>
      <c r="C72" s="1362"/>
      <c r="D72" s="1363"/>
      <c r="E72" s="1361" t="s">
        <v>363</v>
      </c>
      <c r="F72" s="1363"/>
      <c r="G72" s="1367"/>
      <c r="H72" s="1369"/>
    </row>
    <row r="73" spans="1:8" ht="13.5" thickBot="1">
      <c r="A73" s="1364"/>
      <c r="B73" s="1365"/>
      <c r="C73" s="1365"/>
      <c r="D73" s="1366"/>
      <c r="E73" s="1379"/>
      <c r="F73" s="1380"/>
      <c r="G73" s="1368"/>
      <c r="H73" s="1370"/>
    </row>
    <row r="74" spans="1:8">
      <c r="A74" s="1376"/>
      <c r="B74" s="1377"/>
      <c r="C74" s="1377"/>
      <c r="D74" s="1378"/>
      <c r="E74" s="1379"/>
      <c r="F74" s="1380"/>
      <c r="G74" s="1381"/>
      <c r="H74" s="1382"/>
    </row>
    <row r="75" spans="1:8" ht="13.5" thickBot="1">
      <c r="A75" s="1383"/>
      <c r="B75" s="1384"/>
      <c r="C75" s="1384"/>
      <c r="D75" s="1385"/>
      <c r="E75" s="1383"/>
      <c r="F75" s="1385"/>
      <c r="G75" s="1386"/>
      <c r="H75" s="1387"/>
    </row>
    <row r="76" spans="1:8" ht="13.5" thickTop="1">
      <c r="A76" s="1361"/>
      <c r="B76" s="1362"/>
      <c r="C76" s="1362"/>
      <c r="D76" s="1363"/>
      <c r="E76" s="1361" t="s">
        <v>362</v>
      </c>
      <c r="F76" s="1363"/>
      <c r="G76" s="1367"/>
      <c r="H76" s="1369"/>
    </row>
    <row r="77" spans="1:8" ht="13.5" thickBot="1">
      <c r="A77" s="1364"/>
      <c r="B77" s="1365"/>
      <c r="C77" s="1365"/>
      <c r="D77" s="1366"/>
      <c r="E77" s="1379"/>
      <c r="F77" s="1380"/>
      <c r="G77" s="1368"/>
      <c r="H77" s="1370"/>
    </row>
    <row r="78" spans="1:8">
      <c r="A78" s="1376"/>
      <c r="B78" s="1377"/>
      <c r="C78" s="1377"/>
      <c r="D78" s="1378"/>
      <c r="E78" s="1379"/>
      <c r="F78" s="1380"/>
      <c r="G78" s="1381"/>
      <c r="H78" s="1382"/>
    </row>
    <row r="79" spans="1:8" ht="13.5" thickBot="1">
      <c r="A79" s="1364"/>
      <c r="B79" s="1365"/>
      <c r="C79" s="1365"/>
      <c r="D79" s="1366"/>
      <c r="E79" s="1379"/>
      <c r="F79" s="1380"/>
      <c r="G79" s="1368"/>
      <c r="H79" s="1370"/>
    </row>
    <row r="80" spans="1:8">
      <c r="A80" s="1376"/>
      <c r="B80" s="1377"/>
      <c r="C80" s="1377"/>
      <c r="D80" s="1378"/>
      <c r="E80" s="1379"/>
      <c r="F80" s="1380"/>
      <c r="G80" s="1381"/>
      <c r="H80" s="1382"/>
    </row>
    <row r="81" spans="1:8" ht="13.5" thickBot="1">
      <c r="A81" s="1364"/>
      <c r="B81" s="1365"/>
      <c r="C81" s="1365"/>
      <c r="D81" s="1366"/>
      <c r="E81" s="1379"/>
      <c r="F81" s="1380"/>
      <c r="G81" s="1368"/>
      <c r="H81" s="1370"/>
    </row>
    <row r="82" spans="1:8">
      <c r="A82" s="1376"/>
      <c r="B82" s="1377"/>
      <c r="C82" s="1377"/>
      <c r="D82" s="1378"/>
      <c r="E82" s="1379"/>
      <c r="F82" s="1380"/>
      <c r="G82" s="1381"/>
      <c r="H82" s="1382"/>
    </row>
    <row r="83" spans="1:8" ht="13.5" thickBot="1">
      <c r="A83" s="1364"/>
      <c r="B83" s="1365"/>
      <c r="C83" s="1365"/>
      <c r="D83" s="1366"/>
      <c r="E83" s="1379"/>
      <c r="F83" s="1380"/>
      <c r="G83" s="1368"/>
      <c r="H83" s="1370"/>
    </row>
    <row r="84" spans="1:8" ht="46.5" customHeight="1" thickTop="1">
      <c r="A84" s="1361"/>
      <c r="B84" s="1362"/>
      <c r="C84" s="1362"/>
      <c r="D84" s="1363"/>
      <c r="E84" s="1361" t="s">
        <v>361</v>
      </c>
      <c r="F84" s="1363"/>
      <c r="G84" s="1367"/>
      <c r="H84" s="1369"/>
    </row>
    <row r="85" spans="1:8" ht="13.5" thickBot="1">
      <c r="A85" s="1364"/>
      <c r="B85" s="1365"/>
      <c r="C85" s="1365"/>
      <c r="D85" s="1366"/>
      <c r="E85" s="1379"/>
      <c r="F85" s="1380"/>
      <c r="G85" s="1368"/>
      <c r="H85" s="1370"/>
    </row>
    <row r="86" spans="1:8">
      <c r="A86" s="1376"/>
      <c r="B86" s="1377"/>
      <c r="C86" s="1377"/>
      <c r="D86" s="1378"/>
      <c r="E86" s="1379"/>
      <c r="F86" s="1380"/>
      <c r="G86" s="1381"/>
      <c r="H86" s="1382"/>
    </row>
    <row r="87" spans="1:8" ht="13.5" thickBot="1">
      <c r="A87" s="1364"/>
      <c r="B87" s="1365"/>
      <c r="C87" s="1365"/>
      <c r="D87" s="1366"/>
      <c r="E87" s="1379"/>
      <c r="F87" s="1380"/>
      <c r="G87" s="1368"/>
      <c r="H87" s="1370"/>
    </row>
    <row r="88" spans="1:8">
      <c r="A88" s="1376"/>
      <c r="B88" s="1377"/>
      <c r="C88" s="1377"/>
      <c r="D88" s="1378"/>
      <c r="E88" s="1379"/>
      <c r="F88" s="1380"/>
      <c r="G88" s="1381"/>
      <c r="H88" s="1382"/>
    </row>
    <row r="89" spans="1:8" ht="13.5" thickBot="1">
      <c r="A89" s="1364"/>
      <c r="B89" s="1365"/>
      <c r="C89" s="1365"/>
      <c r="D89" s="1366"/>
      <c r="E89" s="1379"/>
      <c r="F89" s="1380"/>
      <c r="G89" s="1368"/>
      <c r="H89" s="1370"/>
    </row>
    <row r="90" spans="1:8">
      <c r="A90" s="1376"/>
      <c r="B90" s="1377"/>
      <c r="C90" s="1377"/>
      <c r="D90" s="1378"/>
      <c r="E90" s="1379"/>
      <c r="F90" s="1380"/>
      <c r="G90" s="1381"/>
      <c r="H90" s="1382"/>
    </row>
    <row r="91" spans="1:8" ht="13.5" thickBot="1">
      <c r="A91" s="1364"/>
      <c r="B91" s="1365"/>
      <c r="C91" s="1365"/>
      <c r="D91" s="1366"/>
      <c r="E91" s="1379"/>
      <c r="F91" s="1380"/>
      <c r="G91" s="1368"/>
      <c r="H91" s="1370"/>
    </row>
    <row r="92" spans="1:8" ht="13.5" thickTop="1">
      <c r="A92" s="1361" t="s">
        <v>360</v>
      </c>
      <c r="B92" s="1372"/>
      <c r="C92" s="4">
        <f ca="1">TODAY()</f>
        <v>42433</v>
      </c>
      <c r="D92" s="1373" t="s">
        <v>359</v>
      </c>
      <c r="E92" s="1362"/>
      <c r="F92" s="1362"/>
      <c r="G92" s="1362"/>
      <c r="H92" s="1363"/>
    </row>
    <row r="93" spans="1:8">
      <c r="A93" s="1374" t="s">
        <v>358</v>
      </c>
      <c r="B93" s="1319"/>
      <c r="C93" s="244"/>
      <c r="D93" s="1318" t="s">
        <v>357</v>
      </c>
      <c r="E93" s="1288"/>
      <c r="F93" s="1288"/>
      <c r="G93" s="1288"/>
      <c r="H93" s="1289"/>
    </row>
    <row r="94" spans="1:8" ht="13.5" thickBot="1">
      <c r="A94" s="1358" t="s">
        <v>356</v>
      </c>
      <c r="B94" s="1359"/>
      <c r="C94" s="226"/>
      <c r="D94" s="1360" t="s">
        <v>355</v>
      </c>
      <c r="E94" s="1285"/>
      <c r="F94" s="1285"/>
      <c r="G94" s="1285"/>
      <c r="H94" s="1286"/>
    </row>
    <row r="95" spans="1:8" ht="13.5" thickTop="1">
      <c r="A95" s="3"/>
    </row>
  </sheetData>
  <protectedRanges>
    <protectedRange sqref="U4" name="Event ID_1"/>
  </protectedRanges>
  <mergeCells count="246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1:C31"/>
    <mergeCell ref="F31:G31"/>
    <mergeCell ref="I31:L31"/>
    <mergeCell ref="N31:O31"/>
    <mergeCell ref="P31:Q31"/>
    <mergeCell ref="B32:C32"/>
    <mergeCell ref="F32:G32"/>
    <mergeCell ref="I32:L32"/>
    <mergeCell ref="N32:O32"/>
    <mergeCell ref="P32:Q32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0:C40"/>
    <mergeCell ref="F40:G40"/>
    <mergeCell ref="I40:L40"/>
    <mergeCell ref="N40:O40"/>
    <mergeCell ref="P40:Q40"/>
    <mergeCell ref="N43:O43"/>
    <mergeCell ref="P43:Q43"/>
    <mergeCell ref="A46:G46"/>
    <mergeCell ref="B41:C41"/>
    <mergeCell ref="F41:G41"/>
    <mergeCell ref="I41:L41"/>
    <mergeCell ref="N41:O41"/>
    <mergeCell ref="P41:Q41"/>
    <mergeCell ref="B42:C42"/>
    <mergeCell ref="F42:G42"/>
    <mergeCell ref="I42:L42"/>
    <mergeCell ref="N42:O42"/>
    <mergeCell ref="P42:Q42"/>
    <mergeCell ref="A47:E47"/>
    <mergeCell ref="A48:E48"/>
    <mergeCell ref="A53:D53"/>
    <mergeCell ref="E53:F53"/>
    <mergeCell ref="A54:D54"/>
    <mergeCell ref="E54:F54"/>
    <mergeCell ref="B43:C43"/>
    <mergeCell ref="F43:G43"/>
    <mergeCell ref="I43:L43"/>
    <mergeCell ref="A58:D59"/>
    <mergeCell ref="E58:F59"/>
    <mergeCell ref="G58:G59"/>
    <mergeCell ref="H58:H59"/>
    <mergeCell ref="A60:D61"/>
    <mergeCell ref="E60:F61"/>
    <mergeCell ref="G60:G61"/>
    <mergeCell ref="H60:H61"/>
    <mergeCell ref="A55:D55"/>
    <mergeCell ref="E55:F55"/>
    <mergeCell ref="A56:D57"/>
    <mergeCell ref="E56:F56"/>
    <mergeCell ref="G56:G57"/>
    <mergeCell ref="H56:H57"/>
    <mergeCell ref="E57:F57"/>
    <mergeCell ref="A66:D67"/>
    <mergeCell ref="E66:F67"/>
    <mergeCell ref="G66:G67"/>
    <mergeCell ref="H66:H67"/>
    <mergeCell ref="A68:D69"/>
    <mergeCell ref="E68:F69"/>
    <mergeCell ref="G68:G69"/>
    <mergeCell ref="H68:H69"/>
    <mergeCell ref="A62:D63"/>
    <mergeCell ref="E62:F63"/>
    <mergeCell ref="G62:G63"/>
    <mergeCell ref="H62:H63"/>
    <mergeCell ref="A64:D65"/>
    <mergeCell ref="E64:F65"/>
    <mergeCell ref="G64:G65"/>
    <mergeCell ref="H64:H65"/>
    <mergeCell ref="A74:D75"/>
    <mergeCell ref="E74:F75"/>
    <mergeCell ref="G74:G75"/>
    <mergeCell ref="H74:H75"/>
    <mergeCell ref="A76:D77"/>
    <mergeCell ref="E76:F77"/>
    <mergeCell ref="G76:G77"/>
    <mergeCell ref="H76:H77"/>
    <mergeCell ref="A70:D71"/>
    <mergeCell ref="E70:F71"/>
    <mergeCell ref="G70:G71"/>
    <mergeCell ref="H70:H71"/>
    <mergeCell ref="A72:D73"/>
    <mergeCell ref="E72:F73"/>
    <mergeCell ref="G72:G73"/>
    <mergeCell ref="H72:H73"/>
    <mergeCell ref="E82:F83"/>
    <mergeCell ref="G82:G83"/>
    <mergeCell ref="H82:H83"/>
    <mergeCell ref="A84:D85"/>
    <mergeCell ref="E84:F85"/>
    <mergeCell ref="G84:G85"/>
    <mergeCell ref="H84:H85"/>
    <mergeCell ref="A78:D79"/>
    <mergeCell ref="E78:F79"/>
    <mergeCell ref="G78:G79"/>
    <mergeCell ref="H78:H79"/>
    <mergeCell ref="A80:D81"/>
    <mergeCell ref="E80:F81"/>
    <mergeCell ref="G80:G81"/>
    <mergeCell ref="H80:H81"/>
    <mergeCell ref="B30:C30"/>
    <mergeCell ref="F30:G30"/>
    <mergeCell ref="I30:L30"/>
    <mergeCell ref="N30:O30"/>
    <mergeCell ref="P30:Q30"/>
    <mergeCell ref="A93:B93"/>
    <mergeCell ref="D93:H93"/>
    <mergeCell ref="A94:B94"/>
    <mergeCell ref="D94:H94"/>
    <mergeCell ref="A90:D91"/>
    <mergeCell ref="E90:F91"/>
    <mergeCell ref="G90:G91"/>
    <mergeCell ref="H90:H91"/>
    <mergeCell ref="A92:B92"/>
    <mergeCell ref="D92:H92"/>
    <mergeCell ref="A86:D87"/>
    <mergeCell ref="E86:F87"/>
    <mergeCell ref="G86:G87"/>
    <mergeCell ref="H86:H87"/>
    <mergeCell ref="A88:D89"/>
    <mergeCell ref="E88:F89"/>
    <mergeCell ref="G88:G89"/>
    <mergeCell ref="H88:H89"/>
    <mergeCell ref="A82:D83"/>
  </mergeCells>
  <conditionalFormatting sqref="U5:U11 U13">
    <cfRule type="expression" dxfId="1244" priority="22" stopIfTrue="1">
      <formula>ISERROR($B$5:$B$13)</formula>
    </cfRule>
  </conditionalFormatting>
  <conditionalFormatting sqref="W9">
    <cfRule type="expression" dxfId="1243" priority="21" stopIfTrue="1">
      <formula>ISERROR($E$9)</formula>
    </cfRule>
  </conditionalFormatting>
  <conditionalFormatting sqref="C20">
    <cfRule type="expression" dxfId="1242" priority="20" stopIfTrue="1">
      <formula>ISERROR(C20:D36)</formula>
    </cfRule>
  </conditionalFormatting>
  <conditionalFormatting sqref="C20">
    <cfRule type="expression" dxfId="1241" priority="19" stopIfTrue="1">
      <formula>ISERROR(C20:D36)</formula>
    </cfRule>
  </conditionalFormatting>
  <conditionalFormatting sqref="B31:B32">
    <cfRule type="expression" dxfId="1240" priority="18" stopIfTrue="1">
      <formula>ISERROR(B31:B46)</formula>
    </cfRule>
  </conditionalFormatting>
  <conditionalFormatting sqref="D31:D32">
    <cfRule type="expression" dxfId="1239" priority="17" stopIfTrue="1">
      <formula>ISERROR(D31:H46)</formula>
    </cfRule>
  </conditionalFormatting>
  <conditionalFormatting sqref="F31:F32">
    <cfRule type="expression" dxfId="1238" priority="16" stopIfTrue="1">
      <formula>ISERROR(F31:N46)</formula>
    </cfRule>
  </conditionalFormatting>
  <conditionalFormatting sqref="E31:E32">
    <cfRule type="expression" dxfId="1237" priority="15" stopIfTrue="1">
      <formula>ISERROR(E31:K46)</formula>
    </cfRule>
  </conditionalFormatting>
  <conditionalFormatting sqref="I31:I32">
    <cfRule type="expression" dxfId="1236" priority="14" stopIfTrue="1">
      <formula>ISERROR(H31:R46)</formula>
    </cfRule>
  </conditionalFormatting>
  <conditionalFormatting sqref="H31:H32 M31:M32">
    <cfRule type="expression" dxfId="1235" priority="13" stopIfTrue="1">
      <formula>ISERROR(G31:P46)</formula>
    </cfRule>
  </conditionalFormatting>
  <conditionalFormatting sqref="F6 C20 E5:E6 D34:M43 C5:C6 K9:R10 L11:N11 A34:B43 A20:B32 D20:Q32">
    <cfRule type="containsErrors" dxfId="1234" priority="12" stopIfTrue="1">
      <formula>ISERROR(A5)</formula>
    </cfRule>
  </conditionalFormatting>
  <conditionalFormatting sqref="B34:B43">
    <cfRule type="expression" dxfId="1233" priority="10" stopIfTrue="1">
      <formula>ISERROR(B34:B49)</formula>
    </cfRule>
  </conditionalFormatting>
  <conditionalFormatting sqref="D34:D43">
    <cfRule type="expression" dxfId="1232" priority="9" stopIfTrue="1">
      <formula>ISERROR(D34:H49)</formula>
    </cfRule>
  </conditionalFormatting>
  <conditionalFormatting sqref="F34:F43">
    <cfRule type="expression" dxfId="1231" priority="8" stopIfTrue="1">
      <formula>ISERROR(F34:N49)</formula>
    </cfRule>
  </conditionalFormatting>
  <conditionalFormatting sqref="E34:E43">
    <cfRule type="expression" dxfId="1230" priority="7" stopIfTrue="1">
      <formula>ISERROR(E34:K49)</formula>
    </cfRule>
  </conditionalFormatting>
  <conditionalFormatting sqref="I34:I43">
    <cfRule type="expression" dxfId="1229" priority="6" stopIfTrue="1">
      <formula>ISERROR(H34:R49)</formula>
    </cfRule>
  </conditionalFormatting>
  <conditionalFormatting sqref="H34:H43">
    <cfRule type="expression" dxfId="1228" priority="5" stopIfTrue="1">
      <formula>ISERROR(G34:P49)</formula>
    </cfRule>
  </conditionalFormatting>
  <conditionalFormatting sqref="M34:M43">
    <cfRule type="expression" dxfId="1227" priority="4" stopIfTrue="1">
      <formula>ISERROR(L34:U49)</formula>
    </cfRule>
  </conditionalFormatting>
  <conditionalFormatting sqref="I35:I42">
    <cfRule type="expression" dxfId="1226" priority="3" stopIfTrue="1">
      <formula>ISERROR(H35:R50)</formula>
    </cfRule>
  </conditionalFormatting>
  <conditionalFormatting sqref="I34">
    <cfRule type="expression" dxfId="1225" priority="2" stopIfTrue="1">
      <formula>ISERROR(H34:R49)</formula>
    </cfRule>
  </conditionalFormatting>
  <conditionalFormatting sqref="I36:I43">
    <cfRule type="expression" dxfId="1224" priority="1" stopIfTrue="1">
      <formula>ISERROR(H36:R51)</formula>
    </cfRule>
  </conditionalFormatting>
  <conditionalFormatting sqref="B20:B30">
    <cfRule type="expression" dxfId="1223" priority="23" stopIfTrue="1">
      <formula>ISERROR(B20:B36)</formula>
    </cfRule>
  </conditionalFormatting>
  <conditionalFormatting sqref="D20:D30">
    <cfRule type="expression" dxfId="1222" priority="25" stopIfTrue="1">
      <formula>ISERROR(D20:H36)</formula>
    </cfRule>
  </conditionalFormatting>
  <conditionalFormatting sqref="F20:F30">
    <cfRule type="expression" dxfId="1221" priority="27" stopIfTrue="1">
      <formula>ISERROR(F20:N36)</formula>
    </cfRule>
  </conditionalFormatting>
  <conditionalFormatting sqref="E20:E30">
    <cfRule type="expression" dxfId="1220" priority="29" stopIfTrue="1">
      <formula>ISERROR(E20:K36)</formula>
    </cfRule>
  </conditionalFormatting>
  <conditionalFormatting sqref="I20:I30">
    <cfRule type="expression" dxfId="1219" priority="31" stopIfTrue="1">
      <formula>ISERROR(H20:R36)</formula>
    </cfRule>
  </conditionalFormatting>
  <conditionalFormatting sqref="M21:M30 H20:H30">
    <cfRule type="expression" dxfId="1218" priority="33" stopIfTrue="1">
      <formula>ISERROR(G20:P36)</formula>
    </cfRule>
  </conditionalFormatting>
  <hyperlinks>
    <hyperlink ref="U12" r:id="rId1" display="mailto:nalexakos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9" max="17" man="1"/>
  </rowBreaks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Z94"/>
  <sheetViews>
    <sheetView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32988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273"/>
      <c r="C5" s="42"/>
      <c r="E5" s="42"/>
      <c r="F5" s="85"/>
      <c r="G5" s="58"/>
      <c r="H5" s="273"/>
      <c r="I5" s="273"/>
      <c r="J5" s="27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272"/>
      <c r="C6" s="83" t="e">
        <f>U6</f>
        <v>#N/A</v>
      </c>
      <c r="E6" s="55"/>
      <c r="F6" s="56" t="e">
        <f>U7</f>
        <v>#N/A</v>
      </c>
      <c r="G6" s="272"/>
      <c r="H6" s="272"/>
      <c r="I6" s="272"/>
      <c r="J6" s="272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273"/>
      <c r="M8" s="273"/>
      <c r="N8" s="273"/>
      <c r="O8" s="273"/>
      <c r="P8" s="273"/>
      <c r="Q8" s="273"/>
      <c r="R8" s="274"/>
      <c r="T8" s="39" t="s">
        <v>414</v>
      </c>
      <c r="U8" s="38" t="s">
        <v>507</v>
      </c>
      <c r="V8" s="16"/>
      <c r="W8" s="16"/>
      <c r="Y8" s="106"/>
      <c r="Z8" s="52" t="s">
        <v>470</v>
      </c>
    </row>
    <row r="9" spans="1:26">
      <c r="A9" s="41" t="s">
        <v>413</v>
      </c>
      <c r="B9" s="272"/>
      <c r="C9" s="272"/>
      <c r="D9" s="272"/>
      <c r="E9" s="272"/>
      <c r="F9" s="272"/>
      <c r="G9" s="272"/>
      <c r="H9" s="272"/>
      <c r="I9" s="272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273"/>
      <c r="C11" s="273"/>
      <c r="D11" s="42" t="s">
        <v>407</v>
      </c>
      <c r="E11" s="273"/>
      <c r="F11" s="273"/>
      <c r="G11" s="273"/>
      <c r="H11" s="273"/>
      <c r="I11" s="274"/>
      <c r="J11" s="1266" t="s">
        <v>404</v>
      </c>
      <c r="K11" s="1267"/>
      <c r="L11" s="1268" t="str">
        <f>U8</f>
        <v>FIS-REV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275"/>
      <c r="C12" s="275"/>
      <c r="D12" s="275"/>
      <c r="E12" s="275"/>
      <c r="F12" s="275"/>
      <c r="G12" s="275"/>
      <c r="H12" s="275"/>
      <c r="I12" s="25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500</v>
      </c>
      <c r="V12" s="16"/>
      <c r="W12" s="16"/>
    </row>
    <row r="13" spans="1:26" ht="13.5" thickBot="1">
      <c r="A13" s="40" t="s">
        <v>402</v>
      </c>
      <c r="B13" s="257"/>
      <c r="C13" s="257"/>
      <c r="D13" s="257"/>
      <c r="E13" s="257"/>
      <c r="F13" s="257"/>
      <c r="G13" s="257"/>
      <c r="H13" s="257"/>
      <c r="I13" s="25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7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262" t="s">
        <v>393</v>
      </c>
      <c r="E17" s="260"/>
      <c r="F17" s="1295"/>
      <c r="G17" s="1296"/>
      <c r="H17" s="260"/>
      <c r="I17" s="1295"/>
      <c r="J17" s="1297"/>
      <c r="K17" s="1297"/>
      <c r="L17" s="1296"/>
      <c r="M17" s="26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265" t="s">
        <v>391</v>
      </c>
      <c r="E18" s="263" t="s">
        <v>353</v>
      </c>
      <c r="F18" s="1320" t="s">
        <v>352</v>
      </c>
      <c r="G18" s="1321"/>
      <c r="H18" s="263" t="s">
        <v>151</v>
      </c>
      <c r="I18" s="1320" t="s">
        <v>351</v>
      </c>
      <c r="J18" s="1322"/>
      <c r="K18" s="1322"/>
      <c r="L18" s="1321"/>
      <c r="M18" s="26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268" t="s">
        <v>389</v>
      </c>
      <c r="E19" s="32"/>
      <c r="F19" s="1328"/>
      <c r="G19" s="1329"/>
      <c r="H19" s="266"/>
      <c r="I19" s="1328"/>
      <c r="J19" s="1330"/>
      <c r="K19" s="1330"/>
      <c r="L19" s="1329"/>
      <c r="M19" s="26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269"/>
      <c r="N20" s="1336"/>
      <c r="O20" s="1337"/>
      <c r="P20" s="1336"/>
      <c r="Q20" s="1337"/>
      <c r="R20" s="270"/>
    </row>
    <row r="21" spans="1:18" ht="13.5" thickBot="1">
      <c r="A21" s="28">
        <v>9040160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9040167</v>
      </c>
      <c r="B22" s="1344" t="str">
        <f>VLOOKUP(A22,'Athlete and Points'!$A$1:$S$91,2,FALSE)</f>
        <v>MCALPIN Joss</v>
      </c>
      <c r="C22" s="1344"/>
      <c r="D22" s="24">
        <f>VLOOKUP(A22,'Athlete and Points'!$A$1:$S$91,4,FALSE)</f>
        <v>94</v>
      </c>
      <c r="E22" s="23"/>
      <c r="F22" s="1345">
        <f>VLOOKUP(A22,'Athlete and Points'!$A$1:$S$91,8,FALSE)</f>
        <v>0.06</v>
      </c>
      <c r="G22" s="1346"/>
      <c r="H22" s="23"/>
      <c r="I22" s="1345"/>
      <c r="J22" s="1346"/>
      <c r="K22" s="1346"/>
      <c r="L22" s="1346"/>
      <c r="M22" s="23">
        <f>VLOOKUP(A22,'Athlete and Points'!$A$1:$S$91,17,FALSE)</f>
        <v>37.799999999999997</v>
      </c>
      <c r="N22" s="1347"/>
      <c r="O22" s="1348"/>
      <c r="P22" s="1347"/>
      <c r="Q22" s="1349"/>
      <c r="R22" s="22"/>
    </row>
    <row r="23" spans="1:18" ht="13.5" thickBot="1">
      <c r="A23" s="25">
        <v>9040199</v>
      </c>
      <c r="B23" s="1344" t="str">
        <f>VLOOKUP(A23,'Athlete and Points'!$A$1:$S$91,2,FALSE)</f>
        <v>STAVELEY Luke</v>
      </c>
      <c r="C23" s="1344"/>
      <c r="D23" s="24">
        <f>VLOOKUP(A23,'Athlete and Points'!$A$1:$S$91,4,FALSE)</f>
        <v>99</v>
      </c>
      <c r="E23" s="23"/>
      <c r="F23" s="1345"/>
      <c r="G23" s="1346"/>
      <c r="H23" s="23">
        <f>VLOOKUP(A23,'Athlete and Points'!$A$1:$S$91,11,FALSE)</f>
        <v>4.2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9040065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/>
      <c r="G24" s="1346"/>
      <c r="H24" s="23" t="e">
        <f>VLOOKUP(A24,'Athlete and Points'!$A$1:$S$91,11,FALSE)</f>
        <v>#N/A</v>
      </c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9040132</v>
      </c>
      <c r="B25" s="1344" t="str">
        <f>VLOOKUP(A25,'Athlete and Points'!$A$1:$S$91,2,FALSE)</f>
        <v>MARSDEN Hugh</v>
      </c>
      <c r="C25" s="1344"/>
      <c r="D25" s="24">
        <f>VLOOKUP(A25,'Athlete and Points'!$A$1:$S$91,4,FALSE)</f>
        <v>93</v>
      </c>
      <c r="E25" s="23"/>
      <c r="F25" s="1345"/>
      <c r="G25" s="1346"/>
      <c r="H25" s="23" t="str">
        <f>VLOOKUP(A25,'Athlete and Points'!$A$1:$S$91,11,FALSE)</f>
        <v>---</v>
      </c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>
        <v>9040134</v>
      </c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/>
      <c r="G26" s="1346"/>
      <c r="H26" s="23"/>
      <c r="I26" s="1345"/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>
        <v>7040073</v>
      </c>
      <c r="B27" s="1344" t="str">
        <f>VLOOKUP(A27,'Athlete and Points'!$A$1:$S$91,2,FALSE)</f>
        <v>LAIDLAW Timothy</v>
      </c>
      <c r="C27" s="1344"/>
      <c r="D27" s="24">
        <f>VLOOKUP(A27,'Athlete and Points'!$A$1:$S$91,4,FALSE)</f>
        <v>93</v>
      </c>
      <c r="E27" s="23"/>
      <c r="F27" s="1345"/>
      <c r="G27" s="1346"/>
      <c r="H27" s="23"/>
      <c r="I27" s="1345"/>
      <c r="J27" s="1346"/>
      <c r="K27" s="1346"/>
      <c r="L27" s="1346"/>
      <c r="M27" s="23">
        <f>VLOOKUP(A27,'Athlete and Points'!$A$1:$S$91,17,FALSE)</f>
        <v>5.4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256"/>
      <c r="C32" s="256"/>
      <c r="D32" s="270"/>
      <c r="E32" s="270"/>
      <c r="F32" s="1336"/>
      <c r="G32" s="1337"/>
      <c r="H32" s="270"/>
      <c r="I32" s="1336"/>
      <c r="J32" s="1337"/>
      <c r="K32" s="1337"/>
      <c r="L32" s="1337"/>
      <c r="M32" s="27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 t="e">
        <f>VLOOKUP(A33,'Athlete and Points'!$A$1:$S$91,11,FALSE)</f>
        <v>#N/A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9045044</v>
      </c>
      <c r="B34" s="1344" t="str">
        <f>VLOOKUP(A34,'Athlete and Points'!$A$1:$S$91,2,FALSE)</f>
        <v>TURNBULL Biba</v>
      </c>
      <c r="C34" s="1344"/>
      <c r="D34" s="24">
        <f>VLOOKUP(A34,'Athlete and Points'!$A$1:$S$91,4,FALSE)</f>
        <v>94</v>
      </c>
      <c r="E34" s="23"/>
      <c r="F34" s="1345">
        <f>VLOOKUP(A34,'Athlete and Points'!$A$1:$S$91,8,FALSE)</f>
        <v>14.52</v>
      </c>
      <c r="G34" s="1346"/>
      <c r="H34" s="23"/>
      <c r="I34" s="1345"/>
      <c r="J34" s="1346"/>
      <c r="K34" s="1346"/>
      <c r="L34" s="1346"/>
      <c r="M34" s="23">
        <f>VLOOKUP(A34,'Athlete and Points'!$A$1:$S$91,17,FALSE)</f>
        <v>14</v>
      </c>
      <c r="N34" s="1347"/>
      <c r="O34" s="1348"/>
      <c r="P34" s="1347"/>
      <c r="Q34" s="1349"/>
      <c r="R34" s="18"/>
    </row>
    <row r="35" spans="1:18">
      <c r="A35" s="25">
        <v>9045073</v>
      </c>
      <c r="B35" s="1344" t="str">
        <f>VLOOKUP(A35,'Athlete and Points'!$A$1:$S$91,2,FALSE)</f>
        <v>ARTHUR Emily</v>
      </c>
      <c r="C35" s="1344"/>
      <c r="D35" s="24">
        <f>VLOOKUP(A35,'Athlete and Points'!$A$1:$S$91,4,FALSE)</f>
        <v>99</v>
      </c>
      <c r="E35" s="23"/>
      <c r="F35" s="1345"/>
      <c r="G35" s="1346"/>
      <c r="H35" s="23">
        <f>VLOOKUP(A35,'Athlete and Points'!$A$1:$S$91,11,FALSE)</f>
        <v>249</v>
      </c>
      <c r="I35" s="1345"/>
      <c r="J35" s="1346"/>
      <c r="K35" s="1346"/>
      <c r="L35" s="1346"/>
      <c r="M35" s="23">
        <f>VLOOKUP(A35,'Athlete and Points'!$A$1:$S$91,17,FALSE)</f>
        <v>28.08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/>
      <c r="F36" s="1345"/>
      <c r="G36" s="1346"/>
      <c r="H36" s="23" t="e">
        <f>VLOOKUP(A36,'Athlete and Points'!$A$1:$S$91,11,FALSE)</f>
        <v>#N/A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26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27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25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1217" priority="22" stopIfTrue="1">
      <formula>ISERROR($B$5:$B$13)</formula>
    </cfRule>
  </conditionalFormatting>
  <conditionalFormatting sqref="W9">
    <cfRule type="expression" dxfId="1216" priority="21" stopIfTrue="1">
      <formula>ISERROR($E$9)</formula>
    </cfRule>
  </conditionalFormatting>
  <conditionalFormatting sqref="C20">
    <cfRule type="expression" dxfId="1215" priority="20" stopIfTrue="1">
      <formula>ISERROR(C20:D35)</formula>
    </cfRule>
  </conditionalFormatting>
  <conditionalFormatting sqref="C20">
    <cfRule type="expression" dxfId="1214" priority="19" stopIfTrue="1">
      <formula>ISERROR(C20:D35)</formula>
    </cfRule>
  </conditionalFormatting>
  <conditionalFormatting sqref="B20:B31">
    <cfRule type="expression" dxfId="1213" priority="18" stopIfTrue="1">
      <formula>ISERROR(B20:B35)</formula>
    </cfRule>
  </conditionalFormatting>
  <conditionalFormatting sqref="D20:D31">
    <cfRule type="expression" dxfId="1212" priority="17" stopIfTrue="1">
      <formula>ISERROR(D20:H35)</formula>
    </cfRule>
  </conditionalFormatting>
  <conditionalFormatting sqref="F20:F31">
    <cfRule type="expression" dxfId="1211" priority="16" stopIfTrue="1">
      <formula>ISERROR(F20:N35)</formula>
    </cfRule>
  </conditionalFormatting>
  <conditionalFormatting sqref="E20:E31">
    <cfRule type="expression" dxfId="1210" priority="15" stopIfTrue="1">
      <formula>ISERROR(E20:K35)</formula>
    </cfRule>
  </conditionalFormatting>
  <conditionalFormatting sqref="I20:I31">
    <cfRule type="expression" dxfId="1209" priority="14" stopIfTrue="1">
      <formula>ISERROR(H20:R35)</formula>
    </cfRule>
  </conditionalFormatting>
  <conditionalFormatting sqref="H20:H31">
    <cfRule type="expression" dxfId="1208" priority="13" stopIfTrue="1">
      <formula>ISERROR(G20:P35)</formula>
    </cfRule>
  </conditionalFormatting>
  <conditionalFormatting sqref="F6 C20 A20:B31 E5:E6 C5:C6 K9:R10 L11:N11 D20:Q31 A33:B42 D33:M42">
    <cfRule type="containsErrors" dxfId="1207" priority="12" stopIfTrue="1">
      <formula>ISERROR(A5)</formula>
    </cfRule>
  </conditionalFormatting>
  <conditionalFormatting sqref="M21:M31">
    <cfRule type="expression" dxfId="1206" priority="11" stopIfTrue="1">
      <formula>ISERROR(L21:U36)</formula>
    </cfRule>
  </conditionalFormatting>
  <conditionalFormatting sqref="B33:B42">
    <cfRule type="expression" dxfId="1205" priority="10" stopIfTrue="1">
      <formula>ISERROR(B33:B48)</formula>
    </cfRule>
  </conditionalFormatting>
  <conditionalFormatting sqref="D33:D42">
    <cfRule type="expression" dxfId="1204" priority="9" stopIfTrue="1">
      <formula>ISERROR(D33:H48)</formula>
    </cfRule>
  </conditionalFormatting>
  <conditionalFormatting sqref="F33:F42">
    <cfRule type="expression" dxfId="1203" priority="8" stopIfTrue="1">
      <formula>ISERROR(F33:N48)</formula>
    </cfRule>
  </conditionalFormatting>
  <conditionalFormatting sqref="E33:E42">
    <cfRule type="expression" dxfId="1202" priority="7" stopIfTrue="1">
      <formula>ISERROR(E33:K48)</formula>
    </cfRule>
  </conditionalFormatting>
  <conditionalFormatting sqref="I33:I42">
    <cfRule type="expression" dxfId="1201" priority="6" stopIfTrue="1">
      <formula>ISERROR(H33:R48)</formula>
    </cfRule>
  </conditionalFormatting>
  <conditionalFormatting sqref="H33:H42">
    <cfRule type="expression" dxfId="1200" priority="5" stopIfTrue="1">
      <formula>ISERROR(G33:P48)</formula>
    </cfRule>
  </conditionalFormatting>
  <conditionalFormatting sqref="M33:M42">
    <cfRule type="expression" dxfId="1199" priority="4" stopIfTrue="1">
      <formula>ISERROR(L33:U48)</formula>
    </cfRule>
  </conditionalFormatting>
  <conditionalFormatting sqref="I34:I41">
    <cfRule type="expression" dxfId="1198" priority="3" stopIfTrue="1">
      <formula>ISERROR(H34:R49)</formula>
    </cfRule>
  </conditionalFormatting>
  <conditionalFormatting sqref="I33">
    <cfRule type="expression" dxfId="1197" priority="2" stopIfTrue="1">
      <formula>ISERROR(H33:R48)</formula>
    </cfRule>
  </conditionalFormatting>
  <conditionalFormatting sqref="I35:I42">
    <cfRule type="expression" dxfId="1196" priority="1" stopIfTrue="1">
      <formula>ISERROR(H35:R50)</formula>
    </cfRule>
  </conditionalFormatting>
  <hyperlinks>
    <hyperlink ref="U12" r:id="rId1" display="mailto:nalexakos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FF0000"/>
  </sheetPr>
  <dimension ref="A1:Z94"/>
  <sheetViews>
    <sheetView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31948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/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496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195" priority="22" stopIfTrue="1">
      <formula>ISERROR($B$5:$B$13)</formula>
    </cfRule>
  </conditionalFormatting>
  <conditionalFormatting sqref="W9">
    <cfRule type="expression" dxfId="1194" priority="21" stopIfTrue="1">
      <formula>ISERROR($E$9)</formula>
    </cfRule>
  </conditionalFormatting>
  <conditionalFormatting sqref="C20">
    <cfRule type="expression" dxfId="1193" priority="20" stopIfTrue="1">
      <formula>ISERROR(C20:D35)</formula>
    </cfRule>
  </conditionalFormatting>
  <conditionalFormatting sqref="C20">
    <cfRule type="expression" dxfId="1192" priority="19" stopIfTrue="1">
      <formula>ISERROR(C20:D35)</formula>
    </cfRule>
  </conditionalFormatting>
  <conditionalFormatting sqref="B20:B31">
    <cfRule type="expression" dxfId="1191" priority="18" stopIfTrue="1">
      <formula>ISERROR(B20:B35)</formula>
    </cfRule>
  </conditionalFormatting>
  <conditionalFormatting sqref="D20:D31">
    <cfRule type="expression" dxfId="1190" priority="17" stopIfTrue="1">
      <formula>ISERROR(D20:H35)</formula>
    </cfRule>
  </conditionalFormatting>
  <conditionalFormatting sqref="F20:F31">
    <cfRule type="expression" dxfId="1189" priority="16" stopIfTrue="1">
      <formula>ISERROR(F20:N35)</formula>
    </cfRule>
  </conditionalFormatting>
  <conditionalFormatting sqref="E20:E31">
    <cfRule type="expression" dxfId="1188" priority="15" stopIfTrue="1">
      <formula>ISERROR(E20:K35)</formula>
    </cfRule>
  </conditionalFormatting>
  <conditionalFormatting sqref="I20:I31">
    <cfRule type="expression" dxfId="1187" priority="14" stopIfTrue="1">
      <formula>ISERROR(H20:R35)</formula>
    </cfRule>
  </conditionalFormatting>
  <conditionalFormatting sqref="H20:H31">
    <cfRule type="expression" dxfId="1186" priority="13" stopIfTrue="1">
      <formula>ISERROR(G20:P35)</formula>
    </cfRule>
  </conditionalFormatting>
  <conditionalFormatting sqref="F6 C20 A20:B31 E5:E6 D33:M42 C5:C6 K9:R10 L11:N11 D20:Q31 A33:B42">
    <cfRule type="containsErrors" dxfId="1185" priority="12" stopIfTrue="1">
      <formula>ISERROR(A5)</formula>
    </cfRule>
  </conditionalFormatting>
  <conditionalFormatting sqref="M21:M31">
    <cfRule type="expression" dxfId="1184" priority="11" stopIfTrue="1">
      <formula>ISERROR(L21:U36)</formula>
    </cfRule>
  </conditionalFormatting>
  <conditionalFormatting sqref="B33:B42">
    <cfRule type="expression" dxfId="1183" priority="10" stopIfTrue="1">
      <formula>ISERROR(B33:B48)</formula>
    </cfRule>
  </conditionalFormatting>
  <conditionalFormatting sqref="D33:D42">
    <cfRule type="expression" dxfId="1182" priority="9" stopIfTrue="1">
      <formula>ISERROR(D33:H48)</formula>
    </cfRule>
  </conditionalFormatting>
  <conditionalFormatting sqref="F33:F42">
    <cfRule type="expression" dxfId="1181" priority="8" stopIfTrue="1">
      <formula>ISERROR(F33:N48)</formula>
    </cfRule>
  </conditionalFormatting>
  <conditionalFormatting sqref="E33:E42">
    <cfRule type="expression" dxfId="1180" priority="7" stopIfTrue="1">
      <formula>ISERROR(E33:K48)</formula>
    </cfRule>
  </conditionalFormatting>
  <conditionalFormatting sqref="I33:I42">
    <cfRule type="expression" dxfId="1179" priority="6" stopIfTrue="1">
      <formula>ISERROR(H33:R48)</formula>
    </cfRule>
  </conditionalFormatting>
  <conditionalFormatting sqref="H33:H42">
    <cfRule type="expression" dxfId="1178" priority="5" stopIfTrue="1">
      <formula>ISERROR(G33:P48)</formula>
    </cfRule>
  </conditionalFormatting>
  <conditionalFormatting sqref="M33:M42">
    <cfRule type="expression" dxfId="1177" priority="4" stopIfTrue="1">
      <formula>ISERROR(L33:U48)</formula>
    </cfRule>
  </conditionalFormatting>
  <conditionalFormatting sqref="I34:I41">
    <cfRule type="expression" dxfId="1176" priority="3" stopIfTrue="1">
      <formula>ISERROR(H34:R49)</formula>
    </cfRule>
  </conditionalFormatting>
  <conditionalFormatting sqref="I33">
    <cfRule type="expression" dxfId="1175" priority="2" stopIfTrue="1">
      <formula>ISERROR(H33:R48)</formula>
    </cfRule>
  </conditionalFormatting>
  <conditionalFormatting sqref="I35:I42">
    <cfRule type="expression" dxfId="1174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FF0066"/>
  </sheetPr>
  <dimension ref="A1:Z100"/>
  <sheetViews>
    <sheetView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31595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471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WCH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25.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COUNT(A39:A49)</f>
        <v>11</v>
      </c>
      <c r="I15" s="37" t="s">
        <v>396</v>
      </c>
      <c r="J15" s="37"/>
      <c r="K15" s="1315">
        <f>COUNT(A21:A37)</f>
        <v>17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47">
        <v>7040060</v>
      </c>
      <c r="B21" s="1401" t="e">
        <f>VLOOKUP(A21,'Athlete and Points'!$A$1:$S$91,2,FALSE)</f>
        <v>#N/A</v>
      </c>
      <c r="C21" s="1401"/>
      <c r="D21" s="248" t="e">
        <f>VLOOKUP(A21,'Athlete and Points'!$A$1:$S$91,4,FALSE)</f>
        <v>#N/A</v>
      </c>
      <c r="E21" s="249"/>
      <c r="F21" s="1402"/>
      <c r="G21" s="1403"/>
      <c r="H21" s="249"/>
      <c r="I21" s="1402"/>
      <c r="J21" s="1403"/>
      <c r="K21" s="1403"/>
      <c r="L21" s="1403"/>
      <c r="M21" s="249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>
        <v>9040143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/>
      <c r="G22" s="1346"/>
      <c r="H22" s="23"/>
      <c r="I22" s="1345"/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>
        <v>9040065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/>
      <c r="G23" s="1346"/>
      <c r="H23" s="23" t="e">
        <f>VLOOKUP(A23,'Athlete and Points'!$A$1:$S$91,11,FALSE)</f>
        <v>#N/A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199">
        <v>9040137</v>
      </c>
      <c r="B24" s="1413" t="e">
        <f>VLOOKUP(A24,'Athlete and Points'!$A$1:$S$91,2,FALSE)</f>
        <v>#N/A</v>
      </c>
      <c r="C24" s="1413"/>
      <c r="D24" s="194" t="e">
        <f>VLOOKUP(A24,'Athlete and Points'!$A$1:$S$91,4,FALSE)</f>
        <v>#N/A</v>
      </c>
      <c r="E24" s="195"/>
      <c r="F24" s="1414" t="e">
        <f>VLOOKUP(A24,'Athlete and Points'!$A$1:$S$91,8,FALSE)</f>
        <v>#N/A</v>
      </c>
      <c r="G24" s="1415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199">
        <v>9040115</v>
      </c>
      <c r="B25" s="1413" t="e">
        <f>VLOOKUP(A25,'Athlete and Points'!$A$1:$S$91,2,FALSE)</f>
        <v>#N/A</v>
      </c>
      <c r="C25" s="1413"/>
      <c r="D25" s="194" t="e">
        <f>VLOOKUP(A25,'Athlete and Points'!$A$1:$S$91,4,FALSE)</f>
        <v>#N/A</v>
      </c>
      <c r="E25" s="195"/>
      <c r="F25" s="1414" t="e">
        <f>VLOOKUP(A25,'Athlete and Points'!$A$1:$S$91,8,FALSE)</f>
        <v>#N/A</v>
      </c>
      <c r="G25" s="1415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>
        <v>7040073</v>
      </c>
      <c r="B26" s="1344" t="str">
        <f>VLOOKUP(A26,'Athlete and Points'!$A$1:$S$91,2,FALSE)</f>
        <v>LAIDLAW Timothy</v>
      </c>
      <c r="C26" s="1344"/>
      <c r="D26" s="24">
        <f>VLOOKUP(A26,'Athlete and Points'!$A$1:$S$91,4,FALSE)</f>
        <v>93</v>
      </c>
      <c r="E26" s="23"/>
      <c r="F26" s="1345"/>
      <c r="G26" s="1435"/>
      <c r="H26" s="23"/>
      <c r="I26" s="1345"/>
      <c r="J26" s="1435"/>
      <c r="K26" s="1435"/>
      <c r="L26" s="1435"/>
      <c r="M26" s="23">
        <f>VLOOKUP(A26,'Athlete and Points'!$A$1:$S$91,17,FALSE)</f>
        <v>5.4</v>
      </c>
      <c r="N26" s="1347"/>
      <c r="O26" s="1348"/>
      <c r="P26" s="1347"/>
      <c r="Q26" s="1349"/>
      <c r="R26" s="22"/>
    </row>
    <row r="27" spans="1:18" ht="13.5" thickBot="1">
      <c r="A27" s="199">
        <v>9040172</v>
      </c>
      <c r="B27" s="1413" t="str">
        <f>VLOOKUP(A27,'Athlete and Points'!$A$1:$S$91,2,FALSE)</f>
        <v>STAVELEY Cameron</v>
      </c>
      <c r="C27" s="1413"/>
      <c r="D27" s="194">
        <f>VLOOKUP(A27,'Athlete and Points'!$A$1:$S$91,4,FALSE)</f>
        <v>97</v>
      </c>
      <c r="E27" s="195"/>
      <c r="F27" s="1414"/>
      <c r="G27" s="1415"/>
      <c r="H27" s="195"/>
      <c r="I27" s="1414"/>
      <c r="J27" s="1415"/>
      <c r="K27" s="1415"/>
      <c r="L27" s="1415"/>
      <c r="M27" s="195">
        <f>VLOOKUP(A27,'Athlete and Points'!$A$1:$S$91,17,FALSE)</f>
        <v>1.01</v>
      </c>
      <c r="N27" s="1347"/>
      <c r="O27" s="1348"/>
      <c r="P27" s="1347"/>
      <c r="Q27" s="1349"/>
      <c r="R27" s="18"/>
    </row>
    <row r="28" spans="1:18">
      <c r="A28" s="199">
        <v>9040138</v>
      </c>
      <c r="B28" s="1413" t="e">
        <f>VLOOKUP(A28,'Athlete and Points'!$A$1:$S$91,2,FALSE)</f>
        <v>#N/A</v>
      </c>
      <c r="C28" s="1413"/>
      <c r="D28" s="194" t="e">
        <f>VLOOKUP(A28,'Athlete and Points'!$A$1:$S$91,4,FALSE)</f>
        <v>#N/A</v>
      </c>
      <c r="E28" s="195" t="e">
        <f>VLOOKUP(A28,'Athlete and Points'!A1:P91,5,FALSE)</f>
        <v>#N/A</v>
      </c>
      <c r="F28" s="1345"/>
      <c r="G28" s="1346"/>
      <c r="H28" s="23"/>
      <c r="I28" s="1345"/>
      <c r="J28" s="1346"/>
      <c r="K28" s="1346"/>
      <c r="L28" s="1346"/>
      <c r="M28" s="23"/>
      <c r="N28" s="1347"/>
      <c r="O28" s="1348"/>
      <c r="P28" s="1347"/>
      <c r="Q28" s="1349"/>
      <c r="R28" s="22"/>
    </row>
    <row r="29" spans="1:18" ht="13.5" thickBot="1">
      <c r="A29" s="199">
        <v>9040077</v>
      </c>
      <c r="B29" s="1413" t="str">
        <f>VLOOKUP(A29,'Athlete and Points'!$A$1:$S$91,2,FALSE)</f>
        <v>BOLTON Cameron</v>
      </c>
      <c r="C29" s="1413"/>
      <c r="D29" s="194">
        <f>VLOOKUP(A29,'Athlete and Points'!$A$1:$S$91,4,FALSE)</f>
        <v>90</v>
      </c>
      <c r="E29" s="195"/>
      <c r="F29" s="1414">
        <f>VLOOKUP(A29,'Athlete and Points'!$A$1:$S$91,8,FALSE)</f>
        <v>378</v>
      </c>
      <c r="G29" s="1415"/>
      <c r="H29" s="23"/>
      <c r="I29" s="1345"/>
      <c r="J29" s="1346"/>
      <c r="K29" s="1346"/>
      <c r="L29" s="1346"/>
      <c r="M29" s="23"/>
      <c r="N29" s="1347"/>
      <c r="O29" s="1348"/>
      <c r="P29" s="1347"/>
      <c r="Q29" s="1349"/>
      <c r="R29" s="18"/>
    </row>
    <row r="30" spans="1:18">
      <c r="A30" s="199">
        <v>9040117</v>
      </c>
      <c r="B30" s="1413" t="str">
        <f>VLOOKUP(A30,'Athlete and Points'!$A$1:$S$91,2,FALSE)</f>
        <v>JAMES Scotty</v>
      </c>
      <c r="C30" s="1413"/>
      <c r="D30" s="194">
        <f>VLOOKUP(A30,'Athlete and Points'!$A$1:$S$91,4,FALSE)</f>
        <v>94</v>
      </c>
      <c r="E30" s="195"/>
      <c r="F30" s="1414"/>
      <c r="G30" s="1415"/>
      <c r="H30" s="195">
        <f>VLOOKUP(A30,'Athlete and Points'!$A$1:$S$91,11,FALSE)</f>
        <v>620</v>
      </c>
      <c r="I30" s="1414"/>
      <c r="J30" s="1415"/>
      <c r="K30" s="1415"/>
      <c r="L30" s="1415"/>
      <c r="M30" s="195">
        <f>VLOOKUP(A30,'Athlete and Points'!$A$1:$S$91,17,FALSE)</f>
        <v>58</v>
      </c>
      <c r="N30" s="1347"/>
      <c r="O30" s="1348"/>
      <c r="P30" s="1347"/>
      <c r="Q30" s="1349"/>
      <c r="R30" s="22"/>
    </row>
    <row r="31" spans="1:18">
      <c r="A31" s="192">
        <v>9040121</v>
      </c>
      <c r="B31" s="1344" t="e">
        <f>VLOOKUP(A31,'Athlete and Points'!$A$1:$S$91,2,FALSE)</f>
        <v>#N/A</v>
      </c>
      <c r="C31" s="1344"/>
      <c r="D31" s="24" t="e">
        <f>VLOOKUP(A31,'Athlete and Points'!$A$1:$S$91,4,FALSE)</f>
        <v>#N/A</v>
      </c>
      <c r="E31" s="23"/>
      <c r="F31" s="1345" t="e">
        <f>VLOOKUP(A31,'Athlete and Points'!$A$1:$S$91,8,FALSE)</f>
        <v>#N/A</v>
      </c>
      <c r="G31" s="1346"/>
      <c r="H31" s="23"/>
      <c r="I31" s="1345"/>
      <c r="J31" s="1346"/>
      <c r="K31" s="1346"/>
      <c r="L31" s="1346"/>
      <c r="M31" s="23"/>
      <c r="N31" s="1347"/>
      <c r="O31" s="1348"/>
      <c r="P31" s="1347"/>
      <c r="Q31" s="1349"/>
      <c r="R31" s="5"/>
    </row>
    <row r="32" spans="1:18">
      <c r="A32" s="192">
        <v>9040134</v>
      </c>
      <c r="B32" s="1344" t="e">
        <f>VLOOKUP(A32,'Athlete and Points'!$A$1:$S$91,2,FALSE)</f>
        <v>#N/A</v>
      </c>
      <c r="C32" s="1344"/>
      <c r="D32" s="24" t="e">
        <f>VLOOKUP(A32,'Athlete and Points'!$A$1:$S$91,4,FALSE)</f>
        <v>#N/A</v>
      </c>
      <c r="E32" s="23"/>
      <c r="F32" s="1345"/>
      <c r="G32" s="1346"/>
      <c r="H32" s="23"/>
      <c r="I32" s="1345"/>
      <c r="J32" s="1346"/>
      <c r="K32" s="1346"/>
      <c r="L32" s="1346"/>
      <c r="M32" s="23" t="e">
        <f>VLOOKUP(A32,'Athlete and Points'!$A$1:$S$91,17,FALSE)</f>
        <v>#N/A</v>
      </c>
      <c r="N32" s="1347"/>
      <c r="O32" s="1348"/>
      <c r="P32" s="1347"/>
      <c r="Q32" s="1349"/>
      <c r="R32" s="5"/>
    </row>
    <row r="33" spans="1:18">
      <c r="A33" s="192">
        <v>9040116</v>
      </c>
      <c r="B33" s="1344" t="e">
        <f>VLOOKUP(A33,'Athlete and Points'!$A$1:$S$91,2,FALSE)</f>
        <v>#N/A</v>
      </c>
      <c r="C33" s="1344"/>
      <c r="D33" s="24" t="e">
        <f>VLOOKUP(A33,'Athlete and Points'!$A$1:$S$91,4,FALSE)</f>
        <v>#N/A</v>
      </c>
      <c r="E33" s="202"/>
      <c r="F33" s="1345"/>
      <c r="G33" s="1346"/>
      <c r="H33" s="23"/>
      <c r="I33" s="1345"/>
      <c r="J33" s="1346"/>
      <c r="K33" s="1346"/>
      <c r="L33" s="1346"/>
      <c r="M33" s="23" t="e">
        <f>VLOOKUP(A33,'Athlete and Points'!$A$1:$S$91,17,FALSE)</f>
        <v>#N/A</v>
      </c>
      <c r="N33" s="1347"/>
      <c r="O33" s="1348"/>
      <c r="P33" s="1347"/>
      <c r="Q33" s="1349"/>
      <c r="R33" s="5"/>
    </row>
    <row r="34" spans="1:18">
      <c r="A34" s="193">
        <v>1044987</v>
      </c>
      <c r="B34" s="1413" t="str">
        <f>VLOOKUP(A34,'Athlete and Points'!$A$1:$S$91,2,FALSE)</f>
        <v>PULLIN Alex</v>
      </c>
      <c r="C34" s="1413"/>
      <c r="D34" s="194">
        <f>VLOOKUP(A34,'Athlete and Points'!$A$1:$S$91,4,FALSE)</f>
        <v>87</v>
      </c>
      <c r="E34" s="246"/>
      <c r="F34" s="1414">
        <f>VLOOKUP(A34,'Athlete and Points'!$A$1:$S$91,8,FALSE)</f>
        <v>800</v>
      </c>
      <c r="G34" s="1415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5"/>
    </row>
    <row r="35" spans="1:18">
      <c r="A35" s="193">
        <v>9040149</v>
      </c>
      <c r="B35" s="1413" t="str">
        <f>VLOOKUP(A35,'Athlete and Points'!$A$1:$S$91,2,FALSE)</f>
        <v>HUGHES Jarryd</v>
      </c>
      <c r="C35" s="1413"/>
      <c r="D35" s="194">
        <f>VLOOKUP(A35,'Athlete and Points'!$A$1:$S$91,4,FALSE)</f>
        <v>95</v>
      </c>
      <c r="E35" s="246"/>
      <c r="F35" s="1414">
        <f>VLOOKUP(A35,'Athlete and Points'!$A$1:$S$91,8,FALSE)</f>
        <v>410</v>
      </c>
      <c r="G35" s="1415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5"/>
    </row>
    <row r="36" spans="1:18">
      <c r="A36" s="193">
        <v>7040113</v>
      </c>
      <c r="B36" s="1413" t="str">
        <f>VLOOKUP(A36,'Athlete and Points'!$A$1:$S$91,2,FALSE)</f>
        <v>JOHNSTONE Nathan</v>
      </c>
      <c r="C36" s="1413"/>
      <c r="D36" s="194">
        <f>VLOOKUP(A36,'Athlete and Points'!$A$1:$S$91,4,FALSE)</f>
        <v>90</v>
      </c>
      <c r="E36" s="246"/>
      <c r="F36" s="1414"/>
      <c r="G36" s="1415"/>
      <c r="H36" s="195">
        <f>VLOOKUP(A36,'Athlete and Points'!$A$1:$S$91,11,FALSE)</f>
        <v>340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5"/>
    </row>
    <row r="37" spans="1:18" ht="13.5" thickBot="1">
      <c r="A37" s="193">
        <v>9040186</v>
      </c>
      <c r="B37" s="1413" t="str">
        <f>VLOOKUP(A37,'Athlete and Points'!$A$1:$S$91,2,FALSE)</f>
        <v>CALLISTER Kent</v>
      </c>
      <c r="C37" s="1413"/>
      <c r="D37" s="194">
        <f>VLOOKUP(A37,'Athlete and Points'!$A$1:$S$91,4,FALSE)</f>
        <v>95</v>
      </c>
      <c r="E37" s="246"/>
      <c r="F37" s="1414"/>
      <c r="G37" s="1415"/>
      <c r="H37" s="195">
        <f>VLOOKUP(A37,'Athlete and Points'!$A$1:$S$91,11,FALSE)</f>
        <v>500</v>
      </c>
      <c r="I37" s="1345"/>
      <c r="J37" s="1346"/>
      <c r="K37" s="1346"/>
      <c r="L37" s="1346"/>
      <c r="M37" s="23"/>
      <c r="N37" s="1347"/>
      <c r="O37" s="1348"/>
      <c r="P37" s="1347"/>
      <c r="Q37" s="1349"/>
      <c r="R37" s="5"/>
    </row>
    <row r="38" spans="1:18" ht="13.5" thickBot="1">
      <c r="A38" s="29" t="s">
        <v>387</v>
      </c>
      <c r="B38" s="82"/>
      <c r="C38" s="82"/>
      <c r="D38" s="70"/>
      <c r="E38" s="70"/>
      <c r="F38" s="1336"/>
      <c r="G38" s="1337"/>
      <c r="H38" s="70"/>
      <c r="I38" s="1336"/>
      <c r="J38" s="1337"/>
      <c r="K38" s="1337"/>
      <c r="L38" s="1337"/>
      <c r="M38" s="71"/>
      <c r="N38" s="1336"/>
      <c r="O38" s="1337"/>
      <c r="P38" s="1336"/>
      <c r="Q38" s="1337"/>
      <c r="R38" s="22"/>
    </row>
    <row r="39" spans="1:18">
      <c r="A39" s="247">
        <v>1049952</v>
      </c>
      <c r="B39" s="1401" t="e">
        <f>VLOOKUP(A39,'Athlete and Points'!$A$1:$S$91,2,FALSE)</f>
        <v>#N/A</v>
      </c>
      <c r="C39" s="1401"/>
      <c r="D39" s="248" t="e">
        <f>VLOOKUP(A39,'Athlete and Points'!$A$1:$S$91,4,FALSE)</f>
        <v>#N/A</v>
      </c>
      <c r="E39" s="249"/>
      <c r="F39" s="1402"/>
      <c r="G39" s="1403"/>
      <c r="H39" s="249"/>
      <c r="I39" s="1402"/>
      <c r="J39" s="1403"/>
      <c r="K39" s="1403"/>
      <c r="L39" s="1403"/>
      <c r="M39" s="249" t="e">
        <f>VLOOKUP(A39,'Athlete and Points'!$A$1:$S$91,17,FALSE)</f>
        <v>#N/A</v>
      </c>
      <c r="N39" s="1341"/>
      <c r="O39" s="1342"/>
      <c r="P39" s="1341"/>
      <c r="Q39" s="1343"/>
      <c r="R39" s="5"/>
    </row>
    <row r="40" spans="1:18" ht="13.5" thickBot="1">
      <c r="A40" s="199">
        <v>1049953</v>
      </c>
      <c r="B40" s="1413" t="e">
        <f>VLOOKUP(A40,'Athlete and Points'!$A$1:$S$91,2,FALSE)</f>
        <v>#N/A</v>
      </c>
      <c r="C40" s="1413"/>
      <c r="D40" s="194" t="e">
        <f>VLOOKUP(A40,'Athlete and Points'!$A$1:$S$91,4,FALSE)</f>
        <v>#N/A</v>
      </c>
      <c r="E40" s="195"/>
      <c r="F40" s="1414"/>
      <c r="G40" s="1415"/>
      <c r="H40" s="195" t="e">
        <f>VLOOKUP(A40,'Athlete and Points'!$A$1:$S$91,11,FALSE)</f>
        <v>#N/A</v>
      </c>
      <c r="I40" s="1345"/>
      <c r="J40" s="1346"/>
      <c r="K40" s="1346"/>
      <c r="L40" s="1346"/>
      <c r="M40" s="23"/>
      <c r="N40" s="1347"/>
      <c r="O40" s="1348"/>
      <c r="P40" s="1347"/>
      <c r="Q40" s="1349"/>
      <c r="R40" s="18"/>
    </row>
    <row r="41" spans="1:18">
      <c r="A41" s="25">
        <v>9045072</v>
      </c>
      <c r="B41" s="1344" t="str">
        <f>VLOOKUP(A41,'Athlete and Points'!$A$1:$S$91,2,FALSE)</f>
        <v>RICH Jessica</v>
      </c>
      <c r="C41" s="1344"/>
      <c r="D41" s="24">
        <f>VLOOKUP(A41,'Athlete and Points'!$A$1:$S$91,4,FALSE)</f>
        <v>90</v>
      </c>
      <c r="E41" s="23"/>
      <c r="F41" s="1345"/>
      <c r="G41" s="1346"/>
      <c r="H41" s="23"/>
      <c r="I41" s="1345"/>
      <c r="J41" s="1346"/>
      <c r="K41" s="1346"/>
      <c r="L41" s="1346"/>
      <c r="M41" s="23">
        <f>VLOOKUP(A41,'Athlete and Points'!$A$1:$S$91,17,FALSE)</f>
        <v>340</v>
      </c>
      <c r="N41" s="1347"/>
      <c r="O41" s="1348"/>
      <c r="P41" s="1347"/>
      <c r="Q41" s="1349"/>
      <c r="R41" s="22"/>
    </row>
    <row r="42" spans="1:18" ht="13.5" thickBot="1">
      <c r="A42" s="199">
        <v>9045061</v>
      </c>
      <c r="B42" s="1413" t="e">
        <f>VLOOKUP(A42,'Athlete and Points'!$A$1:$S$91,2,FALSE)</f>
        <v>#N/A</v>
      </c>
      <c r="C42" s="1413"/>
      <c r="D42" s="194" t="e">
        <f>VLOOKUP(A42,'Athlete and Points'!$A$1:$S$91,4,FALSE)</f>
        <v>#N/A</v>
      </c>
      <c r="E42" s="195"/>
      <c r="F42" s="1414"/>
      <c r="G42" s="1415"/>
      <c r="H42" s="195" t="e">
        <f>VLOOKUP(A42,'Athlete and Points'!$A$1:$S$91,11,FALSE)</f>
        <v>#N/A</v>
      </c>
      <c r="I42" s="1345"/>
      <c r="J42" s="1346"/>
      <c r="K42" s="1346"/>
      <c r="L42" s="1346"/>
      <c r="M42" s="23"/>
      <c r="N42" s="1347"/>
      <c r="O42" s="1348"/>
      <c r="P42" s="1347"/>
      <c r="Q42" s="1349"/>
      <c r="R42" s="18"/>
    </row>
    <row r="43" spans="1:18">
      <c r="A43" s="25">
        <v>9045034</v>
      </c>
      <c r="B43" s="1344" t="e">
        <f>VLOOKUP(A43,'Athlete and Points'!$A$1:$S$91,2,FALSE)</f>
        <v>#N/A</v>
      </c>
      <c r="C43" s="1344"/>
      <c r="D43" s="24" t="e">
        <f>VLOOKUP(A43,'Athlete and Points'!$A$1:$S$91,4,FALSE)</f>
        <v>#N/A</v>
      </c>
      <c r="E43" s="23"/>
      <c r="F43" s="1345"/>
      <c r="G43" s="1435"/>
      <c r="H43" s="23" t="e">
        <f>VLOOKUP(A43,'Athlete and Points'!$A$1:$S$91,11,FALSE)</f>
        <v>#N/A</v>
      </c>
      <c r="I43" s="1345"/>
      <c r="J43" s="1346"/>
      <c r="K43" s="1346"/>
      <c r="L43" s="1346"/>
      <c r="M43" s="23"/>
      <c r="N43" s="1347"/>
      <c r="O43" s="1348"/>
      <c r="P43" s="1347"/>
      <c r="Q43" s="1349"/>
      <c r="R43" s="22"/>
    </row>
    <row r="44" spans="1:18" ht="13.5" thickBot="1">
      <c r="A44" s="199">
        <v>9045022</v>
      </c>
      <c r="B44" s="1413" t="str">
        <f>VLOOKUP(A44,'Athlete and Points'!$A$1:$S$91,2,FALSE)</f>
        <v>STAVELEY Lauren</v>
      </c>
      <c r="C44" s="1413"/>
      <c r="D44" s="194">
        <f>VLOOKUP(A44,'Athlete and Points'!$A$1:$S$91,4,FALSE)</f>
        <v>94</v>
      </c>
      <c r="E44" s="195"/>
      <c r="F44" s="1414"/>
      <c r="G44" s="1415"/>
      <c r="H44" s="195"/>
      <c r="I44" s="1414"/>
      <c r="J44" s="1415"/>
      <c r="K44" s="1415"/>
      <c r="L44" s="1415"/>
      <c r="M44" s="195">
        <f>VLOOKUP(A44,'Athlete and Points'!$A$1:$S$91,17,FALSE)</f>
        <v>108</v>
      </c>
      <c r="N44" s="1347"/>
      <c r="O44" s="1348"/>
      <c r="P44" s="1347"/>
      <c r="Q44" s="1349"/>
      <c r="R44" s="18"/>
    </row>
    <row r="45" spans="1:18">
      <c r="A45" s="199">
        <v>9045015</v>
      </c>
      <c r="B45" s="1413" t="str">
        <f>VLOOKUP(A45,'Athlete and Points'!$A$1:$S$91,2,FALSE)</f>
        <v>DAVIS-MEEHAN Michaela</v>
      </c>
      <c r="C45" s="1413"/>
      <c r="D45" s="194">
        <f>VLOOKUP(A45,'Athlete and Points'!$A$1:$S$91,4,FALSE)</f>
        <v>92</v>
      </c>
      <c r="E45" s="195"/>
      <c r="F45" s="1414"/>
      <c r="G45" s="1415"/>
      <c r="H45" s="195"/>
      <c r="I45" s="1414"/>
      <c r="J45" s="1415"/>
      <c r="K45" s="1415"/>
      <c r="L45" s="1415"/>
      <c r="M45" s="195">
        <f>VLOOKUP(A45,'Athlete and Points'!$A$1:$S$91,17,FALSE)</f>
        <v>80</v>
      </c>
      <c r="N45" s="1347"/>
      <c r="O45" s="1348"/>
      <c r="P45" s="1347"/>
      <c r="Q45" s="1349"/>
      <c r="R45" s="22"/>
    </row>
    <row r="46" spans="1:18" ht="13.5" thickBot="1">
      <c r="A46" s="199">
        <v>9045054</v>
      </c>
      <c r="B46" s="1413" t="str">
        <f>VLOOKUP(A46,'Athlete and Points'!$A$1:$S$91,2,FALSE)</f>
        <v>FITCH Alex</v>
      </c>
      <c r="C46" s="1413"/>
      <c r="D46" s="194">
        <f>VLOOKUP(A46,'Athlete and Points'!$A$1:$S$91,4,FALSE)</f>
        <v>95</v>
      </c>
      <c r="E46" s="195"/>
      <c r="F46" s="1414"/>
      <c r="G46" s="1415"/>
      <c r="H46" s="195">
        <f>VLOOKUP(A46,'Athlete and Points'!$A$1:$S$91,11,FALSE)</f>
        <v>21</v>
      </c>
      <c r="I46" s="1345"/>
      <c r="J46" s="1346"/>
      <c r="K46" s="1346"/>
      <c r="L46" s="1346"/>
      <c r="M46" s="23">
        <f>VLOOKUP(A46,'Athlete and Points'!$A$1:$S$91,17,FALSE)</f>
        <v>0.76</v>
      </c>
      <c r="N46" s="1347"/>
      <c r="O46" s="1348"/>
      <c r="P46" s="1347"/>
      <c r="Q46" s="1349"/>
      <c r="R46" s="18"/>
    </row>
    <row r="47" spans="1:18">
      <c r="A47" s="199">
        <v>9045028</v>
      </c>
      <c r="B47" s="1413" t="str">
        <f>VLOOKUP(A47,'Athlete and Points'!$A$1:$S$91,2,FALSE)</f>
        <v>BROCKHOFF Belle</v>
      </c>
      <c r="C47" s="1413"/>
      <c r="D47" s="194">
        <f>VLOOKUP(A47,'Athlete and Points'!$A$1:$S$91,4,FALSE)</f>
        <v>93</v>
      </c>
      <c r="E47" s="195"/>
      <c r="F47" s="1414">
        <f>VLOOKUP(A47,'Athlete and Points'!$A$1:$S$91,8,FALSE)</f>
        <v>625</v>
      </c>
      <c r="G47" s="1415"/>
      <c r="H47" s="23"/>
      <c r="I47" s="1345"/>
      <c r="J47" s="1346"/>
      <c r="K47" s="1346"/>
      <c r="L47" s="1346"/>
      <c r="M47" s="23"/>
      <c r="N47" s="1347"/>
      <c r="O47" s="1348"/>
      <c r="P47" s="1347"/>
      <c r="Q47" s="1349"/>
      <c r="R47" s="5"/>
    </row>
    <row r="48" spans="1:18">
      <c r="A48" s="199">
        <v>1049941</v>
      </c>
      <c r="B48" s="1413" t="str">
        <f>VLOOKUP(A48,'Athlete and Points'!$A$1:$S$91,2,FALSE)</f>
        <v>CRAWFORD Holly</v>
      </c>
      <c r="C48" s="1413"/>
      <c r="D48" s="194">
        <f>VLOOKUP(A48,'Athlete and Points'!$A$1:$S$91,4,FALSE)</f>
        <v>84</v>
      </c>
      <c r="E48" s="195"/>
      <c r="F48" s="1414"/>
      <c r="G48" s="1415"/>
      <c r="H48" s="195">
        <f>VLOOKUP(A48,'Athlete and Points'!$A$1:$S$91,11,FALSE)</f>
        <v>192</v>
      </c>
      <c r="I48" s="1345"/>
      <c r="J48" s="1346"/>
      <c r="K48" s="1346"/>
      <c r="L48" s="1346"/>
      <c r="M48" s="23"/>
      <c r="N48" s="1347"/>
      <c r="O48" s="1348"/>
      <c r="P48" s="1347"/>
      <c r="Q48" s="1349"/>
      <c r="R48" s="5"/>
    </row>
    <row r="49" spans="1:18" ht="13.5" thickBot="1">
      <c r="A49" s="199">
        <v>1049932</v>
      </c>
      <c r="B49" s="1413" t="str">
        <f>VLOOKUP(A49,'Athlete and Points'!$A$1:$S$91,2,FALSE)</f>
        <v>BRIGHT Torah</v>
      </c>
      <c r="C49" s="1413"/>
      <c r="D49" s="194">
        <f>VLOOKUP(A49,'Athlete and Points'!$A$1:$S$91,4,FALSE)</f>
        <v>86</v>
      </c>
      <c r="E49" s="195"/>
      <c r="F49" s="1414"/>
      <c r="G49" s="1415"/>
      <c r="H49" s="195">
        <f>VLOOKUP(A49,'Athlete and Points'!$A$1:$S$91,11,FALSE)</f>
        <v>240</v>
      </c>
      <c r="I49" s="1345"/>
      <c r="J49" s="1346"/>
      <c r="K49" s="1346"/>
      <c r="L49" s="1346"/>
      <c r="M49" s="195">
        <f>VLOOKUP(A49,'Athlete and Points'!$A$1:$S$91,17,FALSE)</f>
        <v>62</v>
      </c>
      <c r="N49" s="1347"/>
      <c r="O49" s="1348"/>
      <c r="P49" s="1347"/>
      <c r="Q49" s="1349"/>
      <c r="R49" s="5"/>
    </row>
    <row r="50" spans="1:18" ht="14.25" thickTop="1" thickBot="1">
      <c r="A50" s="1356" t="s">
        <v>386</v>
      </c>
      <c r="B50" s="1357"/>
      <c r="C50" s="1357"/>
      <c r="D50" s="1357"/>
      <c r="E50" s="1357"/>
      <c r="F50" s="1357"/>
      <c r="G50" s="1357"/>
      <c r="N50" s="15">
        <v>0</v>
      </c>
    </row>
    <row r="51" spans="1:18" ht="13.5" thickBot="1">
      <c r="A51" s="1356" t="s">
        <v>385</v>
      </c>
      <c r="B51" s="1357"/>
      <c r="C51" s="1357"/>
      <c r="D51" s="1357"/>
      <c r="E51" s="1357"/>
      <c r="N51" s="14" t="s">
        <v>384</v>
      </c>
    </row>
    <row r="52" spans="1:18" ht="13.5" thickBot="1">
      <c r="A52" s="1356" t="s">
        <v>383</v>
      </c>
      <c r="B52" s="1357"/>
      <c r="C52" s="1357"/>
      <c r="D52" s="1357"/>
      <c r="E52" s="1357"/>
      <c r="N52" s="13" t="s">
        <v>350</v>
      </c>
    </row>
    <row r="53" spans="1:18" ht="13.5" thickTop="1"/>
    <row r="54" spans="1:18" ht="18">
      <c r="B54" s="12" t="s">
        <v>382</v>
      </c>
      <c r="C54" s="12"/>
    </row>
    <row r="55" spans="1:18" ht="18.75">
      <c r="D55" s="11" t="s">
        <v>381</v>
      </c>
    </row>
    <row r="56" spans="1:18" ht="18.75" thickBot="1">
      <c r="E56" s="10" t="s">
        <v>380</v>
      </c>
    </row>
    <row r="57" spans="1:18" ht="24.75" thickTop="1">
      <c r="A57" s="1361" t="s">
        <v>379</v>
      </c>
      <c r="B57" s="1362"/>
      <c r="C57" s="1362"/>
      <c r="D57" s="1372"/>
      <c r="E57" s="1373" t="s">
        <v>378</v>
      </c>
      <c r="F57" s="1372"/>
      <c r="G57" s="9" t="s">
        <v>377</v>
      </c>
      <c r="H57" s="8" t="s">
        <v>376</v>
      </c>
    </row>
    <row r="58" spans="1:18" ht="24">
      <c r="A58" s="1374" t="s">
        <v>375</v>
      </c>
      <c r="B58" s="1375"/>
      <c r="C58" s="1375"/>
      <c r="D58" s="1319"/>
      <c r="E58" s="1318" t="s">
        <v>374</v>
      </c>
      <c r="F58" s="1319"/>
      <c r="G58" s="81" t="s">
        <v>373</v>
      </c>
      <c r="H58" s="7" t="s">
        <v>372</v>
      </c>
    </row>
    <row r="59" spans="1:18" ht="24.75" thickBot="1">
      <c r="A59" s="1358" t="s">
        <v>371</v>
      </c>
      <c r="B59" s="1285"/>
      <c r="C59" s="1285"/>
      <c r="D59" s="1359"/>
      <c r="E59" s="1360" t="s">
        <v>370</v>
      </c>
      <c r="F59" s="1359"/>
      <c r="G59" s="6" t="s">
        <v>369</v>
      </c>
      <c r="H59" s="5" t="s">
        <v>368</v>
      </c>
    </row>
    <row r="60" spans="1:18" ht="24" customHeight="1" thickTop="1">
      <c r="A60" s="1361" t="s">
        <v>492</v>
      </c>
      <c r="B60" s="1362"/>
      <c r="C60" s="1362"/>
      <c r="D60" s="1363"/>
      <c r="E60" s="1361" t="s">
        <v>367</v>
      </c>
      <c r="F60" s="1363"/>
      <c r="G60" s="1367"/>
      <c r="H60" s="1369"/>
    </row>
    <row r="61" spans="1:18" ht="13.5" thickBot="1">
      <c r="A61" s="1364"/>
      <c r="B61" s="1365"/>
      <c r="C61" s="1365"/>
      <c r="D61" s="1366"/>
      <c r="E61" s="1371" t="s">
        <v>366</v>
      </c>
      <c r="F61" s="1284"/>
      <c r="G61" s="1368"/>
      <c r="H61" s="1370"/>
    </row>
    <row r="62" spans="1:18">
      <c r="A62" s="1376"/>
      <c r="B62" s="1377"/>
      <c r="C62" s="1377"/>
      <c r="D62" s="1378"/>
      <c r="E62" s="1379"/>
      <c r="F62" s="1380"/>
      <c r="G62" s="1381"/>
      <c r="H62" s="1382"/>
    </row>
    <row r="63" spans="1:18" ht="13.5" thickBot="1">
      <c r="A63" s="1383"/>
      <c r="B63" s="1384"/>
      <c r="C63" s="1384"/>
      <c r="D63" s="1385"/>
      <c r="E63" s="1383"/>
      <c r="F63" s="1385"/>
      <c r="G63" s="1386"/>
      <c r="H63" s="1387"/>
    </row>
    <row r="64" spans="1:18" ht="13.5" thickTop="1">
      <c r="A64" s="1376" t="s">
        <v>493</v>
      </c>
      <c r="B64" s="1377"/>
      <c r="C64" s="1377"/>
      <c r="D64" s="1378"/>
      <c r="E64" s="1361" t="s">
        <v>365</v>
      </c>
      <c r="F64" s="1363"/>
      <c r="G64" s="1367"/>
      <c r="H64" s="1369"/>
    </row>
    <row r="65" spans="1:8" ht="13.5" thickBot="1">
      <c r="A65" s="1364"/>
      <c r="B65" s="1365"/>
      <c r="C65" s="1365"/>
      <c r="D65" s="1366"/>
      <c r="E65" s="1379"/>
      <c r="F65" s="1380"/>
      <c r="G65" s="1368"/>
      <c r="H65" s="1370"/>
    </row>
    <row r="66" spans="1:8">
      <c r="A66" s="1376" t="s">
        <v>478</v>
      </c>
      <c r="B66" s="1377"/>
      <c r="C66" s="1377"/>
      <c r="D66" s="1378"/>
      <c r="E66" s="1379"/>
      <c r="F66" s="1380"/>
      <c r="G66" s="1381"/>
      <c r="H66" s="1382"/>
    </row>
    <row r="67" spans="1:8" ht="13.5" thickBot="1">
      <c r="A67" s="1364"/>
      <c r="B67" s="1365"/>
      <c r="C67" s="1365"/>
      <c r="D67" s="1366"/>
      <c r="E67" s="1379"/>
      <c r="F67" s="1380"/>
      <c r="G67" s="1368"/>
      <c r="H67" s="1370"/>
    </row>
    <row r="68" spans="1:8">
      <c r="A68" s="1376" t="s">
        <v>480</v>
      </c>
      <c r="B68" s="1377"/>
      <c r="C68" s="1377"/>
      <c r="D68" s="1378"/>
      <c r="E68" s="1379"/>
      <c r="F68" s="1380"/>
      <c r="G68" s="1381"/>
      <c r="H68" s="1382"/>
    </row>
    <row r="69" spans="1:8" ht="13.5" thickBot="1">
      <c r="A69" s="1364"/>
      <c r="B69" s="1365"/>
      <c r="C69" s="1365"/>
      <c r="D69" s="1366"/>
      <c r="E69" s="1379"/>
      <c r="F69" s="1380"/>
      <c r="G69" s="1368"/>
      <c r="H69" s="1370"/>
    </row>
    <row r="70" spans="1:8">
      <c r="A70" s="1376" t="s">
        <v>490</v>
      </c>
      <c r="B70" s="1377"/>
      <c r="C70" s="1377"/>
      <c r="D70" s="1378"/>
      <c r="E70" s="1379"/>
      <c r="F70" s="1380"/>
      <c r="G70" s="1381"/>
      <c r="H70" s="1382"/>
    </row>
    <row r="71" spans="1:8" ht="13.5" thickBot="1">
      <c r="A71" s="1364"/>
      <c r="B71" s="1365"/>
      <c r="C71" s="1365"/>
      <c r="D71" s="1366"/>
      <c r="E71" s="1379"/>
      <c r="F71" s="1380"/>
      <c r="G71" s="1368"/>
      <c r="H71" s="1370"/>
    </row>
    <row r="72" spans="1:8" ht="13.5" thickBot="1">
      <c r="A72" s="200" t="s">
        <v>494</v>
      </c>
      <c r="B72" s="29"/>
      <c r="C72" s="29"/>
      <c r="D72" s="201"/>
      <c r="E72" s="200"/>
      <c r="F72" s="201"/>
      <c r="G72" s="223"/>
      <c r="H72" s="224"/>
    </row>
    <row r="73" spans="1:8" ht="13.5" thickTop="1">
      <c r="A73" s="1361"/>
      <c r="B73" s="1362"/>
      <c r="C73" s="1362"/>
      <c r="D73" s="1363"/>
      <c r="E73" s="1361" t="s">
        <v>364</v>
      </c>
      <c r="F73" s="1363"/>
      <c r="G73" s="1367"/>
      <c r="H73" s="1369"/>
    </row>
    <row r="74" spans="1:8" ht="13.5" thickBot="1">
      <c r="A74" s="1364"/>
      <c r="B74" s="1365"/>
      <c r="C74" s="1365"/>
      <c r="D74" s="1366"/>
      <c r="E74" s="1379"/>
      <c r="F74" s="1380"/>
      <c r="G74" s="1368"/>
      <c r="H74" s="1370"/>
    </row>
    <row r="75" spans="1:8">
      <c r="A75" s="1376"/>
      <c r="B75" s="1377"/>
      <c r="C75" s="1377"/>
      <c r="D75" s="1378"/>
      <c r="E75" s="1379"/>
      <c r="F75" s="1380"/>
      <c r="G75" s="1381"/>
      <c r="H75" s="1382"/>
    </row>
    <row r="76" spans="1:8" ht="13.5" thickBot="1">
      <c r="A76" s="1383"/>
      <c r="B76" s="1384"/>
      <c r="C76" s="1384"/>
      <c r="D76" s="1385"/>
      <c r="E76" s="1383"/>
      <c r="F76" s="1385"/>
      <c r="G76" s="1386"/>
      <c r="H76" s="1387"/>
    </row>
    <row r="77" spans="1:8" ht="13.5" thickTop="1">
      <c r="A77" s="1361"/>
      <c r="B77" s="1362"/>
      <c r="C77" s="1362"/>
      <c r="D77" s="1363"/>
      <c r="E77" s="1361" t="s">
        <v>363</v>
      </c>
      <c r="F77" s="1363"/>
      <c r="G77" s="1367"/>
      <c r="H77" s="1369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83"/>
      <c r="B80" s="1384"/>
      <c r="C80" s="1384"/>
      <c r="D80" s="1385"/>
      <c r="E80" s="1383"/>
      <c r="F80" s="1385"/>
      <c r="G80" s="1386"/>
      <c r="H80" s="1387"/>
    </row>
    <row r="81" spans="1:8" ht="13.5" thickTop="1">
      <c r="A81" s="1361"/>
      <c r="B81" s="1362"/>
      <c r="C81" s="1362"/>
      <c r="D81" s="1363"/>
      <c r="E81" s="1361" t="s">
        <v>362</v>
      </c>
      <c r="F81" s="1363"/>
      <c r="G81" s="1367"/>
      <c r="H81" s="1369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>
      <c r="A83" s="1376"/>
      <c r="B83" s="1377"/>
      <c r="C83" s="1377"/>
      <c r="D83" s="1378"/>
      <c r="E83" s="1379"/>
      <c r="F83" s="1380"/>
      <c r="G83" s="1381"/>
      <c r="H83" s="1382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 ht="46.5" customHeight="1" thickTop="1">
      <c r="A89" s="1361"/>
      <c r="B89" s="1362"/>
      <c r="C89" s="1362"/>
      <c r="D89" s="1363"/>
      <c r="E89" s="1361" t="s">
        <v>361</v>
      </c>
      <c r="F89" s="1363"/>
      <c r="G89" s="1367"/>
      <c r="H89" s="1369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>
      <c r="A91" s="1376"/>
      <c r="B91" s="1377"/>
      <c r="C91" s="1377"/>
      <c r="D91" s="1378"/>
      <c r="E91" s="1379"/>
      <c r="F91" s="1380"/>
      <c r="G91" s="1381"/>
      <c r="H91" s="1382"/>
    </row>
    <row r="92" spans="1:8" ht="13.5" thickBot="1">
      <c r="A92" s="1364"/>
      <c r="B92" s="1365"/>
      <c r="C92" s="1365"/>
      <c r="D92" s="1366"/>
      <c r="E92" s="1379"/>
      <c r="F92" s="1380"/>
      <c r="G92" s="1368"/>
      <c r="H92" s="1370"/>
    </row>
    <row r="93" spans="1:8">
      <c r="A93" s="1376"/>
      <c r="B93" s="1377"/>
      <c r="C93" s="1377"/>
      <c r="D93" s="1378"/>
      <c r="E93" s="1379"/>
      <c r="F93" s="1380"/>
      <c r="G93" s="1381"/>
      <c r="H93" s="1382"/>
    </row>
    <row r="94" spans="1:8" ht="13.5" thickBot="1">
      <c r="A94" s="1364"/>
      <c r="B94" s="1365"/>
      <c r="C94" s="1365"/>
      <c r="D94" s="1366"/>
      <c r="E94" s="1379"/>
      <c r="F94" s="1380"/>
      <c r="G94" s="1368"/>
      <c r="H94" s="1370"/>
    </row>
    <row r="95" spans="1:8">
      <c r="A95" s="1376"/>
      <c r="B95" s="1377"/>
      <c r="C95" s="1377"/>
      <c r="D95" s="1378"/>
      <c r="E95" s="1379"/>
      <c r="F95" s="1380"/>
      <c r="G95" s="1381"/>
      <c r="H95" s="1382"/>
    </row>
    <row r="96" spans="1:8" ht="13.5" thickBot="1">
      <c r="A96" s="1364"/>
      <c r="B96" s="1365"/>
      <c r="C96" s="1365"/>
      <c r="D96" s="1366"/>
      <c r="E96" s="1379"/>
      <c r="F96" s="1380"/>
      <c r="G96" s="1368"/>
      <c r="H96" s="1370"/>
    </row>
    <row r="97" spans="1:8" ht="13.5" thickTop="1">
      <c r="A97" s="1361" t="s">
        <v>360</v>
      </c>
      <c r="B97" s="1372"/>
      <c r="C97" s="4">
        <f ca="1">TODAY()</f>
        <v>42433</v>
      </c>
      <c r="D97" s="1373" t="s">
        <v>359</v>
      </c>
      <c r="E97" s="1362"/>
      <c r="F97" s="1362"/>
      <c r="G97" s="1362"/>
      <c r="H97" s="1363"/>
    </row>
    <row r="98" spans="1:8">
      <c r="A98" s="1374" t="s">
        <v>358</v>
      </c>
      <c r="B98" s="1319"/>
      <c r="C98" s="69"/>
      <c r="D98" s="1318" t="s">
        <v>357</v>
      </c>
      <c r="E98" s="1288"/>
      <c r="F98" s="1288"/>
      <c r="G98" s="1288"/>
      <c r="H98" s="1289"/>
    </row>
    <row r="99" spans="1:8" ht="13.5" thickBot="1">
      <c r="A99" s="1358" t="s">
        <v>356</v>
      </c>
      <c r="B99" s="1359"/>
      <c r="C99" s="64"/>
      <c r="D99" s="1360" t="s">
        <v>355</v>
      </c>
      <c r="E99" s="1285"/>
      <c r="F99" s="1285"/>
      <c r="G99" s="1285"/>
      <c r="H99" s="1286"/>
    </row>
    <row r="100" spans="1:8" ht="13.5" thickTop="1">
      <c r="A100" s="3"/>
    </row>
  </sheetData>
  <protectedRanges>
    <protectedRange sqref="U4" name="Event ID_1"/>
  </protectedRanges>
  <mergeCells count="276">
    <mergeCell ref="B37:C37"/>
    <mergeCell ref="F33:G33"/>
    <mergeCell ref="F34:G34"/>
    <mergeCell ref="F35:G35"/>
    <mergeCell ref="F36:G36"/>
    <mergeCell ref="F37:G37"/>
    <mergeCell ref="P33:Q33"/>
    <mergeCell ref="P34:Q34"/>
    <mergeCell ref="P35:Q35"/>
    <mergeCell ref="P36:Q36"/>
    <mergeCell ref="P37:Q37"/>
    <mergeCell ref="I33:L33"/>
    <mergeCell ref="I34:L34"/>
    <mergeCell ref="I35:L35"/>
    <mergeCell ref="I36:L36"/>
    <mergeCell ref="I37:L37"/>
    <mergeCell ref="N33:O33"/>
    <mergeCell ref="N34:O34"/>
    <mergeCell ref="N35:O35"/>
    <mergeCell ref="N36:O36"/>
    <mergeCell ref="N37:O37"/>
    <mergeCell ref="A98:B98"/>
    <mergeCell ref="D98:H98"/>
    <mergeCell ref="A99:B99"/>
    <mergeCell ref="D99:H99"/>
    <mergeCell ref="A95:D96"/>
    <mergeCell ref="E95:F96"/>
    <mergeCell ref="G95:G96"/>
    <mergeCell ref="H95:H96"/>
    <mergeCell ref="A97:B97"/>
    <mergeCell ref="D97:H97"/>
    <mergeCell ref="A91:D92"/>
    <mergeCell ref="E91:F92"/>
    <mergeCell ref="G91:G92"/>
    <mergeCell ref="H91:H92"/>
    <mergeCell ref="A93:D94"/>
    <mergeCell ref="E93:F94"/>
    <mergeCell ref="G93:G94"/>
    <mergeCell ref="H93:H94"/>
    <mergeCell ref="A87:D88"/>
    <mergeCell ref="E87:F88"/>
    <mergeCell ref="G87:G88"/>
    <mergeCell ref="H87:H88"/>
    <mergeCell ref="A89:D90"/>
    <mergeCell ref="E89:F90"/>
    <mergeCell ref="G89:G90"/>
    <mergeCell ref="H89:H90"/>
    <mergeCell ref="A83:D84"/>
    <mergeCell ref="E83:F84"/>
    <mergeCell ref="G83:G84"/>
    <mergeCell ref="H83:H84"/>
    <mergeCell ref="A85:D86"/>
    <mergeCell ref="E85:F86"/>
    <mergeCell ref="G85:G86"/>
    <mergeCell ref="H85:H86"/>
    <mergeCell ref="A79:D80"/>
    <mergeCell ref="E79:F80"/>
    <mergeCell ref="G79:G80"/>
    <mergeCell ref="H79:H80"/>
    <mergeCell ref="A81:D82"/>
    <mergeCell ref="E81:F82"/>
    <mergeCell ref="G81:G82"/>
    <mergeCell ref="H81:H82"/>
    <mergeCell ref="A75:D76"/>
    <mergeCell ref="E75:F76"/>
    <mergeCell ref="G75:G76"/>
    <mergeCell ref="H75:H76"/>
    <mergeCell ref="A77:D78"/>
    <mergeCell ref="E77:F78"/>
    <mergeCell ref="G77:G78"/>
    <mergeCell ref="H77:H78"/>
    <mergeCell ref="A70:D71"/>
    <mergeCell ref="E70:F71"/>
    <mergeCell ref="G70:G71"/>
    <mergeCell ref="H70:H71"/>
    <mergeCell ref="A73:D74"/>
    <mergeCell ref="E73:F74"/>
    <mergeCell ref="G73:G74"/>
    <mergeCell ref="H73:H74"/>
    <mergeCell ref="A66:D67"/>
    <mergeCell ref="E66:F67"/>
    <mergeCell ref="G66:G67"/>
    <mergeCell ref="H66:H67"/>
    <mergeCell ref="A68:D69"/>
    <mergeCell ref="E68:F69"/>
    <mergeCell ref="G68:G69"/>
    <mergeCell ref="H68:H69"/>
    <mergeCell ref="A62:D63"/>
    <mergeCell ref="E62:F63"/>
    <mergeCell ref="G62:G63"/>
    <mergeCell ref="H62:H63"/>
    <mergeCell ref="A64:D65"/>
    <mergeCell ref="E64:F65"/>
    <mergeCell ref="G64:G65"/>
    <mergeCell ref="H64:H65"/>
    <mergeCell ref="A59:D59"/>
    <mergeCell ref="E59:F59"/>
    <mergeCell ref="A60:D61"/>
    <mergeCell ref="E60:F60"/>
    <mergeCell ref="G60:G61"/>
    <mergeCell ref="H60:H61"/>
    <mergeCell ref="E61:F61"/>
    <mergeCell ref="A51:E51"/>
    <mergeCell ref="A52:E52"/>
    <mergeCell ref="A57:D57"/>
    <mergeCell ref="E57:F57"/>
    <mergeCell ref="A58:D58"/>
    <mergeCell ref="E58:F58"/>
    <mergeCell ref="A50:G50"/>
    <mergeCell ref="B46:C46"/>
    <mergeCell ref="F46:G46"/>
    <mergeCell ref="I46:L46"/>
    <mergeCell ref="N46:O46"/>
    <mergeCell ref="P46:Q46"/>
    <mergeCell ref="B48:C48"/>
    <mergeCell ref="B49:C49"/>
    <mergeCell ref="F48:G48"/>
    <mergeCell ref="F49:G49"/>
    <mergeCell ref="I48:L48"/>
    <mergeCell ref="I49:L49"/>
    <mergeCell ref="B47:C47"/>
    <mergeCell ref="F47:G47"/>
    <mergeCell ref="I47:L47"/>
    <mergeCell ref="N47:O47"/>
    <mergeCell ref="N48:O48"/>
    <mergeCell ref="N49:O49"/>
    <mergeCell ref="P47:Q47"/>
    <mergeCell ref="P48:Q48"/>
    <mergeCell ref="P49:Q49"/>
    <mergeCell ref="B44:C44"/>
    <mergeCell ref="F44:G44"/>
    <mergeCell ref="I44:L44"/>
    <mergeCell ref="N44:O44"/>
    <mergeCell ref="P44:Q44"/>
    <mergeCell ref="B45:C45"/>
    <mergeCell ref="F45:G45"/>
    <mergeCell ref="I45:L45"/>
    <mergeCell ref="N45:O45"/>
    <mergeCell ref="P45:Q45"/>
    <mergeCell ref="B42:C42"/>
    <mergeCell ref="F42:G42"/>
    <mergeCell ref="I42:L42"/>
    <mergeCell ref="N42:O42"/>
    <mergeCell ref="P42:Q42"/>
    <mergeCell ref="B43:C43"/>
    <mergeCell ref="F43:G43"/>
    <mergeCell ref="I43:L43"/>
    <mergeCell ref="N43:O43"/>
    <mergeCell ref="P43:Q43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N32:O32"/>
    <mergeCell ref="P32:Q32"/>
    <mergeCell ref="B32:C32"/>
    <mergeCell ref="F32:G32"/>
    <mergeCell ref="I32:L32"/>
    <mergeCell ref="B33:C33"/>
    <mergeCell ref="B34:C34"/>
    <mergeCell ref="B35:C35"/>
    <mergeCell ref="B36:C36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173" priority="27" stopIfTrue="1">
      <formula>ISERROR($B$5:$B$13)</formula>
    </cfRule>
  </conditionalFormatting>
  <conditionalFormatting sqref="W9">
    <cfRule type="expression" dxfId="1172" priority="26" stopIfTrue="1">
      <formula>ISERROR($E$9)</formula>
    </cfRule>
  </conditionalFormatting>
  <conditionalFormatting sqref="C20">
    <cfRule type="expression" dxfId="1171" priority="25" stopIfTrue="1">
      <formula>ISERROR(C20:D41)</formula>
    </cfRule>
  </conditionalFormatting>
  <conditionalFormatting sqref="C20">
    <cfRule type="expression" dxfId="1170" priority="24" stopIfTrue="1">
      <formula>ISERROR(C20:D41)</formula>
    </cfRule>
  </conditionalFormatting>
  <conditionalFormatting sqref="B32:B37">
    <cfRule type="expression" dxfId="1169" priority="23" stopIfTrue="1">
      <formula>ISERROR(B32:B51)</formula>
    </cfRule>
  </conditionalFormatting>
  <conditionalFormatting sqref="D32:D37">
    <cfRule type="expression" dxfId="1168" priority="22" stopIfTrue="1">
      <formula>ISERROR(D32:H51)</formula>
    </cfRule>
  </conditionalFormatting>
  <conditionalFormatting sqref="F32:F37">
    <cfRule type="expression" dxfId="1167" priority="21" stopIfTrue="1">
      <formula>ISERROR(F32:N51)</formula>
    </cfRule>
  </conditionalFormatting>
  <conditionalFormatting sqref="E32:E34">
    <cfRule type="expression" dxfId="1166" priority="20" stopIfTrue="1">
      <formula>ISERROR(E32:K51)</formula>
    </cfRule>
  </conditionalFormatting>
  <conditionalFormatting sqref="A39:B49 D39:M49 F6 C20 E5:E6 C5:C6 K9:R10 L11:N11 A20:B37 D20:Q37">
    <cfRule type="containsErrors" dxfId="1165" priority="17" stopIfTrue="1">
      <formula>ISERROR(A5)</formula>
    </cfRule>
  </conditionalFormatting>
  <conditionalFormatting sqref="M48">
    <cfRule type="expression" dxfId="1164" priority="10" stopIfTrue="1">
      <formula>ISERROR(L48:U61)</formula>
    </cfRule>
  </conditionalFormatting>
  <conditionalFormatting sqref="B20:B25 B28">
    <cfRule type="expression" dxfId="1163" priority="28" stopIfTrue="1">
      <formula>ISERROR(B20:B41)</formula>
    </cfRule>
  </conditionalFormatting>
  <conditionalFormatting sqref="D20:D25 D28">
    <cfRule type="expression" dxfId="1162" priority="30" stopIfTrue="1">
      <formula>ISERROR(D20:H41)</formula>
    </cfRule>
  </conditionalFormatting>
  <conditionalFormatting sqref="F20:F25 F28">
    <cfRule type="expression" dxfId="1161" priority="32" stopIfTrue="1">
      <formula>ISERROR(F20:N41)</formula>
    </cfRule>
  </conditionalFormatting>
  <conditionalFormatting sqref="E20:E25 E28">
    <cfRule type="expression" dxfId="1160" priority="34" stopIfTrue="1">
      <formula>ISERROR(E20:K41)</formula>
    </cfRule>
  </conditionalFormatting>
  <conditionalFormatting sqref="I20:I37">
    <cfRule type="expression" dxfId="1159" priority="36" stopIfTrue="1">
      <formula>ISERROR(H20:R41)</formula>
    </cfRule>
  </conditionalFormatting>
  <conditionalFormatting sqref="M21:M37 H20:H37">
    <cfRule type="expression" dxfId="1158" priority="38" stopIfTrue="1">
      <formula>ISERROR(G20:P41)</formula>
    </cfRule>
  </conditionalFormatting>
  <conditionalFormatting sqref="H37 M37">
    <cfRule type="expression" dxfId="1157" priority="51" stopIfTrue="1">
      <formula>ISERROR(G37:P52)</formula>
    </cfRule>
  </conditionalFormatting>
  <conditionalFormatting sqref="B27">
    <cfRule type="expression" dxfId="1156" priority="147" stopIfTrue="1">
      <formula>ISERROR(B27:B49)</formula>
    </cfRule>
  </conditionalFormatting>
  <conditionalFormatting sqref="D27">
    <cfRule type="expression" dxfId="1155" priority="149" stopIfTrue="1">
      <formula>ISERROR(D27:H49)</formula>
    </cfRule>
  </conditionalFormatting>
  <conditionalFormatting sqref="F27">
    <cfRule type="expression" dxfId="1154" priority="151" stopIfTrue="1">
      <formula>ISERROR(F27:N49)</formula>
    </cfRule>
  </conditionalFormatting>
  <conditionalFormatting sqref="E27">
    <cfRule type="expression" dxfId="1153" priority="153" stopIfTrue="1">
      <formula>ISERROR(E27:K49)</formula>
    </cfRule>
  </conditionalFormatting>
  <conditionalFormatting sqref="B26">
    <cfRule type="expression" dxfId="1152" priority="172" stopIfTrue="1">
      <formula>ISERROR(B26:B49)</formula>
    </cfRule>
  </conditionalFormatting>
  <conditionalFormatting sqref="D26">
    <cfRule type="expression" dxfId="1151" priority="174" stopIfTrue="1">
      <formula>ISERROR(D26:H49)</formula>
    </cfRule>
  </conditionalFormatting>
  <conditionalFormatting sqref="F26">
    <cfRule type="expression" dxfId="1150" priority="176" stopIfTrue="1">
      <formula>ISERROR(F26:N49)</formula>
    </cfRule>
  </conditionalFormatting>
  <conditionalFormatting sqref="E26">
    <cfRule type="expression" dxfId="1149" priority="178" stopIfTrue="1">
      <formula>ISERROR(E26:K49)</formula>
    </cfRule>
  </conditionalFormatting>
  <conditionalFormatting sqref="B49">
    <cfRule type="expression" dxfId="1148" priority="380" stopIfTrue="1">
      <formula>ISERROR(B49:B61)</formula>
    </cfRule>
  </conditionalFormatting>
  <conditionalFormatting sqref="D49">
    <cfRule type="expression" dxfId="1147" priority="382" stopIfTrue="1">
      <formula>ISERROR(D49:H61)</formula>
    </cfRule>
  </conditionalFormatting>
  <conditionalFormatting sqref="F49">
    <cfRule type="expression" dxfId="1146" priority="384" stopIfTrue="1">
      <formula>ISERROR(F49:N61)</formula>
    </cfRule>
  </conditionalFormatting>
  <conditionalFormatting sqref="E49">
    <cfRule type="expression" dxfId="1145" priority="386" stopIfTrue="1">
      <formula>ISERROR(E49:K61)</formula>
    </cfRule>
  </conditionalFormatting>
  <conditionalFormatting sqref="I49">
    <cfRule type="expression" dxfId="1144" priority="388" stopIfTrue="1">
      <formula>ISERROR(H49:R61)</formula>
    </cfRule>
  </conditionalFormatting>
  <conditionalFormatting sqref="H49 M49">
    <cfRule type="expression" dxfId="1143" priority="391" stopIfTrue="1">
      <formula>ISERROR(G49:P61)</formula>
    </cfRule>
  </conditionalFormatting>
  <conditionalFormatting sqref="B48">
    <cfRule type="expression" dxfId="1142" priority="446" stopIfTrue="1">
      <formula>ISERROR(B48:B61)</formula>
    </cfRule>
  </conditionalFormatting>
  <conditionalFormatting sqref="D48">
    <cfRule type="expression" dxfId="1141" priority="448" stopIfTrue="1">
      <formula>ISERROR(D48:H61)</formula>
    </cfRule>
  </conditionalFormatting>
  <conditionalFormatting sqref="F48">
    <cfRule type="expression" dxfId="1140" priority="450" stopIfTrue="1">
      <formula>ISERROR(F48:N61)</formula>
    </cfRule>
  </conditionalFormatting>
  <conditionalFormatting sqref="E48">
    <cfRule type="expression" dxfId="1139" priority="452" stopIfTrue="1">
      <formula>ISERROR(E48:K61)</formula>
    </cfRule>
  </conditionalFormatting>
  <conditionalFormatting sqref="I48">
    <cfRule type="expression" dxfId="1138" priority="454" stopIfTrue="1">
      <formula>ISERROR(H48:R61)</formula>
    </cfRule>
  </conditionalFormatting>
  <conditionalFormatting sqref="H48">
    <cfRule type="expression" dxfId="1137" priority="457" stopIfTrue="1">
      <formula>ISERROR(G48:P61)</formula>
    </cfRule>
  </conditionalFormatting>
  <conditionalFormatting sqref="F47">
    <cfRule type="expression" dxfId="1136" priority="5" stopIfTrue="1">
      <formula>ISERROR(F47:N68)</formula>
    </cfRule>
  </conditionalFormatting>
  <conditionalFormatting sqref="F47">
    <cfRule type="expression" dxfId="1135" priority="4" stopIfTrue="1">
      <formula>ISERROR(F47:N69)</formula>
    </cfRule>
  </conditionalFormatting>
  <conditionalFormatting sqref="F47">
    <cfRule type="expression" dxfId="1134" priority="3" stopIfTrue="1">
      <formula>ISERROR(F47:N70)</formula>
    </cfRule>
  </conditionalFormatting>
  <conditionalFormatting sqref="F47">
    <cfRule type="expression" dxfId="1133" priority="2" stopIfTrue="1">
      <formula>ISERROR(F47:N71)</formula>
    </cfRule>
  </conditionalFormatting>
  <conditionalFormatting sqref="E28">
    <cfRule type="expression" dxfId="1132" priority="1" stopIfTrue="1">
      <formula>ISERROR(D28:M49)</formula>
    </cfRule>
  </conditionalFormatting>
  <conditionalFormatting sqref="B37">
    <cfRule type="expression" dxfId="1131" priority="518" stopIfTrue="1">
      <formula>ISERROR(B37:B52)</formula>
    </cfRule>
  </conditionalFormatting>
  <conditionalFormatting sqref="D37">
    <cfRule type="expression" dxfId="1130" priority="519" stopIfTrue="1">
      <formula>ISERROR(D37:H52)</formula>
    </cfRule>
  </conditionalFormatting>
  <conditionalFormatting sqref="F37">
    <cfRule type="expression" dxfId="1129" priority="520" stopIfTrue="1">
      <formula>ISERROR(F37:N52)</formula>
    </cfRule>
  </conditionalFormatting>
  <conditionalFormatting sqref="E37">
    <cfRule type="expression" dxfId="1128" priority="521" stopIfTrue="1">
      <formula>ISERROR(E37:K52)</formula>
    </cfRule>
  </conditionalFormatting>
  <conditionalFormatting sqref="I37">
    <cfRule type="expression" dxfId="1127" priority="522" stopIfTrue="1">
      <formula>ISERROR(H37:R52)</formula>
    </cfRule>
  </conditionalFormatting>
  <conditionalFormatting sqref="B34:B35">
    <cfRule type="expression" dxfId="1126" priority="542" stopIfTrue="1">
      <formula>ISERROR(B34:B52)</formula>
    </cfRule>
  </conditionalFormatting>
  <conditionalFormatting sqref="D34:D35">
    <cfRule type="expression" dxfId="1125" priority="543" stopIfTrue="1">
      <formula>ISERROR(D34:H52)</formula>
    </cfRule>
  </conditionalFormatting>
  <conditionalFormatting sqref="F34:F35">
    <cfRule type="expression" dxfId="1124" priority="544" stopIfTrue="1">
      <formula>ISERROR(F34:N52)</formula>
    </cfRule>
  </conditionalFormatting>
  <conditionalFormatting sqref="E34:E35">
    <cfRule type="expression" dxfId="1123" priority="545" stopIfTrue="1">
      <formula>ISERROR(E34:K52)</formula>
    </cfRule>
  </conditionalFormatting>
  <conditionalFormatting sqref="B29:B37">
    <cfRule type="expression" dxfId="1122" priority="554" stopIfTrue="1">
      <formula>ISERROR(B29:B49)</formula>
    </cfRule>
  </conditionalFormatting>
  <conditionalFormatting sqref="D29:D37">
    <cfRule type="expression" dxfId="1121" priority="555" stopIfTrue="1">
      <formula>ISERROR(D29:H49)</formula>
    </cfRule>
  </conditionalFormatting>
  <conditionalFormatting sqref="F29:F37">
    <cfRule type="expression" dxfId="1120" priority="556" stopIfTrue="1">
      <formula>ISERROR(F29:N49)</formula>
    </cfRule>
  </conditionalFormatting>
  <conditionalFormatting sqref="E29:E33">
    <cfRule type="expression" dxfId="1119" priority="557" stopIfTrue="1">
      <formula>ISERROR(E29:K49)</formula>
    </cfRule>
  </conditionalFormatting>
  <conditionalFormatting sqref="B35:B36">
    <cfRule type="expression" dxfId="1118" priority="602" stopIfTrue="1">
      <formula>ISERROR(B35:B52)</formula>
    </cfRule>
  </conditionalFormatting>
  <conditionalFormatting sqref="D35:D36">
    <cfRule type="expression" dxfId="1117" priority="603" stopIfTrue="1">
      <formula>ISERROR(D35:H52)</formula>
    </cfRule>
  </conditionalFormatting>
  <conditionalFormatting sqref="F35:F36">
    <cfRule type="expression" dxfId="1116" priority="604" stopIfTrue="1">
      <formula>ISERROR(F35:N52)</formula>
    </cfRule>
  </conditionalFormatting>
  <conditionalFormatting sqref="E35:E36">
    <cfRule type="expression" dxfId="1115" priority="605" stopIfTrue="1">
      <formula>ISERROR(E35:K52)</formula>
    </cfRule>
  </conditionalFormatting>
  <conditionalFormatting sqref="I39:I49">
    <cfRule type="expression" dxfId="1114" priority="655" stopIfTrue="1">
      <formula>ISERROR(H39:R53)</formula>
    </cfRule>
  </conditionalFormatting>
  <conditionalFormatting sqref="B39:B49">
    <cfRule type="expression" dxfId="1113" priority="656" stopIfTrue="1">
      <formula>ISERROR(B39:B53)</formula>
    </cfRule>
  </conditionalFormatting>
  <conditionalFormatting sqref="D39:D49">
    <cfRule type="expression" dxfId="1112" priority="657" stopIfTrue="1">
      <formula>ISERROR(D39:H53)</formula>
    </cfRule>
  </conditionalFormatting>
  <conditionalFormatting sqref="F39:F49">
    <cfRule type="expression" dxfId="1111" priority="658" stopIfTrue="1">
      <formula>ISERROR(F39:N53)</formula>
    </cfRule>
  </conditionalFormatting>
  <conditionalFormatting sqref="E39:E49">
    <cfRule type="expression" dxfId="1110" priority="659" stopIfTrue="1">
      <formula>ISERROR(E39:K53)</formula>
    </cfRule>
  </conditionalFormatting>
  <conditionalFormatting sqref="H39:H49 M39:M49">
    <cfRule type="expression" dxfId="1109" priority="660" stopIfTrue="1">
      <formula>ISERROR(G39:P53)</formula>
    </cfRule>
  </conditionalFormatting>
  <conditionalFormatting sqref="B36:B37">
    <cfRule type="expression" dxfId="1108" priority="662" stopIfTrue="1">
      <formula>ISERROR(B36:B52)</formula>
    </cfRule>
  </conditionalFormatting>
  <conditionalFormatting sqref="D36:D37">
    <cfRule type="expression" dxfId="1107" priority="663" stopIfTrue="1">
      <formula>ISERROR(D36:H52)</formula>
    </cfRule>
  </conditionalFormatting>
  <conditionalFormatting sqref="F36:F37">
    <cfRule type="expression" dxfId="1106" priority="664" stopIfTrue="1">
      <formula>ISERROR(F36:N52)</formula>
    </cfRule>
  </conditionalFormatting>
  <conditionalFormatting sqref="E36:E37">
    <cfRule type="expression" dxfId="1105" priority="665" stopIfTrue="1">
      <formula>ISERROR(E36:K52)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53" max="17" man="1"/>
  </row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FF0066"/>
  </sheetPr>
  <dimension ref="A1:Z94"/>
  <sheetViews>
    <sheetView topLeftCell="A10"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31595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241"/>
      <c r="C5" s="42" t="e">
        <f>U5</f>
        <v>#N/A</v>
      </c>
      <c r="E5" s="42"/>
      <c r="F5" s="85"/>
      <c r="G5" s="58"/>
      <c r="H5" s="241"/>
      <c r="I5" s="241"/>
      <c r="J5" s="24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243"/>
      <c r="C6" s="83" t="e">
        <f>U6</f>
        <v>#N/A</v>
      </c>
      <c r="E6" s="55"/>
      <c r="F6" s="56" t="e">
        <f>U7</f>
        <v>#N/A</v>
      </c>
      <c r="G6" s="243"/>
      <c r="H6" s="243"/>
      <c r="I6" s="243"/>
      <c r="J6" s="243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241"/>
      <c r="M8" s="241"/>
      <c r="N8" s="241"/>
      <c r="O8" s="241"/>
      <c r="P8" s="241"/>
      <c r="Q8" s="241"/>
      <c r="R8" s="242"/>
      <c r="T8" s="39" t="s">
        <v>414</v>
      </c>
      <c r="U8" s="38" t="s">
        <v>471</v>
      </c>
      <c r="V8" s="16"/>
      <c r="W8" s="16"/>
      <c r="Y8" s="106"/>
      <c r="Z8" s="52" t="s">
        <v>470</v>
      </c>
    </row>
    <row r="9" spans="1:26">
      <c r="A9" s="41" t="s">
        <v>413</v>
      </c>
      <c r="B9" s="243"/>
      <c r="C9" s="243"/>
      <c r="D9" s="243"/>
      <c r="E9" s="243"/>
      <c r="F9" s="243"/>
      <c r="G9" s="243"/>
      <c r="H9" s="243"/>
      <c r="I9" s="243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241"/>
      <c r="C11" s="241"/>
      <c r="D11" s="42" t="s">
        <v>407</v>
      </c>
      <c r="E11" s="241"/>
      <c r="F11" s="241"/>
      <c r="G11" s="241"/>
      <c r="H11" s="241"/>
      <c r="I11" s="242"/>
      <c r="J11" s="1266" t="s">
        <v>404</v>
      </c>
      <c r="K11" s="1267"/>
      <c r="L11" s="1268" t="str">
        <f>U8</f>
        <v>WCH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244"/>
      <c r="C12" s="244"/>
      <c r="D12" s="244"/>
      <c r="E12" s="244"/>
      <c r="F12" s="244"/>
      <c r="G12" s="244"/>
      <c r="H12" s="244"/>
      <c r="I12" s="22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226"/>
      <c r="C13" s="226"/>
      <c r="D13" s="226"/>
      <c r="E13" s="226"/>
      <c r="F13" s="226"/>
      <c r="G13" s="226"/>
      <c r="H13" s="226"/>
      <c r="I13" s="22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9</v>
      </c>
      <c r="I15" s="37" t="s">
        <v>396</v>
      </c>
      <c r="J15" s="37"/>
      <c r="K15" s="1315">
        <f>COUNT(A21:A31)</f>
        <v>11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231" t="s">
        <v>393</v>
      </c>
      <c r="E17" s="229"/>
      <c r="F17" s="1295"/>
      <c r="G17" s="1296"/>
      <c r="H17" s="229"/>
      <c r="I17" s="1295"/>
      <c r="J17" s="1297"/>
      <c r="K17" s="1297"/>
      <c r="L17" s="1296"/>
      <c r="M17" s="23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234" t="s">
        <v>391</v>
      </c>
      <c r="E18" s="232" t="s">
        <v>353</v>
      </c>
      <c r="F18" s="1320" t="s">
        <v>352</v>
      </c>
      <c r="G18" s="1321"/>
      <c r="H18" s="232" t="s">
        <v>151</v>
      </c>
      <c r="I18" s="1320" t="s">
        <v>351</v>
      </c>
      <c r="J18" s="1322"/>
      <c r="K18" s="1322"/>
      <c r="L18" s="1321"/>
      <c r="M18" s="233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237" t="s">
        <v>389</v>
      </c>
      <c r="E19" s="32"/>
      <c r="F19" s="1328"/>
      <c r="G19" s="1329"/>
      <c r="H19" s="235"/>
      <c r="I19" s="1328"/>
      <c r="J19" s="1330"/>
      <c r="K19" s="1330"/>
      <c r="L19" s="1329"/>
      <c r="M19" s="236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238"/>
      <c r="N20" s="1336"/>
      <c r="O20" s="1337"/>
      <c r="P20" s="1336"/>
      <c r="Q20" s="1337"/>
      <c r="R20" s="239"/>
    </row>
    <row r="21" spans="1:18" ht="13.5" thickBot="1">
      <c r="A21" s="28">
        <v>7040060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>
        <v>9040137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9040115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9040172</v>
      </c>
      <c r="B24" s="1344" t="str">
        <f>VLOOKUP(A24,'Athlete and Points'!$A$1:$S$91,2,FALSE)</f>
        <v>STAVELEY Cameron</v>
      </c>
      <c r="C24" s="1344"/>
      <c r="D24" s="24">
        <f>VLOOKUP(A24,'Athlete and Points'!$A$1:$S$91,4,FALSE)</f>
        <v>97</v>
      </c>
      <c r="E24" s="23"/>
      <c r="F24" s="1345"/>
      <c r="G24" s="1346"/>
      <c r="H24" s="23"/>
      <c r="I24" s="1345"/>
      <c r="J24" s="1346"/>
      <c r="K24" s="1346"/>
      <c r="L24" s="1346"/>
      <c r="M24" s="23">
        <f>VLOOKUP(A24,'Athlete and Points'!$A$1:$S$91,17,FALSE)</f>
        <v>1.01</v>
      </c>
      <c r="N24" s="1347"/>
      <c r="O24" s="1348"/>
      <c r="P24" s="1347"/>
      <c r="Q24" s="1349"/>
      <c r="R24" s="22"/>
    </row>
    <row r="25" spans="1:18" ht="13.5" thickBot="1">
      <c r="A25" s="25">
        <v>9040138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/>
      <c r="G25" s="1346"/>
      <c r="H25" s="23"/>
      <c r="I25" s="1345"/>
      <c r="J25" s="1346"/>
      <c r="K25" s="1346"/>
      <c r="L25" s="1346"/>
      <c r="M25" s="23"/>
      <c r="N25" s="1445">
        <v>41291</v>
      </c>
      <c r="O25" s="1348"/>
      <c r="P25" s="1445">
        <v>41302</v>
      </c>
      <c r="Q25" s="1349"/>
      <c r="R25" s="18"/>
    </row>
    <row r="26" spans="1:18">
      <c r="A26" s="25">
        <v>9040077</v>
      </c>
      <c r="B26" s="1344" t="str">
        <f>VLOOKUP(A26,'Athlete and Points'!$A$1:$S$91,2,FALSE)</f>
        <v>BOLTON Cameron</v>
      </c>
      <c r="C26" s="1344"/>
      <c r="D26" s="24">
        <f>VLOOKUP(A26,'Athlete and Points'!$A$1:$S$91,4,FALSE)</f>
        <v>90</v>
      </c>
      <c r="E26" s="23"/>
      <c r="F26" s="1345">
        <f>VLOOKUP(A26,'Athlete and Points'!$A$1:$S$91,8,FALSE)</f>
        <v>378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>
        <v>9040117</v>
      </c>
      <c r="B27" s="1344" t="str">
        <f>VLOOKUP(A27,'Athlete and Points'!$A$1:$S$91,2,FALSE)</f>
        <v>JAMES Scotty</v>
      </c>
      <c r="C27" s="1344"/>
      <c r="D27" s="24">
        <f>VLOOKUP(A27,'Athlete and Points'!$A$1:$S$91,4,FALSE)</f>
        <v>94</v>
      </c>
      <c r="E27" s="23"/>
      <c r="F27" s="1345"/>
      <c r="G27" s="1346"/>
      <c r="H27" s="23">
        <f>VLOOKUP(A27,'Athlete and Points'!$A$1:$S$91,11,FALSE)</f>
        <v>620</v>
      </c>
      <c r="I27" s="1345"/>
      <c r="J27" s="1346"/>
      <c r="K27" s="1346"/>
      <c r="L27" s="1346"/>
      <c r="M27" s="23">
        <f>VLOOKUP(A27,'Athlete and Points'!$A$1:$S$91,17,FALSE)</f>
        <v>58</v>
      </c>
      <c r="N27" s="1347"/>
      <c r="O27" s="1348"/>
      <c r="P27" s="1347"/>
      <c r="Q27" s="1349"/>
      <c r="R27" s="18"/>
    </row>
    <row r="28" spans="1:18">
      <c r="A28" s="25">
        <v>1044987</v>
      </c>
      <c r="B28" s="1344" t="str">
        <f>VLOOKUP(A28,'Athlete and Points'!$A$1:$S$91,2,FALSE)</f>
        <v>PULLIN Alex</v>
      </c>
      <c r="C28" s="1344"/>
      <c r="D28" s="24">
        <f>VLOOKUP(A28,'Athlete and Points'!$A$1:$S$91,4,FALSE)</f>
        <v>87</v>
      </c>
      <c r="E28" s="23"/>
      <c r="F28" s="1345">
        <f>VLOOKUP(A28,'Athlete and Points'!$A$1:$S$91,8,FALSE)</f>
        <v>800</v>
      </c>
      <c r="G28" s="1346"/>
      <c r="H28" s="23"/>
      <c r="I28" s="1345"/>
      <c r="J28" s="1346"/>
      <c r="K28" s="1346"/>
      <c r="L28" s="1346"/>
      <c r="M28" s="23"/>
      <c r="N28" s="1347"/>
      <c r="O28" s="1348"/>
      <c r="P28" s="1347"/>
      <c r="Q28" s="1349"/>
      <c r="R28" s="22"/>
    </row>
    <row r="29" spans="1:18" ht="13.5" thickBot="1">
      <c r="A29" s="25">
        <v>9040149</v>
      </c>
      <c r="B29" s="1344" t="str">
        <f>VLOOKUP(A29,'Athlete and Points'!$A$1:$S$91,2,FALSE)</f>
        <v>HUGHES Jarryd</v>
      </c>
      <c r="C29" s="1344"/>
      <c r="D29" s="24">
        <f>VLOOKUP(A29,'Athlete and Points'!$A$1:$S$91,4,FALSE)</f>
        <v>95</v>
      </c>
      <c r="E29" s="23"/>
      <c r="F29" s="1345">
        <f>VLOOKUP(A29,'Athlete and Points'!$A$1:$S$91,8,FALSE)</f>
        <v>410</v>
      </c>
      <c r="G29" s="1346"/>
      <c r="H29" s="23"/>
      <c r="I29" s="1345"/>
      <c r="J29" s="1346"/>
      <c r="K29" s="1346"/>
      <c r="L29" s="1346"/>
      <c r="M29" s="23"/>
      <c r="N29" s="1347"/>
      <c r="O29" s="1348"/>
      <c r="P29" s="1347"/>
      <c r="Q29" s="1349"/>
      <c r="R29" s="18"/>
    </row>
    <row r="30" spans="1:18">
      <c r="A30" s="25">
        <v>7040113</v>
      </c>
      <c r="B30" s="1344" t="str">
        <f>VLOOKUP(A30,'Athlete and Points'!$A$1:$S$91,2,FALSE)</f>
        <v>JOHNSTONE Nathan</v>
      </c>
      <c r="C30" s="1344"/>
      <c r="D30" s="24">
        <f>VLOOKUP(A30,'Athlete and Points'!$A$1:$S$91,4,FALSE)</f>
        <v>90</v>
      </c>
      <c r="E30" s="23"/>
      <c r="F30" s="1345"/>
      <c r="G30" s="1346"/>
      <c r="H30" s="23">
        <f>VLOOKUP(A30,'Athlete and Points'!$A$1:$S$91,11,FALSE)</f>
        <v>340</v>
      </c>
      <c r="I30" s="1345"/>
      <c r="J30" s="1346"/>
      <c r="K30" s="1346"/>
      <c r="L30" s="1346"/>
      <c r="M30" s="23"/>
      <c r="N30" s="1347"/>
      <c r="O30" s="1348"/>
      <c r="P30" s="1347"/>
      <c r="Q30" s="1349"/>
      <c r="R30" s="22"/>
    </row>
    <row r="31" spans="1:18" ht="13.5" thickBot="1">
      <c r="A31" s="21">
        <v>9040186</v>
      </c>
      <c r="B31" s="1350" t="str">
        <f>VLOOKUP(A31,'Athlete and Points'!$A$1:$S$91,2,FALSE)</f>
        <v>CALLISTER Kent</v>
      </c>
      <c r="C31" s="1350"/>
      <c r="D31" s="20">
        <f>VLOOKUP(A31,'Athlete and Points'!$A$1:$S$91,4,FALSE)</f>
        <v>95</v>
      </c>
      <c r="E31" s="19"/>
      <c r="F31" s="1351"/>
      <c r="G31" s="1352"/>
      <c r="H31" s="19">
        <f>VLOOKUP(A31,'Athlete and Points'!$A$1:$S$91,11,FALSE)</f>
        <v>500</v>
      </c>
      <c r="I31" s="1351"/>
      <c r="J31" s="1352"/>
      <c r="K31" s="1352"/>
      <c r="L31" s="1352"/>
      <c r="M31" s="19"/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225"/>
      <c r="C32" s="225"/>
      <c r="D32" s="239"/>
      <c r="E32" s="239"/>
      <c r="F32" s="1336"/>
      <c r="G32" s="1337"/>
      <c r="H32" s="239"/>
      <c r="I32" s="1336"/>
      <c r="J32" s="1337"/>
      <c r="K32" s="1337"/>
      <c r="L32" s="1337"/>
      <c r="M32" s="240"/>
      <c r="N32" s="1336"/>
      <c r="O32" s="1337"/>
      <c r="P32" s="1336"/>
      <c r="Q32" s="1337"/>
      <c r="R32" s="22"/>
    </row>
    <row r="33" spans="1:18">
      <c r="A33" s="28">
        <v>1049952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88">
        <v>41288</v>
      </c>
      <c r="O33" s="1342"/>
      <c r="P33" s="1388">
        <v>41293</v>
      </c>
      <c r="Q33" s="1343"/>
      <c r="R33" s="5"/>
    </row>
    <row r="34" spans="1:18" ht="13.5" thickBot="1">
      <c r="A34" s="25">
        <v>9045061</v>
      </c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/>
      <c r="F34" s="1345"/>
      <c r="G34" s="1346"/>
      <c r="H34" s="23" t="e">
        <f>VLOOKUP(A34,'Athlete and Points'!$A$1:$S$91,11,FALSE)</f>
        <v>#N/A</v>
      </c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1049953</v>
      </c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/>
      <c r="F35" s="1345"/>
      <c r="G35" s="1346"/>
      <c r="H35" s="23" t="e">
        <f>VLOOKUP(A35,'Athlete and Points'!$A$1:$S$91,11,FALSE)</f>
        <v>#N/A</v>
      </c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9045022</v>
      </c>
      <c r="B36" s="1344" t="str">
        <f>VLOOKUP(A36,'Athlete and Points'!$A$1:$S$91,2,FALSE)</f>
        <v>STAVELEY Lauren</v>
      </c>
      <c r="C36" s="1344"/>
      <c r="D36" s="24">
        <f>VLOOKUP(A36,'Athlete and Points'!$A$1:$S$91,4,FALSE)</f>
        <v>94</v>
      </c>
      <c r="E36" s="23"/>
      <c r="F36" s="1345"/>
      <c r="G36" s="1346"/>
      <c r="H36" s="23"/>
      <c r="I36" s="1345"/>
      <c r="J36" s="1346"/>
      <c r="K36" s="1346"/>
      <c r="L36" s="1346"/>
      <c r="M36" s="23">
        <f>VLOOKUP(A36,'Athlete and Points'!$A$1:$S$91,17,FALSE)</f>
        <v>108</v>
      </c>
      <c r="N36" s="1347"/>
      <c r="O36" s="1348"/>
      <c r="P36" s="1347"/>
      <c r="Q36" s="1349"/>
      <c r="R36" s="18"/>
    </row>
    <row r="37" spans="1:18">
      <c r="A37" s="25">
        <v>9045015</v>
      </c>
      <c r="B37" s="1344" t="str">
        <f>VLOOKUP(A37,'Athlete and Points'!$A$1:$S$91,2,FALSE)</f>
        <v>DAVIS-MEEHAN Michaela</v>
      </c>
      <c r="C37" s="1344"/>
      <c r="D37" s="24">
        <f>VLOOKUP(A37,'Athlete and Points'!$A$1:$S$91,4,FALSE)</f>
        <v>92</v>
      </c>
      <c r="E37" s="23"/>
      <c r="F37" s="1345"/>
      <c r="G37" s="1346"/>
      <c r="H37" s="23"/>
      <c r="I37" s="1345"/>
      <c r="J37" s="1346"/>
      <c r="K37" s="1346"/>
      <c r="L37" s="1346"/>
      <c r="M37" s="23">
        <f>VLOOKUP(A37,'Athlete and Points'!$A$1:$S$91,17,FALSE)</f>
        <v>80</v>
      </c>
      <c r="N37" s="1347"/>
      <c r="O37" s="1348"/>
      <c r="P37" s="1347"/>
      <c r="Q37" s="1349"/>
      <c r="R37" s="22"/>
    </row>
    <row r="38" spans="1:18" ht="13.5" thickBot="1">
      <c r="A38" s="25">
        <v>9045054</v>
      </c>
      <c r="B38" s="1344" t="str">
        <f>VLOOKUP(A38,'Athlete and Points'!$A$1:$S$91,2,FALSE)</f>
        <v>FITCH Alex</v>
      </c>
      <c r="C38" s="1344"/>
      <c r="D38" s="24">
        <f>VLOOKUP(A38,'Athlete and Points'!$A$1:$S$91,4,FALSE)</f>
        <v>95</v>
      </c>
      <c r="E38" s="23"/>
      <c r="F38" s="1345"/>
      <c r="G38" s="1346"/>
      <c r="H38" s="23">
        <f>VLOOKUP(A38,'Athlete and Points'!$A$1:$S$91,11,FALSE)</f>
        <v>21</v>
      </c>
      <c r="I38" s="1345"/>
      <c r="J38" s="1346"/>
      <c r="K38" s="1346"/>
      <c r="L38" s="1346"/>
      <c r="M38" s="23"/>
      <c r="N38" s="1347"/>
      <c r="O38" s="1348"/>
      <c r="P38" s="1347"/>
      <c r="Q38" s="1349"/>
      <c r="R38" s="18"/>
    </row>
    <row r="39" spans="1:18">
      <c r="A39" s="25">
        <v>9045028</v>
      </c>
      <c r="B39" s="1344" t="str">
        <f>VLOOKUP(A39,'Athlete and Points'!$A$1:$S$91,2,FALSE)</f>
        <v>BROCKHOFF Belle</v>
      </c>
      <c r="C39" s="1344"/>
      <c r="D39" s="24">
        <f>VLOOKUP(A39,'Athlete and Points'!$A$1:$S$91,4,FALSE)</f>
        <v>93</v>
      </c>
      <c r="E39" s="23"/>
      <c r="F39" s="1345">
        <f>VLOOKUP(A39,'Athlete and Points'!$A$1:$S$91,8,FALSE)</f>
        <v>625</v>
      </c>
      <c r="G39" s="1346"/>
      <c r="H39" s="23"/>
      <c r="I39" s="1345"/>
      <c r="J39" s="1346"/>
      <c r="K39" s="1346"/>
      <c r="L39" s="1346"/>
      <c r="M39" s="23"/>
      <c r="N39" s="1347"/>
      <c r="O39" s="1348"/>
      <c r="P39" s="1347"/>
      <c r="Q39" s="1349"/>
      <c r="R39" s="22"/>
    </row>
    <row r="40" spans="1:18" ht="13.5" thickBot="1">
      <c r="A40" s="25">
        <v>1049941</v>
      </c>
      <c r="B40" s="1344" t="str">
        <f>VLOOKUP(A40,'Athlete and Points'!$A$1:$S$91,2,FALSE)</f>
        <v>CRAWFORD Holly</v>
      </c>
      <c r="C40" s="1344"/>
      <c r="D40" s="24">
        <f>VLOOKUP(A40,'Athlete and Points'!$A$1:$S$91,4,FALSE)</f>
        <v>84</v>
      </c>
      <c r="E40" s="23"/>
      <c r="F40" s="1345"/>
      <c r="G40" s="1346"/>
      <c r="H40" s="23">
        <f>VLOOKUP(A40,'Athlete and Points'!$A$1:$S$91,11,FALSE)</f>
        <v>192</v>
      </c>
      <c r="I40" s="1345"/>
      <c r="J40" s="1346"/>
      <c r="K40" s="1346"/>
      <c r="L40" s="1346"/>
      <c r="M40" s="23"/>
      <c r="N40" s="1347"/>
      <c r="O40" s="1348"/>
      <c r="P40" s="1347"/>
      <c r="Q40" s="1349"/>
      <c r="R40" s="18"/>
    </row>
    <row r="41" spans="1:18">
      <c r="A41" s="25">
        <v>1049932</v>
      </c>
      <c r="B41" s="1344" t="str">
        <f>VLOOKUP(A41,'Athlete and Points'!$A$1:$S$91,2,FALSE)</f>
        <v>BRIGHT Torah</v>
      </c>
      <c r="C41" s="1344"/>
      <c r="D41" s="24">
        <f>VLOOKUP(A41,'Athlete and Points'!$A$1:$S$91,4,FALSE)</f>
        <v>86</v>
      </c>
      <c r="E41" s="23"/>
      <c r="F41" s="1345"/>
      <c r="G41" s="1346"/>
      <c r="H41" s="23">
        <f>VLOOKUP(A41,'Athlete and Points'!$A$1:$S$91,11,FALSE)</f>
        <v>240</v>
      </c>
      <c r="I41" s="1345"/>
      <c r="J41" s="1346"/>
      <c r="K41" s="1346"/>
      <c r="L41" s="1346"/>
      <c r="M41" s="23">
        <f>VLOOKUP(A41,'Athlete and Points'!$A$1:$S$91,17,FALSE)</f>
        <v>62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234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244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22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104" priority="22" stopIfTrue="1">
      <formula>ISERROR($B$5:$B$13)</formula>
    </cfRule>
  </conditionalFormatting>
  <conditionalFormatting sqref="W9">
    <cfRule type="expression" dxfId="1103" priority="21" stopIfTrue="1">
      <formula>ISERROR($E$9)</formula>
    </cfRule>
  </conditionalFormatting>
  <conditionalFormatting sqref="C20">
    <cfRule type="expression" dxfId="1102" priority="20" stopIfTrue="1">
      <formula>ISERROR(C20:D35)</formula>
    </cfRule>
  </conditionalFormatting>
  <conditionalFormatting sqref="C20">
    <cfRule type="expression" dxfId="1101" priority="19" stopIfTrue="1">
      <formula>ISERROR(C20:D35)</formula>
    </cfRule>
  </conditionalFormatting>
  <conditionalFormatting sqref="B20:B31">
    <cfRule type="expression" dxfId="1100" priority="18" stopIfTrue="1">
      <formula>ISERROR(B20:B35)</formula>
    </cfRule>
  </conditionalFormatting>
  <conditionalFormatting sqref="D20:D31">
    <cfRule type="expression" dxfId="1099" priority="17" stopIfTrue="1">
      <formula>ISERROR(D20:H35)</formula>
    </cfRule>
  </conditionalFormatting>
  <conditionalFormatting sqref="F20:F31">
    <cfRule type="expression" dxfId="1098" priority="16" stopIfTrue="1">
      <formula>ISERROR(F20:N35)</formula>
    </cfRule>
  </conditionalFormatting>
  <conditionalFormatting sqref="E20:E31">
    <cfRule type="expression" dxfId="1097" priority="15" stopIfTrue="1">
      <formula>ISERROR(E20:K35)</formula>
    </cfRule>
  </conditionalFormatting>
  <conditionalFormatting sqref="I20:I31">
    <cfRule type="expression" dxfId="1096" priority="14" stopIfTrue="1">
      <formula>ISERROR(H20:R35)</formula>
    </cfRule>
  </conditionalFormatting>
  <conditionalFormatting sqref="H20:H31">
    <cfRule type="expression" dxfId="1095" priority="13" stopIfTrue="1">
      <formula>ISERROR(G20:P35)</formula>
    </cfRule>
  </conditionalFormatting>
  <conditionalFormatting sqref="F6 C20 A20:B31 E5:E6 D33:M42 C5:C6 K9:R10 L11:N11 D20:Q31 A33:B42">
    <cfRule type="containsErrors" dxfId="1094" priority="12" stopIfTrue="1">
      <formula>ISERROR(A5)</formula>
    </cfRule>
  </conditionalFormatting>
  <conditionalFormatting sqref="M21:M31">
    <cfRule type="expression" dxfId="1093" priority="11" stopIfTrue="1">
      <formula>ISERROR(L21:U36)</formula>
    </cfRule>
  </conditionalFormatting>
  <conditionalFormatting sqref="B33:B42">
    <cfRule type="expression" dxfId="1092" priority="10" stopIfTrue="1">
      <formula>ISERROR(B33:B48)</formula>
    </cfRule>
  </conditionalFormatting>
  <conditionalFormatting sqref="D33:D42">
    <cfRule type="expression" dxfId="1091" priority="9" stopIfTrue="1">
      <formula>ISERROR(D33:H48)</formula>
    </cfRule>
  </conditionalFormatting>
  <conditionalFormatting sqref="F33:F42">
    <cfRule type="expression" dxfId="1090" priority="8" stopIfTrue="1">
      <formula>ISERROR(F33:N48)</formula>
    </cfRule>
  </conditionalFormatting>
  <conditionalFormatting sqref="E33:E42">
    <cfRule type="expression" dxfId="1089" priority="7" stopIfTrue="1">
      <formula>ISERROR(E33:K48)</formula>
    </cfRule>
  </conditionalFormatting>
  <conditionalFormatting sqref="I33:I42">
    <cfRule type="expression" dxfId="1088" priority="6" stopIfTrue="1">
      <formula>ISERROR(H33:R48)</formula>
    </cfRule>
  </conditionalFormatting>
  <conditionalFormatting sqref="H33:H42">
    <cfRule type="expression" dxfId="1087" priority="5" stopIfTrue="1">
      <formula>ISERROR(G33:P48)</formula>
    </cfRule>
  </conditionalFormatting>
  <conditionalFormatting sqref="M33:M42">
    <cfRule type="expression" dxfId="1086" priority="4" stopIfTrue="1">
      <formula>ISERROR(L33:U48)</formula>
    </cfRule>
  </conditionalFormatting>
  <conditionalFormatting sqref="I34:I41">
    <cfRule type="expression" dxfId="1085" priority="3" stopIfTrue="1">
      <formula>ISERROR(H34:R49)</formula>
    </cfRule>
  </conditionalFormatting>
  <conditionalFormatting sqref="I33">
    <cfRule type="expression" dxfId="1084" priority="2" stopIfTrue="1">
      <formula>ISERROR(H33:R48)</formula>
    </cfRule>
  </conditionalFormatting>
  <conditionalFormatting sqref="I35:I42">
    <cfRule type="expression" dxfId="1083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FF0000"/>
  </sheetPr>
  <dimension ref="A1:Z94"/>
  <sheetViews>
    <sheetView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32947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082" priority="22" stopIfTrue="1">
      <formula>ISERROR($B$5:$B$13)</formula>
    </cfRule>
  </conditionalFormatting>
  <conditionalFormatting sqref="W9">
    <cfRule type="expression" dxfId="1081" priority="21" stopIfTrue="1">
      <formula>ISERROR($E$9)</formula>
    </cfRule>
  </conditionalFormatting>
  <conditionalFormatting sqref="C20">
    <cfRule type="expression" dxfId="1080" priority="20" stopIfTrue="1">
      <formula>ISERROR(C20:D35)</formula>
    </cfRule>
  </conditionalFormatting>
  <conditionalFormatting sqref="C20">
    <cfRule type="expression" dxfId="1079" priority="19" stopIfTrue="1">
      <formula>ISERROR(C20:D35)</formula>
    </cfRule>
  </conditionalFormatting>
  <conditionalFormatting sqref="B20:B31">
    <cfRule type="expression" dxfId="1078" priority="18" stopIfTrue="1">
      <formula>ISERROR(B20:B35)</formula>
    </cfRule>
  </conditionalFormatting>
  <conditionalFormatting sqref="D20:D31">
    <cfRule type="expression" dxfId="1077" priority="17" stopIfTrue="1">
      <formula>ISERROR(D20:H35)</formula>
    </cfRule>
  </conditionalFormatting>
  <conditionalFormatting sqref="F20:F31">
    <cfRule type="expression" dxfId="1076" priority="16" stopIfTrue="1">
      <formula>ISERROR(F20:N35)</formula>
    </cfRule>
  </conditionalFormatting>
  <conditionalFormatting sqref="E20:E31">
    <cfRule type="expression" dxfId="1075" priority="15" stopIfTrue="1">
      <formula>ISERROR(E20:K35)</formula>
    </cfRule>
  </conditionalFormatting>
  <conditionalFormatting sqref="I20:I31">
    <cfRule type="expression" dxfId="1074" priority="14" stopIfTrue="1">
      <formula>ISERROR(H20:R35)</formula>
    </cfRule>
  </conditionalFormatting>
  <conditionalFormatting sqref="H20:H31">
    <cfRule type="expression" dxfId="1073" priority="13" stopIfTrue="1">
      <formula>ISERROR(G20:P35)</formula>
    </cfRule>
  </conditionalFormatting>
  <conditionalFormatting sqref="F6 C20 A20:B31 E5:E6 D33:M42 C5:C6 K9:R10 L11:N11 D20:Q31 A33:B42">
    <cfRule type="containsErrors" dxfId="1072" priority="12" stopIfTrue="1">
      <formula>ISERROR(A5)</formula>
    </cfRule>
  </conditionalFormatting>
  <conditionalFormatting sqref="M21:M31">
    <cfRule type="expression" dxfId="1071" priority="11" stopIfTrue="1">
      <formula>ISERROR(L21:U36)</formula>
    </cfRule>
  </conditionalFormatting>
  <conditionalFormatting sqref="B33:B42">
    <cfRule type="expression" dxfId="1070" priority="10" stopIfTrue="1">
      <formula>ISERROR(B33:B48)</formula>
    </cfRule>
  </conditionalFormatting>
  <conditionalFormatting sqref="D33:D42">
    <cfRule type="expression" dxfId="1069" priority="9" stopIfTrue="1">
      <formula>ISERROR(D33:H48)</formula>
    </cfRule>
  </conditionalFormatting>
  <conditionalFormatting sqref="F33:F42">
    <cfRule type="expression" dxfId="1068" priority="8" stopIfTrue="1">
      <formula>ISERROR(F33:N48)</formula>
    </cfRule>
  </conditionalFormatting>
  <conditionalFormatting sqref="E33:E42">
    <cfRule type="expression" dxfId="1067" priority="7" stopIfTrue="1">
      <formula>ISERROR(E33:K48)</formula>
    </cfRule>
  </conditionalFormatting>
  <conditionalFormatting sqref="I33:I42">
    <cfRule type="expression" dxfId="1066" priority="6" stopIfTrue="1">
      <formula>ISERROR(H33:R48)</formula>
    </cfRule>
  </conditionalFormatting>
  <conditionalFormatting sqref="H33:H42">
    <cfRule type="expression" dxfId="1065" priority="5" stopIfTrue="1">
      <formula>ISERROR(G33:P48)</formula>
    </cfRule>
  </conditionalFormatting>
  <conditionalFormatting sqref="M33:M42">
    <cfRule type="expression" dxfId="1064" priority="4" stopIfTrue="1">
      <formula>ISERROR(L33:U48)</formula>
    </cfRule>
  </conditionalFormatting>
  <conditionalFormatting sqref="I34:I41">
    <cfRule type="expression" dxfId="1063" priority="3" stopIfTrue="1">
      <formula>ISERROR(H34:R49)</formula>
    </cfRule>
  </conditionalFormatting>
  <conditionalFormatting sqref="I33">
    <cfRule type="expression" dxfId="1062" priority="2" stopIfTrue="1">
      <formula>ISERROR(H33:R48)</formula>
    </cfRule>
  </conditionalFormatting>
  <conditionalFormatting sqref="I35:I42">
    <cfRule type="expression" dxfId="1061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FF0000"/>
  </sheetPr>
  <dimension ref="A1:Z94"/>
  <sheetViews>
    <sheetView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32958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/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198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1060" priority="22" stopIfTrue="1">
      <formula>ISERROR($B$5:$B$13)</formula>
    </cfRule>
  </conditionalFormatting>
  <conditionalFormatting sqref="W9">
    <cfRule type="expression" dxfId="1059" priority="21" stopIfTrue="1">
      <formula>ISERROR($E$9)</formula>
    </cfRule>
  </conditionalFormatting>
  <conditionalFormatting sqref="C20">
    <cfRule type="expression" dxfId="1058" priority="20" stopIfTrue="1">
      <formula>ISERROR(C20:D35)</formula>
    </cfRule>
  </conditionalFormatting>
  <conditionalFormatting sqref="C20">
    <cfRule type="expression" dxfId="1057" priority="19" stopIfTrue="1">
      <formula>ISERROR(C20:D35)</formula>
    </cfRule>
  </conditionalFormatting>
  <conditionalFormatting sqref="B20:B31">
    <cfRule type="expression" dxfId="1056" priority="18" stopIfTrue="1">
      <formula>ISERROR(B20:B35)</formula>
    </cfRule>
  </conditionalFormatting>
  <conditionalFormatting sqref="D20:D31">
    <cfRule type="expression" dxfId="1055" priority="17" stopIfTrue="1">
      <formula>ISERROR(D20:H35)</formula>
    </cfRule>
  </conditionalFormatting>
  <conditionalFormatting sqref="F20:F31">
    <cfRule type="expression" dxfId="1054" priority="16" stopIfTrue="1">
      <formula>ISERROR(F20:N35)</formula>
    </cfRule>
  </conditionalFormatting>
  <conditionalFormatting sqref="E20:E31">
    <cfRule type="expression" dxfId="1053" priority="15" stopIfTrue="1">
      <formula>ISERROR(E20:K35)</formula>
    </cfRule>
  </conditionalFormatting>
  <conditionalFormatting sqref="I20:I31">
    <cfRule type="expression" dxfId="1052" priority="14" stopIfTrue="1">
      <formula>ISERROR(H20:R35)</formula>
    </cfRule>
  </conditionalFormatting>
  <conditionalFormatting sqref="H20:H31">
    <cfRule type="expression" dxfId="1051" priority="13" stopIfTrue="1">
      <formula>ISERROR(G20:P35)</formula>
    </cfRule>
  </conditionalFormatting>
  <conditionalFormatting sqref="F6 C20 A20:B31 E5:E6 D33:M42 C5:C6 K9:R10 L11:N11 D20:Q31 A33:B42">
    <cfRule type="containsErrors" dxfId="1050" priority="12" stopIfTrue="1">
      <formula>ISERROR(A5)</formula>
    </cfRule>
  </conditionalFormatting>
  <conditionalFormatting sqref="M21:M31">
    <cfRule type="expression" dxfId="1049" priority="11" stopIfTrue="1">
      <formula>ISERROR(L21:U36)</formula>
    </cfRule>
  </conditionalFormatting>
  <conditionalFormatting sqref="B33:B42">
    <cfRule type="expression" dxfId="1048" priority="10" stopIfTrue="1">
      <formula>ISERROR(B33:B48)</formula>
    </cfRule>
  </conditionalFormatting>
  <conditionalFormatting sqref="D33:D42">
    <cfRule type="expression" dxfId="1047" priority="9" stopIfTrue="1">
      <formula>ISERROR(D33:H48)</formula>
    </cfRule>
  </conditionalFormatting>
  <conditionalFormatting sqref="F33:F42">
    <cfRule type="expression" dxfId="1046" priority="8" stopIfTrue="1">
      <formula>ISERROR(F33:N48)</formula>
    </cfRule>
  </conditionalFormatting>
  <conditionalFormatting sqref="E33:E42">
    <cfRule type="expression" dxfId="1045" priority="7" stopIfTrue="1">
      <formula>ISERROR(E33:K48)</formula>
    </cfRule>
  </conditionalFormatting>
  <conditionalFormatting sqref="I33:I42">
    <cfRule type="expression" dxfId="1044" priority="6" stopIfTrue="1">
      <formula>ISERROR(H33:R48)</formula>
    </cfRule>
  </conditionalFormatting>
  <conditionalFormatting sqref="H33:H42">
    <cfRule type="expression" dxfId="1043" priority="5" stopIfTrue="1">
      <formula>ISERROR(G33:P48)</formula>
    </cfRule>
  </conditionalFormatting>
  <conditionalFormatting sqref="M33:M42">
    <cfRule type="expression" dxfId="1042" priority="4" stopIfTrue="1">
      <formula>ISERROR(L33:U48)</formula>
    </cfRule>
  </conditionalFormatting>
  <conditionalFormatting sqref="I34:I41">
    <cfRule type="expression" dxfId="1041" priority="3" stopIfTrue="1">
      <formula>ISERROR(H34:R49)</formula>
    </cfRule>
  </conditionalFormatting>
  <conditionalFormatting sqref="I33">
    <cfRule type="expression" dxfId="1040" priority="2" stopIfTrue="1">
      <formula>ISERROR(H33:R48)</formula>
    </cfRule>
  </conditionalFormatting>
  <conditionalFormatting sqref="I35:I42">
    <cfRule type="expression" dxfId="1039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0000"/>
  </sheetPr>
  <dimension ref="A1:Z94"/>
  <sheetViews>
    <sheetView zoomScaleNormal="100" workbookViewId="0">
      <selection activeCell="M41" sqref="M4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32779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499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>
        <v>9040116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/>
      <c r="G22" s="1346"/>
      <c r="H22" s="23"/>
      <c r="I22" s="1345"/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038" priority="22" stopIfTrue="1">
      <formula>ISERROR($B$5:$B$13)</formula>
    </cfRule>
  </conditionalFormatting>
  <conditionalFormatting sqref="W9">
    <cfRule type="expression" dxfId="1037" priority="21" stopIfTrue="1">
      <formula>ISERROR($E$9)</formula>
    </cfRule>
  </conditionalFormatting>
  <conditionalFormatting sqref="C20">
    <cfRule type="expression" dxfId="1036" priority="20" stopIfTrue="1">
      <formula>ISERROR(C20:D35)</formula>
    </cfRule>
  </conditionalFormatting>
  <conditionalFormatting sqref="C20">
    <cfRule type="expression" dxfId="1035" priority="19" stopIfTrue="1">
      <formula>ISERROR(C20:D35)</formula>
    </cfRule>
  </conditionalFormatting>
  <conditionalFormatting sqref="B20:B31">
    <cfRule type="expression" dxfId="1034" priority="18" stopIfTrue="1">
      <formula>ISERROR(B20:B35)</formula>
    </cfRule>
  </conditionalFormatting>
  <conditionalFormatting sqref="D20:D31">
    <cfRule type="expression" dxfId="1033" priority="17" stopIfTrue="1">
      <formula>ISERROR(D20:H35)</formula>
    </cfRule>
  </conditionalFormatting>
  <conditionalFormatting sqref="F20:F31">
    <cfRule type="expression" dxfId="1032" priority="16" stopIfTrue="1">
      <formula>ISERROR(F20:N35)</formula>
    </cfRule>
  </conditionalFormatting>
  <conditionalFormatting sqref="E20:E31">
    <cfRule type="expression" dxfId="1031" priority="15" stopIfTrue="1">
      <formula>ISERROR(E20:K35)</formula>
    </cfRule>
  </conditionalFormatting>
  <conditionalFormatting sqref="I20:I31">
    <cfRule type="expression" dxfId="1030" priority="14" stopIfTrue="1">
      <formula>ISERROR(H20:R35)</formula>
    </cfRule>
  </conditionalFormatting>
  <conditionalFormatting sqref="H20:H31">
    <cfRule type="expression" dxfId="1029" priority="13" stopIfTrue="1">
      <formula>ISERROR(G20:P35)</formula>
    </cfRule>
  </conditionalFormatting>
  <conditionalFormatting sqref="F6 C20 A20:B31 E5:E6 D33:M42 C5:C6 K9:R10 L11:N11 D20:Q31 A33:B42">
    <cfRule type="containsErrors" dxfId="1028" priority="12" stopIfTrue="1">
      <formula>ISERROR(A5)</formula>
    </cfRule>
  </conditionalFormatting>
  <conditionalFormatting sqref="M21:M31">
    <cfRule type="expression" dxfId="1027" priority="11" stopIfTrue="1">
      <formula>ISERROR(L21:U36)</formula>
    </cfRule>
  </conditionalFormatting>
  <conditionalFormatting sqref="B33:B42">
    <cfRule type="expression" dxfId="1026" priority="10" stopIfTrue="1">
      <formula>ISERROR(B33:B48)</formula>
    </cfRule>
  </conditionalFormatting>
  <conditionalFormatting sqref="D33:D42">
    <cfRule type="expression" dxfId="1025" priority="9" stopIfTrue="1">
      <formula>ISERROR(D33:H48)</formula>
    </cfRule>
  </conditionalFormatting>
  <conditionalFormatting sqref="F33:F42">
    <cfRule type="expression" dxfId="1024" priority="8" stopIfTrue="1">
      <formula>ISERROR(F33:N48)</formula>
    </cfRule>
  </conditionalFormatting>
  <conditionalFormatting sqref="E33:E42">
    <cfRule type="expression" dxfId="1023" priority="7" stopIfTrue="1">
      <formula>ISERROR(E33:K48)</formula>
    </cfRule>
  </conditionalFormatting>
  <conditionalFormatting sqref="I33:I42">
    <cfRule type="expression" dxfId="1022" priority="6" stopIfTrue="1">
      <formula>ISERROR(H33:R48)</formula>
    </cfRule>
  </conditionalFormatting>
  <conditionalFormatting sqref="H33:H42">
    <cfRule type="expression" dxfId="1021" priority="5" stopIfTrue="1">
      <formula>ISERROR(G33:P48)</formula>
    </cfRule>
  </conditionalFormatting>
  <conditionalFormatting sqref="M33:M42">
    <cfRule type="expression" dxfId="1020" priority="4" stopIfTrue="1">
      <formula>ISERROR(L33:U48)</formula>
    </cfRule>
  </conditionalFormatting>
  <conditionalFormatting sqref="I34:I41">
    <cfRule type="expression" dxfId="1019" priority="3" stopIfTrue="1">
      <formula>ISERROR(H34:R49)</formula>
    </cfRule>
  </conditionalFormatting>
  <conditionalFormatting sqref="I33">
    <cfRule type="expression" dxfId="1018" priority="2" stopIfTrue="1">
      <formula>ISERROR(H33:R48)</formula>
    </cfRule>
  </conditionalFormatting>
  <conditionalFormatting sqref="I35:I42">
    <cfRule type="expression" dxfId="1017" priority="1" stopIfTrue="1">
      <formula>ISERROR(H35:R50)</formula>
    </cfRule>
  </conditionalFormatting>
  <hyperlinks>
    <hyperlink ref="U12" r:id="rId1" display="mailto:cathy@bcsnowboard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B3:J38"/>
  <sheetViews>
    <sheetView workbookViewId="0">
      <selection activeCell="G20" sqref="G20"/>
    </sheetView>
  </sheetViews>
  <sheetFormatPr defaultRowHeight="12.75"/>
  <cols>
    <col min="2" max="2" width="27" customWidth="1"/>
    <col min="3" max="3" width="5.7109375" bestFit="1" customWidth="1"/>
    <col min="4" max="4" width="9.85546875" bestFit="1" customWidth="1"/>
    <col min="5" max="5" width="7.140625" bestFit="1" customWidth="1"/>
    <col min="6" max="6" width="12.7109375" bestFit="1" customWidth="1"/>
    <col min="7" max="7" width="27.7109375" customWidth="1"/>
    <col min="9" max="9" width="10.140625" customWidth="1"/>
  </cols>
  <sheetData>
    <row r="3" spans="2:10" ht="18">
      <c r="B3" s="12" t="s">
        <v>1329</v>
      </c>
    </row>
    <row r="5" spans="2:10">
      <c r="B5" s="1040" t="s">
        <v>414</v>
      </c>
      <c r="C5" s="1041" t="s">
        <v>1334</v>
      </c>
      <c r="D5" s="1041"/>
      <c r="E5" s="1041" t="s">
        <v>1338</v>
      </c>
      <c r="F5" s="1041" t="s">
        <v>601</v>
      </c>
      <c r="G5" s="1389" t="s">
        <v>1340</v>
      </c>
      <c r="H5" s="1389"/>
      <c r="I5" s="1389"/>
      <c r="J5" s="1390"/>
    </row>
    <row r="6" spans="2:10">
      <c r="B6" s="823" t="s">
        <v>561</v>
      </c>
      <c r="C6" s="831" t="s">
        <v>119</v>
      </c>
      <c r="D6" s="824"/>
      <c r="E6" s="825">
        <v>5</v>
      </c>
      <c r="F6" s="824"/>
      <c r="G6" s="1391"/>
      <c r="H6" s="1391"/>
      <c r="I6" s="1391"/>
      <c r="J6" s="1391"/>
    </row>
    <row r="7" spans="2:10">
      <c r="B7" s="823" t="s">
        <v>1335</v>
      </c>
      <c r="C7" s="831" t="s">
        <v>1311</v>
      </c>
      <c r="D7" s="824"/>
      <c r="E7" s="825">
        <v>5</v>
      </c>
      <c r="F7" s="824"/>
      <c r="G7" s="1391"/>
      <c r="H7" s="1391"/>
      <c r="I7" s="1391"/>
      <c r="J7" s="1391"/>
    </row>
    <row r="8" spans="2:10">
      <c r="B8" s="823" t="s">
        <v>777</v>
      </c>
      <c r="C8" s="831" t="s">
        <v>56</v>
      </c>
      <c r="D8" s="824"/>
      <c r="E8" s="825">
        <v>5</v>
      </c>
      <c r="F8" s="824"/>
      <c r="G8" s="1391" t="s">
        <v>1341</v>
      </c>
      <c r="H8" s="1391"/>
      <c r="I8" s="1391"/>
      <c r="J8" s="1391"/>
    </row>
    <row r="9" spans="2:10" ht="102" customHeight="1">
      <c r="B9" s="1036" t="s">
        <v>1336</v>
      </c>
      <c r="C9" s="1037" t="s">
        <v>1313</v>
      </c>
      <c r="D9" s="1038"/>
      <c r="E9" s="1039">
        <v>5</v>
      </c>
      <c r="F9" s="1038"/>
      <c r="G9" s="1392" t="s">
        <v>5951</v>
      </c>
      <c r="H9" s="1392"/>
      <c r="I9" s="1392"/>
      <c r="J9" s="1393"/>
    </row>
    <row r="11" spans="2:10">
      <c r="B11" s="1045" t="s">
        <v>746</v>
      </c>
      <c r="C11" s="1046"/>
      <c r="D11" s="1046"/>
      <c r="E11" s="1047"/>
      <c r="F11" s="1046"/>
      <c r="G11" s="1046"/>
      <c r="H11" s="1046"/>
      <c r="I11" s="1048"/>
      <c r="J11" s="797"/>
    </row>
    <row r="12" spans="2:10">
      <c r="B12" s="823" t="s">
        <v>1330</v>
      </c>
      <c r="C12" s="831" t="s">
        <v>487</v>
      </c>
      <c r="D12" s="824"/>
      <c r="E12" s="825">
        <v>8</v>
      </c>
      <c r="F12" s="824" t="s">
        <v>1339</v>
      </c>
      <c r="G12" s="824" t="s">
        <v>1342</v>
      </c>
      <c r="H12" s="824"/>
      <c r="I12" s="826"/>
      <c r="J12" s="797"/>
    </row>
    <row r="13" spans="2:10">
      <c r="B13" s="823" t="s">
        <v>1331</v>
      </c>
      <c r="C13" s="831" t="s">
        <v>470</v>
      </c>
      <c r="D13" s="824"/>
      <c r="E13" s="825">
        <v>8</v>
      </c>
      <c r="F13" s="824" t="s">
        <v>1339</v>
      </c>
      <c r="G13" s="824" t="s">
        <v>1342</v>
      </c>
      <c r="H13" s="824"/>
      <c r="I13" s="826"/>
      <c r="J13" s="797"/>
    </row>
    <row r="14" spans="2:10">
      <c r="B14" s="827" t="s">
        <v>1332</v>
      </c>
      <c r="C14" s="866" t="s">
        <v>1337</v>
      </c>
      <c r="D14" s="828"/>
      <c r="E14" s="829">
        <v>8</v>
      </c>
      <c r="F14" s="828" t="s">
        <v>1339</v>
      </c>
      <c r="G14" s="828" t="s">
        <v>1342</v>
      </c>
      <c r="H14" s="828"/>
      <c r="I14" s="830"/>
      <c r="J14" s="797"/>
    </row>
    <row r="15" spans="2:10">
      <c r="B15" s="797"/>
      <c r="C15" s="797"/>
      <c r="D15" s="797"/>
      <c r="E15" s="797"/>
      <c r="F15" s="797"/>
      <c r="G15" s="797"/>
      <c r="H15" s="797"/>
      <c r="I15" s="797"/>
      <c r="J15" s="797"/>
    </row>
    <row r="16" spans="2:10">
      <c r="B16" s="1040" t="s">
        <v>128</v>
      </c>
      <c r="C16" s="1041" t="s">
        <v>468</v>
      </c>
      <c r="D16" s="1041" t="s">
        <v>602</v>
      </c>
      <c r="E16" s="1396" t="s">
        <v>5953</v>
      </c>
      <c r="F16" s="1396"/>
      <c r="G16" s="1044" t="s">
        <v>5952</v>
      </c>
    </row>
    <row r="17" spans="2:8">
      <c r="B17" s="832"/>
      <c r="C17" s="833"/>
      <c r="D17" s="1394" t="s">
        <v>1343</v>
      </c>
      <c r="E17" s="834" t="s">
        <v>1344</v>
      </c>
      <c r="F17" s="835">
        <v>1</v>
      </c>
      <c r="G17" s="836"/>
    </row>
    <row r="18" spans="2:8">
      <c r="B18" s="873" t="s">
        <v>1346</v>
      </c>
      <c r="C18" s="833"/>
      <c r="D18" s="1395"/>
      <c r="E18" s="840" t="s">
        <v>1345</v>
      </c>
      <c r="F18" s="841">
        <v>1</v>
      </c>
      <c r="G18" s="843"/>
    </row>
    <row r="19" spans="2:8">
      <c r="B19" s="874" t="s">
        <v>1347</v>
      </c>
      <c r="C19" s="833"/>
      <c r="D19" s="1397" t="s">
        <v>352</v>
      </c>
      <c r="E19" s="844" t="s">
        <v>1344</v>
      </c>
      <c r="F19" s="845">
        <v>3</v>
      </c>
      <c r="G19" s="846" t="s">
        <v>5954</v>
      </c>
    </row>
    <row r="20" spans="2:8">
      <c r="B20" s="875" t="s">
        <v>1289</v>
      </c>
      <c r="C20" s="833"/>
      <c r="D20" s="1395"/>
      <c r="E20" s="840" t="s">
        <v>1345</v>
      </c>
      <c r="F20" s="841">
        <v>3</v>
      </c>
      <c r="G20" s="843" t="s">
        <v>5955</v>
      </c>
    </row>
    <row r="21" spans="2:8">
      <c r="B21" s="832"/>
      <c r="C21" s="833"/>
      <c r="D21" s="1397" t="s">
        <v>151</v>
      </c>
      <c r="E21" s="844" t="s">
        <v>1344</v>
      </c>
      <c r="F21" s="845">
        <v>4</v>
      </c>
      <c r="G21" s="846"/>
    </row>
    <row r="22" spans="2:8">
      <c r="B22" s="832"/>
      <c r="C22" s="833"/>
      <c r="D22" s="1395"/>
      <c r="E22" s="840" t="s">
        <v>1345</v>
      </c>
      <c r="F22" s="841">
        <v>4</v>
      </c>
      <c r="G22" s="847"/>
    </row>
    <row r="23" spans="2:8">
      <c r="B23" s="832"/>
      <c r="C23" s="833"/>
      <c r="D23" s="1397" t="s">
        <v>115</v>
      </c>
      <c r="E23" s="844" t="s">
        <v>1344</v>
      </c>
      <c r="F23" s="845">
        <v>2</v>
      </c>
      <c r="G23" s="848"/>
    </row>
    <row r="24" spans="2:8">
      <c r="B24" s="832"/>
      <c r="C24" s="833"/>
      <c r="D24" s="1395"/>
      <c r="E24" s="840" t="s">
        <v>1345</v>
      </c>
      <c r="F24" s="841">
        <v>1</v>
      </c>
      <c r="G24" s="842"/>
    </row>
    <row r="25" spans="2:8">
      <c r="B25" s="832"/>
      <c r="C25" s="833"/>
      <c r="D25" s="1394" t="s">
        <v>351</v>
      </c>
      <c r="E25" s="834" t="s">
        <v>1344</v>
      </c>
      <c r="F25" s="835">
        <v>1</v>
      </c>
      <c r="G25" s="837"/>
    </row>
    <row r="26" spans="2:8">
      <c r="B26" s="838"/>
      <c r="C26" s="839"/>
      <c r="D26" s="1395"/>
      <c r="E26" s="840" t="s">
        <v>1345</v>
      </c>
      <c r="F26" s="841">
        <v>1</v>
      </c>
      <c r="G26" s="842"/>
    </row>
    <row r="27" spans="2:8">
      <c r="F27" s="492"/>
      <c r="G27" s="822"/>
    </row>
    <row r="28" spans="2:8">
      <c r="B28" s="1040" t="s">
        <v>1333</v>
      </c>
      <c r="C28" s="1041" t="s">
        <v>471</v>
      </c>
      <c r="D28" s="1042"/>
      <c r="E28" s="1041" t="s">
        <v>1338</v>
      </c>
      <c r="F28" s="1041" t="s">
        <v>601</v>
      </c>
      <c r="G28" s="1041" t="s">
        <v>1340</v>
      </c>
      <c r="H28" s="1043"/>
    </row>
    <row r="29" spans="2:8">
      <c r="B29" s="849"/>
      <c r="C29" s="850"/>
      <c r="D29" s="851"/>
      <c r="E29" s="852">
        <v>36</v>
      </c>
      <c r="F29" s="853" t="s">
        <v>1352</v>
      </c>
      <c r="G29" s="854" t="s">
        <v>1353</v>
      </c>
      <c r="H29" s="855"/>
    </row>
    <row r="30" spans="2:8">
      <c r="B30" s="867" t="s">
        <v>1349</v>
      </c>
      <c r="C30" s="850"/>
      <c r="D30" s="850"/>
      <c r="E30" s="850"/>
      <c r="F30" s="850"/>
      <c r="G30" s="850" t="s">
        <v>1348</v>
      </c>
      <c r="H30" s="855"/>
    </row>
    <row r="31" spans="2:8">
      <c r="B31" s="868" t="s">
        <v>1347</v>
      </c>
      <c r="C31" s="850"/>
      <c r="D31" s="850"/>
      <c r="E31" s="850"/>
      <c r="F31" s="850"/>
      <c r="G31" s="850"/>
      <c r="H31" s="855"/>
    </row>
    <row r="32" spans="2:8">
      <c r="B32" s="869" t="s">
        <v>1289</v>
      </c>
      <c r="C32" s="856"/>
      <c r="D32" s="856"/>
      <c r="E32" s="856"/>
      <c r="F32" s="856"/>
      <c r="G32" s="856"/>
      <c r="H32" s="857"/>
    </row>
    <row r="33" spans="2:8">
      <c r="B33" s="797"/>
      <c r="C33" s="797"/>
      <c r="D33" s="797"/>
      <c r="E33" s="797"/>
      <c r="F33" s="797"/>
      <c r="G33" s="797"/>
    </row>
    <row r="34" spans="2:8">
      <c r="B34" s="1040" t="s">
        <v>1351</v>
      </c>
      <c r="C34" s="1041" t="s">
        <v>1282</v>
      </c>
      <c r="D34" s="1042"/>
      <c r="E34" s="1041" t="s">
        <v>1338</v>
      </c>
      <c r="F34" s="1041" t="s">
        <v>601</v>
      </c>
      <c r="G34" s="1041" t="s">
        <v>1340</v>
      </c>
      <c r="H34" s="1043"/>
    </row>
    <row r="35" spans="2:8">
      <c r="B35" s="858"/>
      <c r="C35" s="859"/>
      <c r="D35" s="860"/>
      <c r="E35" s="861">
        <v>30</v>
      </c>
      <c r="F35" s="862" t="s">
        <v>1354</v>
      </c>
      <c r="G35" s="862" t="s">
        <v>1355</v>
      </c>
      <c r="H35" s="863"/>
    </row>
    <row r="36" spans="2:8">
      <c r="B36" s="870" t="s">
        <v>1350</v>
      </c>
      <c r="C36" s="859"/>
      <c r="D36" s="859"/>
      <c r="E36" s="859"/>
      <c r="F36" s="859"/>
      <c r="G36" s="859"/>
      <c r="H36" s="863"/>
    </row>
    <row r="37" spans="2:8">
      <c r="B37" s="871" t="s">
        <v>1347</v>
      </c>
      <c r="C37" s="859"/>
      <c r="D37" s="859"/>
      <c r="E37" s="859"/>
      <c r="F37" s="859"/>
      <c r="G37" s="859"/>
      <c r="H37" s="863"/>
    </row>
    <row r="38" spans="2:8">
      <c r="B38" s="872" t="s">
        <v>1289</v>
      </c>
      <c r="C38" s="864"/>
      <c r="D38" s="864"/>
      <c r="E38" s="864"/>
      <c r="F38" s="864"/>
      <c r="G38" s="864"/>
      <c r="H38" s="865"/>
    </row>
  </sheetData>
  <mergeCells count="11">
    <mergeCell ref="D25:D26"/>
    <mergeCell ref="E16:F16"/>
    <mergeCell ref="D17:D18"/>
    <mergeCell ref="D19:D20"/>
    <mergeCell ref="D21:D22"/>
    <mergeCell ref="D23:D24"/>
    <mergeCell ref="G5:J5"/>
    <mergeCell ref="G6:J6"/>
    <mergeCell ref="G7:J7"/>
    <mergeCell ref="G8:J8"/>
    <mergeCell ref="G9:J9"/>
  </mergeCells>
  <hyperlinks>
    <hyperlink ref="B20" r:id="rId1"/>
    <hyperlink ref="B32" r:id="rId2"/>
    <hyperlink ref="B38" r:id="rId3"/>
  </hyperlinks>
  <pageMargins left="0.7" right="0.7" top="0.75" bottom="0.75" header="0.3" footer="0.3"/>
  <pageSetup paperSize="9" scale="81" orientation="portrait" r:id="rId4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32143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/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7040104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457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9040160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435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9040188</v>
      </c>
      <c r="B23" s="1344" t="str">
        <f>VLOOKUP(A23,'Athlete and Points'!$A$1:$S$91,2,FALSE)</f>
        <v>LAMBERT Adam</v>
      </c>
      <c r="C23" s="1344"/>
      <c r="D23" s="24">
        <f>VLOOKUP(A23,'Athlete and Points'!$A$1:$S$91,4,FALSE)</f>
        <v>97</v>
      </c>
      <c r="E23" s="23"/>
      <c r="F23" s="1345">
        <f>VLOOKUP(A23,'Athlete and Points'!$A$1:$S$91,8,FALSE)</f>
        <v>142.80000000000001</v>
      </c>
      <c r="G23" s="1435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435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9040181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 t="e">
        <f>VLOOKUP(A25,'Athlete and Points'!$A$1:$S$91,8,FALSE)</f>
        <v>#N/A</v>
      </c>
      <c r="G25" s="1435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 t="e">
        <f>VLOOKUP(A26,'Athlete and Points'!$A$1:$S$91,8,FALSE)</f>
        <v>#N/A</v>
      </c>
      <c r="G26" s="1435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/>
      <c r="F27" s="1345" t="e">
        <f>VLOOKUP(A27,'Athlete and Points'!$A$1:$S$91,8,FALSE)</f>
        <v>#N/A</v>
      </c>
      <c r="G27" s="1435"/>
      <c r="H27" s="23"/>
      <c r="I27" s="1345"/>
      <c r="J27" s="1346"/>
      <c r="K27" s="1346"/>
      <c r="L27" s="1346"/>
      <c r="M27" s="23"/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435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435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435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458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251"/>
      <c r="C32" s="251"/>
      <c r="D32" s="250"/>
      <c r="E32" s="250"/>
      <c r="F32" s="1336"/>
      <c r="G32" s="1459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>
        <v>9045005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457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1049932</v>
      </c>
      <c r="B34" s="1344" t="str">
        <f>VLOOKUP(A34,'Athlete and Points'!$A$1:$S$91,2,FALSE)</f>
        <v>BRIGHT Torah</v>
      </c>
      <c r="C34" s="1344"/>
      <c r="D34" s="24">
        <f>VLOOKUP(A34,'Athlete and Points'!$A$1:$S$91,4,FALSE)</f>
        <v>86</v>
      </c>
      <c r="E34" s="23"/>
      <c r="F34" s="1345">
        <f>VLOOKUP(A34,'Athlete and Points'!$A$1:$S$91,8,FALSE)</f>
        <v>52</v>
      </c>
      <c r="G34" s="1435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453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478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479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v>41289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016" priority="22" stopIfTrue="1">
      <formula>ISERROR($B$5:$B$13)</formula>
    </cfRule>
  </conditionalFormatting>
  <conditionalFormatting sqref="W9">
    <cfRule type="expression" dxfId="1015" priority="21" stopIfTrue="1">
      <formula>ISERROR($E$9)</formula>
    </cfRule>
  </conditionalFormatting>
  <conditionalFormatting sqref="C20">
    <cfRule type="expression" dxfId="1014" priority="20" stopIfTrue="1">
      <formula>ISERROR(C20:D35)</formula>
    </cfRule>
  </conditionalFormatting>
  <conditionalFormatting sqref="C20">
    <cfRule type="expression" dxfId="1013" priority="19" stopIfTrue="1">
      <formula>ISERROR(C20:D35)</formula>
    </cfRule>
  </conditionalFormatting>
  <conditionalFormatting sqref="B20:B31">
    <cfRule type="expression" dxfId="1012" priority="18" stopIfTrue="1">
      <formula>ISERROR(B20:B35)</formula>
    </cfRule>
  </conditionalFormatting>
  <conditionalFormatting sqref="D20:D31">
    <cfRule type="expression" dxfId="1011" priority="17" stopIfTrue="1">
      <formula>ISERROR(D20:H35)</formula>
    </cfRule>
  </conditionalFormatting>
  <conditionalFormatting sqref="F20:F31">
    <cfRule type="expression" dxfId="1010" priority="16" stopIfTrue="1">
      <formula>ISERROR(F20:N35)</formula>
    </cfRule>
  </conditionalFormatting>
  <conditionalFormatting sqref="E20:E31">
    <cfRule type="expression" dxfId="1009" priority="15" stopIfTrue="1">
      <formula>ISERROR(E20:K35)</formula>
    </cfRule>
  </conditionalFormatting>
  <conditionalFormatting sqref="I20:I31">
    <cfRule type="expression" dxfId="1008" priority="14" stopIfTrue="1">
      <formula>ISERROR(H20:R35)</formula>
    </cfRule>
  </conditionalFormatting>
  <conditionalFormatting sqref="H20:H31">
    <cfRule type="expression" dxfId="1007" priority="13" stopIfTrue="1">
      <formula>ISERROR(G20:P35)</formula>
    </cfRule>
  </conditionalFormatting>
  <conditionalFormatting sqref="F6 C20 A20:B31 E5:E6 D33:M42 C5:C6 K9:R10 L11:N11 A33:B42 D20:Q31">
    <cfRule type="containsErrors" dxfId="1006" priority="12" stopIfTrue="1">
      <formula>ISERROR(A5)</formula>
    </cfRule>
  </conditionalFormatting>
  <conditionalFormatting sqref="M21:M31">
    <cfRule type="expression" dxfId="1005" priority="11" stopIfTrue="1">
      <formula>ISERROR(L21:U36)</formula>
    </cfRule>
  </conditionalFormatting>
  <conditionalFormatting sqref="B33:B42">
    <cfRule type="expression" dxfId="1004" priority="10" stopIfTrue="1">
      <formula>ISERROR(B33:B48)</formula>
    </cfRule>
  </conditionalFormatting>
  <conditionalFormatting sqref="D33:D42">
    <cfRule type="expression" dxfId="1003" priority="9" stopIfTrue="1">
      <formula>ISERROR(D33:H48)</formula>
    </cfRule>
  </conditionalFormatting>
  <conditionalFormatting sqref="F33:F42">
    <cfRule type="expression" dxfId="1002" priority="8" stopIfTrue="1">
      <formula>ISERROR(F33:N48)</formula>
    </cfRule>
  </conditionalFormatting>
  <conditionalFormatting sqref="E33:E42">
    <cfRule type="expression" dxfId="1001" priority="7" stopIfTrue="1">
      <formula>ISERROR(E33:K48)</formula>
    </cfRule>
  </conditionalFormatting>
  <conditionalFormatting sqref="I33:I42">
    <cfRule type="expression" dxfId="1000" priority="6" stopIfTrue="1">
      <formula>ISERROR(H33:R48)</formula>
    </cfRule>
  </conditionalFormatting>
  <conditionalFormatting sqref="H33:H42">
    <cfRule type="expression" dxfId="999" priority="5" stopIfTrue="1">
      <formula>ISERROR(G33:P48)</formula>
    </cfRule>
  </conditionalFormatting>
  <conditionalFormatting sqref="M33:M42">
    <cfRule type="expression" dxfId="998" priority="4" stopIfTrue="1">
      <formula>ISERROR(L33:U48)</formula>
    </cfRule>
  </conditionalFormatting>
  <conditionalFormatting sqref="I34:I41">
    <cfRule type="expression" dxfId="997" priority="3" stopIfTrue="1">
      <formula>ISERROR(H34:R49)</formula>
    </cfRule>
  </conditionalFormatting>
  <conditionalFormatting sqref="I33">
    <cfRule type="expression" dxfId="996" priority="2" stopIfTrue="1">
      <formula>ISERROR(H33:R48)</formula>
    </cfRule>
  </conditionalFormatting>
  <conditionalFormatting sqref="I35:I42">
    <cfRule type="expression" dxfId="995" priority="1" stopIfTrue="1">
      <formula>ISERROR(H35:R50)</formula>
    </cfRule>
  </conditionalFormatting>
  <hyperlinks>
    <hyperlink ref="U12" r:id="rId1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32379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501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9040189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9040162</v>
      </c>
      <c r="B22" s="1344" t="str">
        <f>VLOOKUP(A22,'Athlete and Points'!$A$1:$S$91,2,FALSE)</f>
        <v>THOMAS Matthew</v>
      </c>
      <c r="C22" s="1344"/>
      <c r="D22" s="24">
        <f>VLOOKUP(A22,'Athlete and Points'!$A$1:$S$91,4,FALSE)</f>
        <v>95</v>
      </c>
      <c r="E22" s="23"/>
      <c r="F22" s="1345">
        <f>VLOOKUP(A22,'Athlete and Points'!$A$1:$S$91,8,FALSE)</f>
        <v>253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190">
        <v>9040198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9040168</v>
      </c>
      <c r="B25" s="1344" t="str">
        <f>VLOOKUP(A25,'Athlete and Points'!$A$1:$S$91,2,FALSE)</f>
        <v>MILLER Josh</v>
      </c>
      <c r="C25" s="1344"/>
      <c r="D25" s="24">
        <f>VLOOKUP(A25,'Athlete and Points'!$A$1:$S$91,4,FALSE)</f>
        <v>94</v>
      </c>
      <c r="E25" s="23"/>
      <c r="F25" s="1345">
        <f>VLOOKUP(A25,'Athlete and Points'!$A$1:$S$91,8,FALSE)</f>
        <v>173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9045066</v>
      </c>
      <c r="B33" s="1338" t="str">
        <f>VLOOKUP(A33,'Athlete and Points'!$A$1:$S$91,2,FALSE)</f>
        <v>BAFF Georgia</v>
      </c>
      <c r="C33" s="1338"/>
      <c r="D33" s="27">
        <f>VLOOKUP(A33,'Athlete and Points'!$A$1:$S$91,4,FALSE)</f>
        <v>97</v>
      </c>
      <c r="E33" s="26"/>
      <c r="F33" s="1339">
        <f>VLOOKUP(A33,'Athlete and Points'!$A$1:$S$91,8,FALSE)</f>
        <v>224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9045058</v>
      </c>
      <c r="B34" s="1344" t="str">
        <f>VLOOKUP(A34,'Athlete and Points'!$A$1:$S$91,2,FALSE)</f>
        <v>TURNER Ellise</v>
      </c>
      <c r="C34" s="1344"/>
      <c r="D34" s="24">
        <f>VLOOKUP(A34,'Athlete and Points'!$A$1:$S$91,4,FALSE)</f>
        <v>95</v>
      </c>
      <c r="E34" s="23"/>
      <c r="F34" s="1345">
        <f>VLOOKUP(A34,'Athlete and Points'!$A$1:$S$91,8,FALSE)</f>
        <v>164.8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489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994" priority="22" stopIfTrue="1">
      <formula>ISERROR($B$5:$B$13)</formula>
    </cfRule>
  </conditionalFormatting>
  <conditionalFormatting sqref="W9">
    <cfRule type="expression" dxfId="993" priority="21" stopIfTrue="1">
      <formula>ISERROR($E$9)</formula>
    </cfRule>
  </conditionalFormatting>
  <conditionalFormatting sqref="C20">
    <cfRule type="expression" dxfId="992" priority="20" stopIfTrue="1">
      <formula>ISERROR(C20:D35)</formula>
    </cfRule>
  </conditionalFormatting>
  <conditionalFormatting sqref="C20">
    <cfRule type="expression" dxfId="991" priority="19" stopIfTrue="1">
      <formula>ISERROR(C20:D35)</formula>
    </cfRule>
  </conditionalFormatting>
  <conditionalFormatting sqref="B20:B31">
    <cfRule type="expression" dxfId="990" priority="18" stopIfTrue="1">
      <formula>ISERROR(B20:B35)</formula>
    </cfRule>
  </conditionalFormatting>
  <conditionalFormatting sqref="D20:D31">
    <cfRule type="expression" dxfId="989" priority="17" stopIfTrue="1">
      <formula>ISERROR(D20:H35)</formula>
    </cfRule>
  </conditionalFormatting>
  <conditionalFormatting sqref="F20:F31">
    <cfRule type="expression" dxfId="988" priority="16" stopIfTrue="1">
      <formula>ISERROR(F20:N35)</formula>
    </cfRule>
  </conditionalFormatting>
  <conditionalFormatting sqref="E20:E31">
    <cfRule type="expression" dxfId="987" priority="15" stopIfTrue="1">
      <formula>ISERROR(E20:K35)</formula>
    </cfRule>
  </conditionalFormatting>
  <conditionalFormatting sqref="I20:I31">
    <cfRule type="expression" dxfId="986" priority="14" stopIfTrue="1">
      <formula>ISERROR(H20:R35)</formula>
    </cfRule>
  </conditionalFormatting>
  <conditionalFormatting sqref="H20:H31">
    <cfRule type="expression" dxfId="985" priority="13" stopIfTrue="1">
      <formula>ISERROR(G20:P35)</formula>
    </cfRule>
  </conditionalFormatting>
  <conditionalFormatting sqref="F6 C20 A33:B42 E5:E6 D33:M42 C5:C6 K9:R10 L11:N11 D20:Q31 B20:B31 A20:A23 A25:A31">
    <cfRule type="containsErrors" dxfId="984" priority="12" stopIfTrue="1">
      <formula>ISERROR(A5)</formula>
    </cfRule>
  </conditionalFormatting>
  <conditionalFormatting sqref="M21:M31">
    <cfRule type="expression" dxfId="983" priority="11" stopIfTrue="1">
      <formula>ISERROR(L21:U36)</formula>
    </cfRule>
  </conditionalFormatting>
  <conditionalFormatting sqref="B33:B42">
    <cfRule type="expression" dxfId="982" priority="10" stopIfTrue="1">
      <formula>ISERROR(B33:B48)</formula>
    </cfRule>
  </conditionalFormatting>
  <conditionalFormatting sqref="D33:D42">
    <cfRule type="expression" dxfId="981" priority="9" stopIfTrue="1">
      <formula>ISERROR(D33:H48)</formula>
    </cfRule>
  </conditionalFormatting>
  <conditionalFormatting sqref="F33:F42">
    <cfRule type="expression" dxfId="980" priority="8" stopIfTrue="1">
      <formula>ISERROR(F33:N48)</formula>
    </cfRule>
  </conditionalFormatting>
  <conditionalFormatting sqref="E33:E42">
    <cfRule type="expression" dxfId="979" priority="7" stopIfTrue="1">
      <formula>ISERROR(E33:K48)</formula>
    </cfRule>
  </conditionalFormatting>
  <conditionalFormatting sqref="I33:I42">
    <cfRule type="expression" dxfId="978" priority="6" stopIfTrue="1">
      <formula>ISERROR(H33:R48)</formula>
    </cfRule>
  </conditionalFormatting>
  <conditionalFormatting sqref="H33:H42">
    <cfRule type="expression" dxfId="977" priority="5" stopIfTrue="1">
      <formula>ISERROR(G33:P48)</formula>
    </cfRule>
  </conditionalFormatting>
  <conditionalFormatting sqref="M33:M42">
    <cfRule type="expression" dxfId="976" priority="4" stopIfTrue="1">
      <formula>ISERROR(L33:U48)</formula>
    </cfRule>
  </conditionalFormatting>
  <conditionalFormatting sqref="I34:I41">
    <cfRule type="expression" dxfId="975" priority="3" stopIfTrue="1">
      <formula>ISERROR(H34:R49)</formula>
    </cfRule>
  </conditionalFormatting>
  <conditionalFormatting sqref="I33">
    <cfRule type="expression" dxfId="974" priority="2" stopIfTrue="1">
      <formula>ISERROR(H33:R48)</formula>
    </cfRule>
  </conditionalFormatting>
  <conditionalFormatting sqref="I35:I42">
    <cfRule type="expression" dxfId="973" priority="1" stopIfTrue="1">
      <formula>ISERROR(H35:R50)</formula>
    </cfRule>
  </conditionalFormatting>
  <hyperlinks>
    <hyperlink ref="U12" r:id="rId1" display="mailto:scalveboarder@yahoo.it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32004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 t="e">
        <f>U5</f>
        <v>#N/A</v>
      </c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105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972" priority="22" stopIfTrue="1">
      <formula>ISERROR($B$5:$B$13)</formula>
    </cfRule>
  </conditionalFormatting>
  <conditionalFormatting sqref="W9">
    <cfRule type="expression" dxfId="971" priority="21" stopIfTrue="1">
      <formula>ISERROR($E$9)</formula>
    </cfRule>
  </conditionalFormatting>
  <conditionalFormatting sqref="C20">
    <cfRule type="expression" dxfId="970" priority="20" stopIfTrue="1">
      <formula>ISERROR(C20:D35)</formula>
    </cfRule>
  </conditionalFormatting>
  <conditionalFormatting sqref="C20">
    <cfRule type="expression" dxfId="969" priority="19" stopIfTrue="1">
      <formula>ISERROR(C20:D35)</formula>
    </cfRule>
  </conditionalFormatting>
  <conditionalFormatting sqref="B20:B31">
    <cfRule type="expression" dxfId="968" priority="18" stopIfTrue="1">
      <formula>ISERROR(B20:B35)</formula>
    </cfRule>
  </conditionalFormatting>
  <conditionalFormatting sqref="D20:D31">
    <cfRule type="expression" dxfId="967" priority="17" stopIfTrue="1">
      <formula>ISERROR(D20:H35)</formula>
    </cfRule>
  </conditionalFormatting>
  <conditionalFormatting sqref="F20:F31">
    <cfRule type="expression" dxfId="966" priority="16" stopIfTrue="1">
      <formula>ISERROR(F20:N35)</formula>
    </cfRule>
  </conditionalFormatting>
  <conditionalFormatting sqref="E20:E31">
    <cfRule type="expression" dxfId="965" priority="15" stopIfTrue="1">
      <formula>ISERROR(E20:K35)</formula>
    </cfRule>
  </conditionalFormatting>
  <conditionalFormatting sqref="I20:I31">
    <cfRule type="expression" dxfId="964" priority="14" stopIfTrue="1">
      <formula>ISERROR(H20:R35)</formula>
    </cfRule>
  </conditionalFormatting>
  <conditionalFormatting sqref="H20:H31">
    <cfRule type="expression" dxfId="963" priority="13" stopIfTrue="1">
      <formula>ISERROR(G20:P35)</formula>
    </cfRule>
  </conditionalFormatting>
  <conditionalFormatting sqref="F6 C20 A20:B31 E5:E6 D33:M42 C5:C6 K9:R10 L11:N11 D20:Q31 A33:B42">
    <cfRule type="containsErrors" dxfId="962" priority="12" stopIfTrue="1">
      <formula>ISERROR(A5)</formula>
    </cfRule>
  </conditionalFormatting>
  <conditionalFormatting sqref="M21:M31">
    <cfRule type="expression" dxfId="961" priority="11" stopIfTrue="1">
      <formula>ISERROR(L21:U36)</formula>
    </cfRule>
  </conditionalFormatting>
  <conditionalFormatting sqref="B33:B42">
    <cfRule type="expression" dxfId="960" priority="10" stopIfTrue="1">
      <formula>ISERROR(B33:B48)</formula>
    </cfRule>
  </conditionalFormatting>
  <conditionalFormatting sqref="D33:D42">
    <cfRule type="expression" dxfId="959" priority="9" stopIfTrue="1">
      <formula>ISERROR(D33:H48)</formula>
    </cfRule>
  </conditionalFormatting>
  <conditionalFormatting sqref="F33:F42">
    <cfRule type="expression" dxfId="958" priority="8" stopIfTrue="1">
      <formula>ISERROR(F33:N48)</formula>
    </cfRule>
  </conditionalFormatting>
  <conditionalFormatting sqref="E33:E42">
    <cfRule type="expression" dxfId="957" priority="7" stopIfTrue="1">
      <formula>ISERROR(E33:K48)</formula>
    </cfRule>
  </conditionalFormatting>
  <conditionalFormatting sqref="I33:I42">
    <cfRule type="expression" dxfId="956" priority="6" stopIfTrue="1">
      <formula>ISERROR(H33:R48)</formula>
    </cfRule>
  </conditionalFormatting>
  <conditionalFormatting sqref="H33:H42">
    <cfRule type="expression" dxfId="955" priority="5" stopIfTrue="1">
      <formula>ISERROR(G33:P48)</formula>
    </cfRule>
  </conditionalFormatting>
  <conditionalFormatting sqref="M33:M42">
    <cfRule type="expression" dxfId="954" priority="4" stopIfTrue="1">
      <formula>ISERROR(L33:U48)</formula>
    </cfRule>
  </conditionalFormatting>
  <conditionalFormatting sqref="I34:I41">
    <cfRule type="expression" dxfId="953" priority="3" stopIfTrue="1">
      <formula>ISERROR(H34:R49)</formula>
    </cfRule>
  </conditionalFormatting>
  <conditionalFormatting sqref="I33">
    <cfRule type="expression" dxfId="952" priority="2" stopIfTrue="1">
      <formula>ISERROR(H33:R48)</formula>
    </cfRule>
  </conditionalFormatting>
  <conditionalFormatting sqref="I35:I42">
    <cfRule type="expression" dxfId="951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32964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72"/>
      <c r="C5" s="42"/>
      <c r="E5" s="42"/>
      <c r="F5" s="85"/>
      <c r="G5" s="58"/>
      <c r="H5" s="172"/>
      <c r="I5" s="172"/>
      <c r="J5" s="17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74"/>
      <c r="C6" s="83" t="e">
        <f>U6</f>
        <v>#N/A</v>
      </c>
      <c r="E6" s="55"/>
      <c r="F6" s="56" t="e">
        <f>U7</f>
        <v>#N/A</v>
      </c>
      <c r="G6" s="174"/>
      <c r="H6" s="174"/>
      <c r="I6" s="174"/>
      <c r="J6" s="17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72"/>
      <c r="M8" s="172"/>
      <c r="N8" s="172"/>
      <c r="O8" s="172"/>
      <c r="P8" s="172"/>
      <c r="Q8" s="172"/>
      <c r="R8" s="173"/>
      <c r="T8" s="39" t="s">
        <v>414</v>
      </c>
      <c r="U8" s="38" t="s">
        <v>487</v>
      </c>
      <c r="V8" s="16"/>
      <c r="W8" s="16"/>
      <c r="Y8" s="106"/>
      <c r="Z8" s="52" t="s">
        <v>470</v>
      </c>
    </row>
    <row r="9" spans="1:26">
      <c r="A9" s="41" t="s">
        <v>413</v>
      </c>
      <c r="B9" s="174"/>
      <c r="C9" s="174"/>
      <c r="D9" s="174"/>
      <c r="E9" s="174"/>
      <c r="F9" s="174"/>
      <c r="G9" s="174"/>
      <c r="H9" s="174"/>
      <c r="I9" s="17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72"/>
      <c r="C11" s="172"/>
      <c r="D11" s="42" t="s">
        <v>407</v>
      </c>
      <c r="E11" s="172"/>
      <c r="F11" s="172"/>
      <c r="G11" s="172"/>
      <c r="H11" s="172"/>
      <c r="I11" s="173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75"/>
      <c r="C12" s="175"/>
      <c r="D12" s="175"/>
      <c r="E12" s="175"/>
      <c r="F12" s="175"/>
      <c r="G12" s="175"/>
      <c r="H12" s="175"/>
      <c r="I12" s="16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502</v>
      </c>
      <c r="V12" s="16"/>
      <c r="W12" s="16"/>
    </row>
    <row r="13" spans="1:26" ht="13.5" thickBot="1">
      <c r="A13" s="40" t="s">
        <v>402</v>
      </c>
      <c r="B13" s="170"/>
      <c r="C13" s="170"/>
      <c r="D13" s="170"/>
      <c r="E13" s="170"/>
      <c r="F13" s="170"/>
      <c r="G13" s="170"/>
      <c r="H13" s="170"/>
      <c r="I13" s="17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84" t="s">
        <v>393</v>
      </c>
      <c r="E17" s="182"/>
      <c r="F17" s="1295"/>
      <c r="G17" s="1296"/>
      <c r="H17" s="182"/>
      <c r="I17" s="1295"/>
      <c r="J17" s="1297"/>
      <c r="K17" s="1297"/>
      <c r="L17" s="1296"/>
      <c r="M17" s="18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87" t="s">
        <v>391</v>
      </c>
      <c r="E18" s="185" t="s">
        <v>353</v>
      </c>
      <c r="F18" s="1320" t="s">
        <v>352</v>
      </c>
      <c r="G18" s="1321"/>
      <c r="H18" s="185" t="s">
        <v>151</v>
      </c>
      <c r="I18" s="1320" t="s">
        <v>351</v>
      </c>
      <c r="J18" s="1322"/>
      <c r="K18" s="1322"/>
      <c r="L18" s="1321"/>
      <c r="M18" s="18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80" t="s">
        <v>389</v>
      </c>
      <c r="E19" s="32"/>
      <c r="F19" s="1328"/>
      <c r="G19" s="1329"/>
      <c r="H19" s="178"/>
      <c r="I19" s="1328"/>
      <c r="J19" s="1330"/>
      <c r="K19" s="1330"/>
      <c r="L19" s="1329"/>
      <c r="M19" s="17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81"/>
      <c r="N20" s="1336"/>
      <c r="O20" s="1337"/>
      <c r="P20" s="1336"/>
      <c r="Q20" s="1337"/>
      <c r="R20" s="176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88"/>
      <c r="C32" s="188"/>
      <c r="D32" s="176"/>
      <c r="E32" s="176"/>
      <c r="F32" s="1336"/>
      <c r="G32" s="1337"/>
      <c r="H32" s="176"/>
      <c r="I32" s="1336"/>
      <c r="J32" s="1337"/>
      <c r="K32" s="1337"/>
      <c r="L32" s="1337"/>
      <c r="M32" s="177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8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7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7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950" priority="22" stopIfTrue="1">
      <formula>ISERROR($B$5:$B$13)</formula>
    </cfRule>
  </conditionalFormatting>
  <conditionalFormatting sqref="W9">
    <cfRule type="expression" dxfId="949" priority="21" stopIfTrue="1">
      <formula>ISERROR($E$9)</formula>
    </cfRule>
  </conditionalFormatting>
  <conditionalFormatting sqref="C20">
    <cfRule type="expression" dxfId="948" priority="20" stopIfTrue="1">
      <formula>ISERROR(C20:D35)</formula>
    </cfRule>
  </conditionalFormatting>
  <conditionalFormatting sqref="C20">
    <cfRule type="expression" dxfId="947" priority="19" stopIfTrue="1">
      <formula>ISERROR(C20:D35)</formula>
    </cfRule>
  </conditionalFormatting>
  <conditionalFormatting sqref="B20:B31">
    <cfRule type="expression" dxfId="946" priority="18" stopIfTrue="1">
      <formula>ISERROR(B20:B35)</formula>
    </cfRule>
  </conditionalFormatting>
  <conditionalFormatting sqref="D20:D31">
    <cfRule type="expression" dxfId="945" priority="17" stopIfTrue="1">
      <formula>ISERROR(D20:H35)</formula>
    </cfRule>
  </conditionalFormatting>
  <conditionalFormatting sqref="F20:F31">
    <cfRule type="expression" dxfId="944" priority="16" stopIfTrue="1">
      <formula>ISERROR(F20:N35)</formula>
    </cfRule>
  </conditionalFormatting>
  <conditionalFormatting sqref="E20:E31">
    <cfRule type="expression" dxfId="943" priority="15" stopIfTrue="1">
      <formula>ISERROR(E20:K35)</formula>
    </cfRule>
  </conditionalFormatting>
  <conditionalFormatting sqref="I20:I31">
    <cfRule type="expression" dxfId="942" priority="14" stopIfTrue="1">
      <formula>ISERROR(H20:R35)</formula>
    </cfRule>
  </conditionalFormatting>
  <conditionalFormatting sqref="H20:H31">
    <cfRule type="expression" dxfId="941" priority="13" stopIfTrue="1">
      <formula>ISERROR(G20:P35)</formula>
    </cfRule>
  </conditionalFormatting>
  <conditionalFormatting sqref="F6 C20 A20:B31 E5:E6 D33:M42 C5:C6 K9:R10 L11:N11 D20:Q31 A33:B42">
    <cfRule type="containsErrors" dxfId="940" priority="12" stopIfTrue="1">
      <formula>ISERROR(A5)</formula>
    </cfRule>
  </conditionalFormatting>
  <conditionalFormatting sqref="M21:M31">
    <cfRule type="expression" dxfId="939" priority="11" stopIfTrue="1">
      <formula>ISERROR(L21:U36)</formula>
    </cfRule>
  </conditionalFormatting>
  <conditionalFormatting sqref="B33:B42">
    <cfRule type="expression" dxfId="938" priority="10" stopIfTrue="1">
      <formula>ISERROR(B33:B48)</formula>
    </cfRule>
  </conditionalFormatting>
  <conditionalFormatting sqref="D33:D42">
    <cfRule type="expression" dxfId="937" priority="9" stopIfTrue="1">
      <formula>ISERROR(D33:H48)</formula>
    </cfRule>
  </conditionalFormatting>
  <conditionalFormatting sqref="F33:F42">
    <cfRule type="expression" dxfId="936" priority="8" stopIfTrue="1">
      <formula>ISERROR(F33:N48)</formula>
    </cfRule>
  </conditionalFormatting>
  <conditionalFormatting sqref="E33:E42">
    <cfRule type="expression" dxfId="935" priority="7" stopIfTrue="1">
      <formula>ISERROR(E33:K48)</formula>
    </cfRule>
  </conditionalFormatting>
  <conditionalFormatting sqref="I33:I42">
    <cfRule type="expression" dxfId="934" priority="6" stopIfTrue="1">
      <formula>ISERROR(H33:R48)</formula>
    </cfRule>
  </conditionalFormatting>
  <conditionalFormatting sqref="H33:H42">
    <cfRule type="expression" dxfId="933" priority="5" stopIfTrue="1">
      <formula>ISERROR(G33:P48)</formula>
    </cfRule>
  </conditionalFormatting>
  <conditionalFormatting sqref="M33:M42">
    <cfRule type="expression" dxfId="932" priority="4" stopIfTrue="1">
      <formula>ISERROR(L33:U48)</formula>
    </cfRule>
  </conditionalFormatting>
  <conditionalFormatting sqref="I34:I41">
    <cfRule type="expression" dxfId="931" priority="3" stopIfTrue="1">
      <formula>ISERROR(H34:R49)</formula>
    </cfRule>
  </conditionalFormatting>
  <conditionalFormatting sqref="I33">
    <cfRule type="expression" dxfId="930" priority="2" stopIfTrue="1">
      <formula>ISERROR(H33:R48)</formula>
    </cfRule>
  </conditionalFormatting>
  <conditionalFormatting sqref="I35:I42">
    <cfRule type="expression" dxfId="929" priority="1" stopIfTrue="1">
      <formula>ISERROR(H35:R50)</formula>
    </cfRule>
  </conditionalFormatting>
  <hyperlinks>
    <hyperlink ref="U12" r:id="rId1" display="mailto:competicao@fdiportugal.pt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32780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 t="e">
        <f>U5</f>
        <v>#N/A</v>
      </c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499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9040181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928" priority="22" stopIfTrue="1">
      <formula>ISERROR($B$5:$B$13)</formula>
    </cfRule>
  </conditionalFormatting>
  <conditionalFormatting sqref="W9">
    <cfRule type="expression" dxfId="927" priority="21" stopIfTrue="1">
      <formula>ISERROR($E$9)</formula>
    </cfRule>
  </conditionalFormatting>
  <conditionalFormatting sqref="C20">
    <cfRule type="expression" dxfId="926" priority="20" stopIfTrue="1">
      <formula>ISERROR(C20:D35)</formula>
    </cfRule>
  </conditionalFormatting>
  <conditionalFormatting sqref="C20">
    <cfRule type="expression" dxfId="925" priority="19" stopIfTrue="1">
      <formula>ISERROR(C20:D35)</formula>
    </cfRule>
  </conditionalFormatting>
  <conditionalFormatting sqref="B20:B31">
    <cfRule type="expression" dxfId="924" priority="18" stopIfTrue="1">
      <formula>ISERROR(B20:B35)</formula>
    </cfRule>
  </conditionalFormatting>
  <conditionalFormatting sqref="D20:D31">
    <cfRule type="expression" dxfId="923" priority="17" stopIfTrue="1">
      <formula>ISERROR(D20:H35)</formula>
    </cfRule>
  </conditionalFormatting>
  <conditionalFormatting sqref="F20:F31">
    <cfRule type="expression" dxfId="922" priority="16" stopIfTrue="1">
      <formula>ISERROR(F20:N35)</formula>
    </cfRule>
  </conditionalFormatting>
  <conditionalFormatting sqref="E20:E31">
    <cfRule type="expression" dxfId="921" priority="15" stopIfTrue="1">
      <formula>ISERROR(E20:K35)</formula>
    </cfRule>
  </conditionalFormatting>
  <conditionalFormatting sqref="I20:I31">
    <cfRule type="expression" dxfId="920" priority="14" stopIfTrue="1">
      <formula>ISERROR(H20:R35)</formula>
    </cfRule>
  </conditionalFormatting>
  <conditionalFormatting sqref="H20:H31">
    <cfRule type="expression" dxfId="919" priority="13" stopIfTrue="1">
      <formula>ISERROR(G20:P35)</formula>
    </cfRule>
  </conditionalFormatting>
  <conditionalFormatting sqref="F6 C20 A20:B31 E5:E6 D33:M42 C5:C6 K9:R10 L11:N11 D20:Q31 A33:B42">
    <cfRule type="containsErrors" dxfId="918" priority="12" stopIfTrue="1">
      <formula>ISERROR(A5)</formula>
    </cfRule>
  </conditionalFormatting>
  <conditionalFormatting sqref="M21:M31">
    <cfRule type="expression" dxfId="917" priority="11" stopIfTrue="1">
      <formula>ISERROR(L21:U36)</formula>
    </cfRule>
  </conditionalFormatting>
  <conditionalFormatting sqref="B33:B42">
    <cfRule type="expression" dxfId="916" priority="10" stopIfTrue="1">
      <formula>ISERROR(B33:B48)</formula>
    </cfRule>
  </conditionalFormatting>
  <conditionalFormatting sqref="D33:D42">
    <cfRule type="expression" dxfId="915" priority="9" stopIfTrue="1">
      <formula>ISERROR(D33:H48)</formula>
    </cfRule>
  </conditionalFormatting>
  <conditionalFormatting sqref="F33:F42">
    <cfRule type="expression" dxfId="914" priority="8" stopIfTrue="1">
      <formula>ISERROR(F33:N48)</formula>
    </cfRule>
  </conditionalFormatting>
  <conditionalFormatting sqref="E33:E42">
    <cfRule type="expression" dxfId="913" priority="7" stopIfTrue="1">
      <formula>ISERROR(E33:K48)</formula>
    </cfRule>
  </conditionalFormatting>
  <conditionalFormatting sqref="I33:I42">
    <cfRule type="expression" dxfId="912" priority="6" stopIfTrue="1">
      <formula>ISERROR(H33:R48)</formula>
    </cfRule>
  </conditionalFormatting>
  <conditionalFormatting sqref="H33:H42">
    <cfRule type="expression" dxfId="911" priority="5" stopIfTrue="1">
      <formula>ISERROR(G33:P48)</formula>
    </cfRule>
  </conditionalFormatting>
  <conditionalFormatting sqref="M33:M42">
    <cfRule type="expression" dxfId="910" priority="4" stopIfTrue="1">
      <formula>ISERROR(L33:U48)</formula>
    </cfRule>
  </conditionalFormatting>
  <conditionalFormatting sqref="I34:I41">
    <cfRule type="expression" dxfId="909" priority="3" stopIfTrue="1">
      <formula>ISERROR(H34:R49)</formula>
    </cfRule>
  </conditionalFormatting>
  <conditionalFormatting sqref="I33">
    <cfRule type="expression" dxfId="908" priority="2" stopIfTrue="1">
      <formula>ISERROR(H33:R48)</formula>
    </cfRule>
  </conditionalFormatting>
  <conditionalFormatting sqref="I35:I42">
    <cfRule type="expression" dxfId="907" priority="1" stopIfTrue="1">
      <formula>ISERROR(H35:R50)</formula>
    </cfRule>
  </conditionalFormatting>
  <hyperlinks>
    <hyperlink ref="U12" r:id="rId1" display="mailto:cathy@bcsnowboard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32948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9040189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9040162</v>
      </c>
      <c r="B22" s="1344" t="str">
        <f>VLOOKUP(A22,'Athlete and Points'!$A$1:$S$91,2,FALSE)</f>
        <v>THOMAS Matthew</v>
      </c>
      <c r="C22" s="1344"/>
      <c r="D22" s="24">
        <f>VLOOKUP(A22,'Athlete and Points'!$A$1:$S$91,4,FALSE)</f>
        <v>95</v>
      </c>
      <c r="E22" s="23"/>
      <c r="F22" s="1345">
        <f>VLOOKUP(A22,'Athlete and Points'!$A$1:$S$91,8,FALSE)</f>
        <v>253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190">
        <v>9040198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9040168</v>
      </c>
      <c r="B25" s="1344" t="str">
        <f>VLOOKUP(A25,'Athlete and Points'!$A$1:$S$91,2,FALSE)</f>
        <v>MILLER Josh</v>
      </c>
      <c r="C25" s="1344"/>
      <c r="D25" s="24">
        <f>VLOOKUP(A25,'Athlete and Points'!$A$1:$S$91,4,FALSE)</f>
        <v>94</v>
      </c>
      <c r="E25" s="23"/>
      <c r="F25" s="1345">
        <f>VLOOKUP(A25,'Athlete and Points'!$A$1:$S$91,8,FALSE)</f>
        <v>173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9045066</v>
      </c>
      <c r="B33" s="1338" t="str">
        <f>VLOOKUP(A33,'Athlete and Points'!$A$1:$S$91,2,FALSE)</f>
        <v>BAFF Georgia</v>
      </c>
      <c r="C33" s="1338"/>
      <c r="D33" s="27">
        <f>VLOOKUP(A33,'Athlete and Points'!$A$1:$S$91,4,FALSE)</f>
        <v>97</v>
      </c>
      <c r="E33" s="26"/>
      <c r="F33" s="1339">
        <f>VLOOKUP(A33,'Athlete and Points'!$A$1:$S$91,8,FALSE)</f>
        <v>224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9045058</v>
      </c>
      <c r="B34" s="1344" t="str">
        <f>VLOOKUP(A34,'Athlete and Points'!$A$1:$S$91,2,FALSE)</f>
        <v>TURNER Ellise</v>
      </c>
      <c r="C34" s="1344"/>
      <c r="D34" s="24">
        <f>VLOOKUP(A34,'Athlete and Points'!$A$1:$S$91,4,FALSE)</f>
        <v>95</v>
      </c>
      <c r="E34" s="23"/>
      <c r="F34" s="1345">
        <f>VLOOKUP(A34,'Athlete and Points'!$A$1:$S$91,8,FALSE)</f>
        <v>164.8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506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906" priority="24" stopIfTrue="1">
      <formula>ISERROR($B$5:$B$13)</formula>
    </cfRule>
  </conditionalFormatting>
  <conditionalFormatting sqref="W9">
    <cfRule type="expression" dxfId="905" priority="23" stopIfTrue="1">
      <formula>ISERROR($E$9)</formula>
    </cfRule>
  </conditionalFormatting>
  <conditionalFormatting sqref="C20">
    <cfRule type="expression" dxfId="904" priority="22" stopIfTrue="1">
      <formula>ISERROR(C20:D35)</formula>
    </cfRule>
  </conditionalFormatting>
  <conditionalFormatting sqref="C20">
    <cfRule type="expression" dxfId="903" priority="21" stopIfTrue="1">
      <formula>ISERROR(C20:D35)</formula>
    </cfRule>
  </conditionalFormatting>
  <conditionalFormatting sqref="B20:B31">
    <cfRule type="expression" dxfId="902" priority="20" stopIfTrue="1">
      <formula>ISERROR(B20:B35)</formula>
    </cfRule>
  </conditionalFormatting>
  <conditionalFormatting sqref="D20:D31">
    <cfRule type="expression" dxfId="901" priority="19" stopIfTrue="1">
      <formula>ISERROR(D20:H35)</formula>
    </cfRule>
  </conditionalFormatting>
  <conditionalFormatting sqref="F20:F31">
    <cfRule type="expression" dxfId="900" priority="18" stopIfTrue="1">
      <formula>ISERROR(F20:N35)</formula>
    </cfRule>
  </conditionalFormatting>
  <conditionalFormatting sqref="E20:E31">
    <cfRule type="expression" dxfId="899" priority="17" stopIfTrue="1">
      <formula>ISERROR(E20:K35)</formula>
    </cfRule>
  </conditionalFormatting>
  <conditionalFormatting sqref="I20:I31">
    <cfRule type="expression" dxfId="898" priority="16" stopIfTrue="1">
      <formula>ISERROR(H20:R35)</formula>
    </cfRule>
  </conditionalFormatting>
  <conditionalFormatting sqref="H20:H31">
    <cfRule type="expression" dxfId="897" priority="15" stopIfTrue="1">
      <formula>ISERROR(G20:P35)</formula>
    </cfRule>
  </conditionalFormatting>
  <conditionalFormatting sqref="F6 C20 A33:B42 E5:E6 D33:M42 C5:C6 K9:R10 L11:N11 D20:Q31 B20:B31 A20:A23 A25:A31">
    <cfRule type="containsErrors" dxfId="896" priority="14" stopIfTrue="1">
      <formula>ISERROR(A5)</formula>
    </cfRule>
  </conditionalFormatting>
  <conditionalFormatting sqref="M21:M31">
    <cfRule type="expression" dxfId="895" priority="13" stopIfTrue="1">
      <formula>ISERROR(L21:U36)</formula>
    </cfRule>
  </conditionalFormatting>
  <conditionalFormatting sqref="B33:B42">
    <cfRule type="expression" dxfId="894" priority="12" stopIfTrue="1">
      <formula>ISERROR(B33:B48)</formula>
    </cfRule>
  </conditionalFormatting>
  <conditionalFormatting sqref="D33:D42">
    <cfRule type="expression" dxfId="893" priority="11" stopIfTrue="1">
      <formula>ISERROR(D33:H48)</formula>
    </cfRule>
  </conditionalFormatting>
  <conditionalFormatting sqref="F33:F42">
    <cfRule type="expression" dxfId="892" priority="10" stopIfTrue="1">
      <formula>ISERROR(F33:N48)</formula>
    </cfRule>
  </conditionalFormatting>
  <conditionalFormatting sqref="E33:E42">
    <cfRule type="expression" dxfId="891" priority="9" stopIfTrue="1">
      <formula>ISERROR(E33:K48)</formula>
    </cfRule>
  </conditionalFormatting>
  <conditionalFormatting sqref="I33:I42">
    <cfRule type="expression" dxfId="890" priority="8" stopIfTrue="1">
      <formula>ISERROR(H33:R48)</formula>
    </cfRule>
  </conditionalFormatting>
  <conditionalFormatting sqref="H33:H42">
    <cfRule type="expression" dxfId="889" priority="7" stopIfTrue="1">
      <formula>ISERROR(G33:P48)</formula>
    </cfRule>
  </conditionalFormatting>
  <conditionalFormatting sqref="M33:M42">
    <cfRule type="expression" dxfId="888" priority="6" stopIfTrue="1">
      <formula>ISERROR(L33:U48)</formula>
    </cfRule>
  </conditionalFormatting>
  <conditionalFormatting sqref="I34:I41">
    <cfRule type="expression" dxfId="887" priority="5" stopIfTrue="1">
      <formula>ISERROR(H34:R49)</formula>
    </cfRule>
  </conditionalFormatting>
  <conditionalFormatting sqref="I33">
    <cfRule type="expression" dxfId="886" priority="4" stopIfTrue="1">
      <formula>ISERROR(H33:R48)</formula>
    </cfRule>
  </conditionalFormatting>
  <conditionalFormatting sqref="I35:I42">
    <cfRule type="expression" dxfId="885" priority="3" stopIfTrue="1">
      <formula>ISERROR(H35:R50)</formula>
    </cfRule>
  </conditionalFormatting>
  <conditionalFormatting sqref="A21:A23">
    <cfRule type="containsErrors" dxfId="884" priority="2" stopIfTrue="1">
      <formula>ISERROR(A21)</formula>
    </cfRule>
  </conditionalFormatting>
  <conditionalFormatting sqref="A33:A34">
    <cfRule type="containsErrors" dxfId="883" priority="1" stopIfTrue="1">
      <formula>ISERROR(A33)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00B0F0"/>
  </sheetPr>
  <dimension ref="A1:Z94"/>
  <sheetViews>
    <sheetView zoomScaleNormal="100" workbookViewId="0">
      <selection activeCell="T8" sqref="T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31598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/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s">
        <v>468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503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9040137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9040115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9040077</v>
      </c>
      <c r="B23" s="1344" t="str">
        <f>VLOOKUP(A23,'Athlete and Points'!$A$1:$S$91,2,FALSE)</f>
        <v>BOLTON Cameron</v>
      </c>
      <c r="C23" s="1344"/>
      <c r="D23" s="24">
        <f>VLOOKUP(A23,'Athlete and Points'!$A$1:$S$91,4,FALSE)</f>
        <v>90</v>
      </c>
      <c r="E23" s="23"/>
      <c r="F23" s="1345">
        <f>VLOOKUP(A23,'Athlete and Points'!$A$1:$S$91,8,FALSE)</f>
        <v>378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882" priority="22" stopIfTrue="1">
      <formula>ISERROR($B$5:$B$13)</formula>
    </cfRule>
  </conditionalFormatting>
  <conditionalFormatting sqref="W9">
    <cfRule type="expression" dxfId="881" priority="21" stopIfTrue="1">
      <formula>ISERROR($E$9)</formula>
    </cfRule>
  </conditionalFormatting>
  <conditionalFormatting sqref="C20">
    <cfRule type="expression" dxfId="880" priority="20" stopIfTrue="1">
      <formula>ISERROR(C20:D35)</formula>
    </cfRule>
  </conditionalFormatting>
  <conditionalFormatting sqref="C20">
    <cfRule type="expression" dxfId="879" priority="19" stopIfTrue="1">
      <formula>ISERROR(C20:D35)</formula>
    </cfRule>
  </conditionalFormatting>
  <conditionalFormatting sqref="B20:B31">
    <cfRule type="expression" dxfId="878" priority="18" stopIfTrue="1">
      <formula>ISERROR(B20:B35)</formula>
    </cfRule>
  </conditionalFormatting>
  <conditionalFormatting sqref="D20:D31">
    <cfRule type="expression" dxfId="877" priority="17" stopIfTrue="1">
      <formula>ISERROR(D20:H35)</formula>
    </cfRule>
  </conditionalFormatting>
  <conditionalFormatting sqref="F20:F31">
    <cfRule type="expression" dxfId="876" priority="16" stopIfTrue="1">
      <formula>ISERROR(F20:N35)</formula>
    </cfRule>
  </conditionalFormatting>
  <conditionalFormatting sqref="E20:E31">
    <cfRule type="expression" dxfId="875" priority="15" stopIfTrue="1">
      <formula>ISERROR(E20:K35)</formula>
    </cfRule>
  </conditionalFormatting>
  <conditionalFormatting sqref="I20:I31">
    <cfRule type="expression" dxfId="874" priority="14" stopIfTrue="1">
      <formula>ISERROR(H20:R35)</formula>
    </cfRule>
  </conditionalFormatting>
  <conditionalFormatting sqref="H20:H31">
    <cfRule type="expression" dxfId="873" priority="13" stopIfTrue="1">
      <formula>ISERROR(G20:P35)</formula>
    </cfRule>
  </conditionalFormatting>
  <conditionalFormatting sqref="F6 C20 A20:B31 E5:E6 D33:M42 C5:C6 K9:R10 L11:N11 D20:Q31 A33:B42">
    <cfRule type="containsErrors" dxfId="872" priority="12" stopIfTrue="1">
      <formula>ISERROR(A5)</formula>
    </cfRule>
  </conditionalFormatting>
  <conditionalFormatting sqref="M21:M31">
    <cfRule type="expression" dxfId="871" priority="11" stopIfTrue="1">
      <formula>ISERROR(L21:U36)</formula>
    </cfRule>
  </conditionalFormatting>
  <conditionalFormatting sqref="B33:B42">
    <cfRule type="expression" dxfId="870" priority="10" stopIfTrue="1">
      <formula>ISERROR(B33:B48)</formula>
    </cfRule>
  </conditionalFormatting>
  <conditionalFormatting sqref="D33:D42">
    <cfRule type="expression" dxfId="869" priority="9" stopIfTrue="1">
      <formula>ISERROR(D33:H48)</formula>
    </cfRule>
  </conditionalFormatting>
  <conditionalFormatting sqref="F33:F42">
    <cfRule type="expression" dxfId="868" priority="8" stopIfTrue="1">
      <formula>ISERROR(F33:N48)</formula>
    </cfRule>
  </conditionalFormatting>
  <conditionalFormatting sqref="E33:E42">
    <cfRule type="expression" dxfId="867" priority="7" stopIfTrue="1">
      <formula>ISERROR(E33:K48)</formula>
    </cfRule>
  </conditionalFormatting>
  <conditionalFormatting sqref="I33:I42">
    <cfRule type="expression" dxfId="866" priority="6" stopIfTrue="1">
      <formula>ISERROR(H33:R48)</formula>
    </cfRule>
  </conditionalFormatting>
  <conditionalFormatting sqref="H33:H42">
    <cfRule type="expression" dxfId="865" priority="5" stopIfTrue="1">
      <formula>ISERROR(G33:P48)</formula>
    </cfRule>
  </conditionalFormatting>
  <conditionalFormatting sqref="M33:M42">
    <cfRule type="expression" dxfId="864" priority="4" stopIfTrue="1">
      <formula>ISERROR(L33:U48)</formula>
    </cfRule>
  </conditionalFormatting>
  <conditionalFormatting sqref="I34:I41">
    <cfRule type="expression" dxfId="863" priority="3" stopIfTrue="1">
      <formula>ISERROR(H34:R49)</formula>
    </cfRule>
  </conditionalFormatting>
  <conditionalFormatting sqref="I33">
    <cfRule type="expression" dxfId="862" priority="2" stopIfTrue="1">
      <formula>ISERROR(H33:R48)</formula>
    </cfRule>
  </conditionalFormatting>
  <conditionalFormatting sqref="I35:I42">
    <cfRule type="expression" dxfId="861" priority="1" stopIfTrue="1">
      <formula>ISERROR(H35:R50)</formula>
    </cfRule>
  </conditionalFormatting>
  <hyperlinks>
    <hyperlink ref="U12" r:id="rId1" display="mailto:lcrowley@the-wire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B0F0"/>
  </sheetPr>
  <dimension ref="A1:Z94"/>
  <sheetViews>
    <sheetView zoomScaleNormal="100" workbookViewId="0">
      <selection activeCell="T8" sqref="T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31826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472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grand Prix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504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9040117</v>
      </c>
      <c r="B21" s="1338" t="str">
        <f>VLOOKUP(A21,'Athlete and Points'!$A$1:$S$91,2,FALSE)</f>
        <v>JAMES Scotty</v>
      </c>
      <c r="C21" s="1338"/>
      <c r="D21" s="27">
        <f>VLOOKUP(A21,'Athlete and Points'!$A$1:$S$91,4,FALSE)</f>
        <v>94</v>
      </c>
      <c r="E21" s="26"/>
      <c r="F21" s="1339"/>
      <c r="G21" s="1340"/>
      <c r="H21" s="26">
        <f>VLOOKUP(A21,'Athlete and Points'!$A$1:$S$91,11,FALSE)</f>
        <v>620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2"/>
      <c r="B22" s="1407" t="e">
        <f>VLOOKUP(A22,'Athlete and Points'!$A$1:$S$91,2,FALSE)</f>
        <v>#N/A</v>
      </c>
      <c r="C22" s="1407"/>
      <c r="D22" s="253" t="e">
        <f>VLOOKUP(A22,'Athlete and Points'!$A$1:$S$91,4,FALSE)</f>
        <v>#N/A</v>
      </c>
      <c r="E22" s="254"/>
      <c r="F22" s="1408"/>
      <c r="G22" s="1409"/>
      <c r="H22" s="254" t="e">
        <f>VLOOKUP(A22,'Athlete and Points'!$A$1:$S$91,11,FALSE)</f>
        <v>#N/A</v>
      </c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2"/>
      <c r="B23" s="1407"/>
      <c r="C23" s="1407"/>
      <c r="D23" s="253"/>
      <c r="E23" s="254"/>
      <c r="F23" s="1408"/>
      <c r="G23" s="1409"/>
      <c r="H23" s="254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2"/>
      <c r="B24" s="1407"/>
      <c r="C24" s="1407"/>
      <c r="D24" s="253"/>
      <c r="E24" s="254"/>
      <c r="F24" s="1408"/>
      <c r="G24" s="1409"/>
      <c r="H24" s="254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199"/>
      <c r="B25" s="1413"/>
      <c r="C25" s="1413"/>
      <c r="D25" s="194"/>
      <c r="E25" s="195"/>
      <c r="F25" s="1414"/>
      <c r="G25" s="1415"/>
      <c r="H25" s="195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>
        <v>1049953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457"/>
      <c r="H33" s="26" t="e">
        <f>VLOOKUP(A33,'Athlete and Points'!$A$1:$S$91,11,FALSE)</f>
        <v>#N/A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9045054</v>
      </c>
      <c r="B34" s="1344" t="str">
        <f>VLOOKUP(A34,'Athlete and Points'!$A$1:$S$91,2,FALSE)</f>
        <v>FITCH Alex</v>
      </c>
      <c r="C34" s="1344"/>
      <c r="D34" s="24">
        <f>VLOOKUP(A34,'Athlete and Points'!$A$1:$S$91,4,FALSE)</f>
        <v>95</v>
      </c>
      <c r="E34" s="23"/>
      <c r="F34" s="1345"/>
      <c r="G34" s="1435"/>
      <c r="H34" s="23">
        <f>VLOOKUP(A34,'Athlete and Points'!$A$1:$S$91,11,FALSE)</f>
        <v>21</v>
      </c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9045061</v>
      </c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/>
      <c r="F35" s="1345"/>
      <c r="G35" s="1435"/>
      <c r="H35" s="23" t="e">
        <f>VLOOKUP(A35,'Athlete and Points'!$A$1:$S$91,11,FALSE)</f>
        <v>#N/A</v>
      </c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9045034</v>
      </c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/>
      <c r="F36" s="1345"/>
      <c r="G36" s="1435"/>
      <c r="H36" s="23" t="e">
        <f>VLOOKUP(A36,'Athlete and Points'!$A$1:$S$91,11,FALSE)</f>
        <v>#N/A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2"/>
      <c r="B37" s="1407"/>
      <c r="C37" s="1407"/>
      <c r="D37" s="253"/>
      <c r="E37" s="254"/>
      <c r="F37" s="1408"/>
      <c r="G37" s="1409"/>
      <c r="H37" s="254"/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</row>
    <row r="38" spans="1:18" ht="13.5" thickBot="1">
      <c r="A38" s="252"/>
      <c r="B38" s="1407"/>
      <c r="C38" s="1407"/>
      <c r="D38" s="253"/>
      <c r="E38" s="254"/>
      <c r="F38" s="1408"/>
      <c r="G38" s="1409"/>
      <c r="H38" s="254"/>
      <c r="I38" s="1345"/>
      <c r="J38" s="1346"/>
      <c r="K38" s="1346"/>
      <c r="L38" s="1346"/>
      <c r="M38" s="23"/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460" t="s">
        <v>494</v>
      </c>
      <c r="B59" s="1460"/>
      <c r="C59" s="1460"/>
      <c r="D59" s="1461"/>
      <c r="E59" s="1361" t="s">
        <v>365</v>
      </c>
      <c r="F59" s="1363"/>
      <c r="G59" s="1367"/>
      <c r="H59" s="1369"/>
    </row>
    <row r="60" spans="1:8" ht="13.5" thickBot="1">
      <c r="A60" s="1462"/>
      <c r="B60" s="1462"/>
      <c r="C60" s="1462"/>
      <c r="D60" s="1463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860" priority="22" stopIfTrue="1">
      <formula>ISERROR($B$5:$B$13)</formula>
    </cfRule>
  </conditionalFormatting>
  <conditionalFormatting sqref="W9">
    <cfRule type="expression" dxfId="859" priority="21" stopIfTrue="1">
      <formula>ISERROR($E$9)</formula>
    </cfRule>
  </conditionalFormatting>
  <conditionalFormatting sqref="C20">
    <cfRule type="expression" dxfId="858" priority="20" stopIfTrue="1">
      <formula>ISERROR(C20:D35)</formula>
    </cfRule>
  </conditionalFormatting>
  <conditionalFormatting sqref="C20">
    <cfRule type="expression" dxfId="857" priority="19" stopIfTrue="1">
      <formula>ISERROR(C20:D35)</formula>
    </cfRule>
  </conditionalFormatting>
  <conditionalFormatting sqref="B20:B31">
    <cfRule type="expression" dxfId="856" priority="18" stopIfTrue="1">
      <formula>ISERROR(B20:B35)</formula>
    </cfRule>
  </conditionalFormatting>
  <conditionalFormatting sqref="D20:D31">
    <cfRule type="expression" dxfId="855" priority="17" stopIfTrue="1">
      <formula>ISERROR(D20:H35)</formula>
    </cfRule>
  </conditionalFormatting>
  <conditionalFormatting sqref="F20:F31">
    <cfRule type="expression" dxfId="854" priority="16" stopIfTrue="1">
      <formula>ISERROR(F20:N35)</formula>
    </cfRule>
  </conditionalFormatting>
  <conditionalFormatting sqref="E20:E31">
    <cfRule type="expression" dxfId="853" priority="15" stopIfTrue="1">
      <formula>ISERROR(E20:K35)</formula>
    </cfRule>
  </conditionalFormatting>
  <conditionalFormatting sqref="I20:I31">
    <cfRule type="expression" dxfId="852" priority="14" stopIfTrue="1">
      <formula>ISERROR(H20:R35)</formula>
    </cfRule>
  </conditionalFormatting>
  <conditionalFormatting sqref="H20:H31">
    <cfRule type="expression" dxfId="851" priority="13" stopIfTrue="1">
      <formula>ISERROR(G20:P35)</formula>
    </cfRule>
  </conditionalFormatting>
  <conditionalFormatting sqref="F6 C20 A20:B31 E5:E6 D33:M42 C5:C6 K9:R10 L11:N11 D20:Q31 A33:B42">
    <cfRule type="containsErrors" dxfId="850" priority="12" stopIfTrue="1">
      <formula>ISERROR(A5)</formula>
    </cfRule>
  </conditionalFormatting>
  <conditionalFormatting sqref="M21:M31">
    <cfRule type="expression" dxfId="849" priority="11" stopIfTrue="1">
      <formula>ISERROR(L21:U36)</formula>
    </cfRule>
  </conditionalFormatting>
  <conditionalFormatting sqref="B33:B42">
    <cfRule type="expression" dxfId="848" priority="10" stopIfTrue="1">
      <formula>ISERROR(B33:B48)</formula>
    </cfRule>
  </conditionalFormatting>
  <conditionalFormatting sqref="D33:D42">
    <cfRule type="expression" dxfId="847" priority="9" stopIfTrue="1">
      <formula>ISERROR(D33:H48)</formula>
    </cfRule>
  </conditionalFormatting>
  <conditionalFormatting sqref="F33:F42">
    <cfRule type="expression" dxfId="846" priority="8" stopIfTrue="1">
      <formula>ISERROR(F33:N48)</formula>
    </cfRule>
  </conditionalFormatting>
  <conditionalFormatting sqref="E33:E42">
    <cfRule type="expression" dxfId="845" priority="7" stopIfTrue="1">
      <formula>ISERROR(E33:K48)</formula>
    </cfRule>
  </conditionalFormatting>
  <conditionalFormatting sqref="I33:I42">
    <cfRule type="expression" dxfId="844" priority="6" stopIfTrue="1">
      <formula>ISERROR(H33:R48)</formula>
    </cfRule>
  </conditionalFormatting>
  <conditionalFormatting sqref="H33:H42">
    <cfRule type="expression" dxfId="843" priority="5" stopIfTrue="1">
      <formula>ISERROR(G33:P48)</formula>
    </cfRule>
  </conditionalFormatting>
  <conditionalFormatting sqref="M33:M42">
    <cfRule type="expression" dxfId="842" priority="4" stopIfTrue="1">
      <formula>ISERROR(L33:U48)</formula>
    </cfRule>
  </conditionalFormatting>
  <conditionalFormatting sqref="I34:I41">
    <cfRule type="expression" dxfId="841" priority="3" stopIfTrue="1">
      <formula>ISERROR(H34:R49)</formula>
    </cfRule>
  </conditionalFormatting>
  <conditionalFormatting sqref="I33">
    <cfRule type="expression" dxfId="840" priority="2" stopIfTrue="1">
      <formula>ISERROR(H33:R48)</formula>
    </cfRule>
  </conditionalFormatting>
  <conditionalFormatting sqref="I35:I42">
    <cfRule type="expression" dxfId="839" priority="1" stopIfTrue="1">
      <formula>ISERROR(H35:R50)</formula>
    </cfRule>
  </conditionalFormatting>
  <hyperlinks>
    <hyperlink ref="U12" r:id="rId1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theme="9" tint="-0.249977111117893"/>
  </sheetPr>
  <dimension ref="A1:Z94"/>
  <sheetViews>
    <sheetView zoomScaleNormal="100" workbookViewId="0">
      <selection activeCell="H35" sqref="H34:H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/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s">
        <v>53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s">
        <v>10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>
        <v>41306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v>41312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">
        <v>475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5</v>
      </c>
      <c r="I15" s="37" t="s">
        <v>396</v>
      </c>
      <c r="J15" s="37"/>
      <c r="K15" s="1315">
        <f>COUNT(A21:A31)</f>
        <v>9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>
        <v>7040073</v>
      </c>
      <c r="B22" s="1344" t="str">
        <f>VLOOKUP(A22,'Athlete and Points'!$A$1:$S$91,2,FALSE)</f>
        <v>LAIDLAW Timothy</v>
      </c>
      <c r="C22" s="1344"/>
      <c r="D22" s="24">
        <f>VLOOKUP(A22,'Athlete and Points'!$A$1:$S$91,4,FALSE)</f>
        <v>93</v>
      </c>
      <c r="E22" s="23"/>
      <c r="F22" s="1345"/>
      <c r="G22" s="1346"/>
      <c r="H22" s="23"/>
      <c r="I22" s="1345"/>
      <c r="J22" s="1346"/>
      <c r="K22" s="1346"/>
      <c r="L22" s="1346"/>
      <c r="M22" s="23">
        <f>VLOOKUP(A22,'Athlete and Points'!$A$1:$S$91,17,FALSE)</f>
        <v>5.4</v>
      </c>
      <c r="N22" s="1347"/>
      <c r="O22" s="1348"/>
      <c r="P22" s="1347"/>
      <c r="Q22" s="1349"/>
      <c r="R22" s="22"/>
    </row>
    <row r="23" spans="1:18" ht="13.5" thickBot="1">
      <c r="A23" s="25">
        <v>9040175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>
        <v>9040172</v>
      </c>
      <c r="B24" s="1344" t="str">
        <f>VLOOKUP(A24,'Athlete and Points'!$A$1:$S$91,2,FALSE)</f>
        <v>STAVELEY Cameron</v>
      </c>
      <c r="C24" s="1344"/>
      <c r="D24" s="24">
        <f>VLOOKUP(A24,'Athlete and Points'!$A$1:$S$91,4,FALSE)</f>
        <v>97</v>
      </c>
      <c r="E24" s="23"/>
      <c r="F24" s="1345"/>
      <c r="G24" s="1346"/>
      <c r="H24" s="23">
        <f>VLOOKUP(A24,'Athlete and Points'!$A$1:$S$91,11,FALSE)</f>
        <v>2.52</v>
      </c>
      <c r="I24" s="1345"/>
      <c r="J24" s="1346"/>
      <c r="K24" s="1346"/>
      <c r="L24" s="1346"/>
      <c r="M24" s="23">
        <f>VLOOKUP(A24,'Athlete and Points'!$A$1:$S$91,17,FALSE)</f>
        <v>1.01</v>
      </c>
      <c r="N24" s="1347"/>
      <c r="O24" s="1348"/>
      <c r="P24" s="1347"/>
      <c r="Q24" s="1349"/>
      <c r="R24" s="22"/>
    </row>
    <row r="25" spans="1:18" ht="13.5" thickBot="1">
      <c r="A25" s="25">
        <v>9040199</v>
      </c>
      <c r="B25" s="1344" t="str">
        <f>VLOOKUP(A25,'Athlete and Points'!$A$1:$S$91,2,FALSE)</f>
        <v>STAVELEY Luke</v>
      </c>
      <c r="C25" s="1344"/>
      <c r="D25" s="24">
        <f>VLOOKUP(A25,'Athlete and Points'!$A$1:$S$91,4,FALSE)</f>
        <v>99</v>
      </c>
      <c r="E25" s="23"/>
      <c r="F25" s="1345"/>
      <c r="G25" s="1346"/>
      <c r="H25" s="23">
        <f>VLOOKUP(A25,'Athlete and Points'!$A$1:$S$91,11,FALSE)</f>
        <v>4.2</v>
      </c>
      <c r="I25" s="1345"/>
      <c r="J25" s="1346"/>
      <c r="K25" s="1346"/>
      <c r="L25" s="1346"/>
      <c r="M25" s="23">
        <f>VLOOKUP(A25,'Athlete and Points'!$A$1:$S$91,17,FALSE)</f>
        <v>0.19</v>
      </c>
      <c r="N25" s="1347"/>
      <c r="O25" s="1348"/>
      <c r="P25" s="1347"/>
      <c r="Q25" s="1349"/>
      <c r="R25" s="18"/>
    </row>
    <row r="26" spans="1:18">
      <c r="A26" s="25">
        <v>9040091</v>
      </c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/>
      <c r="G26" s="1346"/>
      <c r="H26" s="23"/>
      <c r="I26" s="1345"/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>
        <v>9040132</v>
      </c>
      <c r="B27" s="1344" t="str">
        <f>VLOOKUP(A27,'Athlete and Points'!$A$1:$S$91,2,FALSE)</f>
        <v>MARSDEN Hugh</v>
      </c>
      <c r="C27" s="1344"/>
      <c r="D27" s="24">
        <f>VLOOKUP(A27,'Athlete and Points'!$A$1:$S$91,4,FALSE)</f>
        <v>93</v>
      </c>
      <c r="E27" s="23"/>
      <c r="F27" s="1345"/>
      <c r="G27" s="1346"/>
      <c r="H27" s="23" t="str">
        <f>VLOOKUP(A27,'Athlete and Points'!$A$1:$S$91,11,FALSE)</f>
        <v>---</v>
      </c>
      <c r="I27" s="1345"/>
      <c r="J27" s="1346"/>
      <c r="K27" s="1346"/>
      <c r="L27" s="1346"/>
      <c r="M27" s="23">
        <f>VLOOKUP(A27,'Athlete and Points'!$A$1:$S$91,17,FALSE)</f>
        <v>0.11</v>
      </c>
      <c r="N27" s="1347"/>
      <c r="O27" s="1348"/>
      <c r="P27" s="1347"/>
      <c r="Q27" s="1349"/>
      <c r="R27" s="18"/>
    </row>
    <row r="28" spans="1:18">
      <c r="A28" s="25">
        <v>9040134</v>
      </c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/>
      <c r="F28" s="1345"/>
      <c r="G28" s="1346"/>
      <c r="H28" s="23"/>
      <c r="I28" s="1345"/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>
        <v>9040116</v>
      </c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/>
      <c r="F29" s="1345"/>
      <c r="G29" s="1346"/>
      <c r="H29" s="23"/>
      <c r="I29" s="1345"/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 ht="13.5" thickBot="1">
      <c r="A33" s="28">
        <v>1049953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 t="e">
        <f>VLOOKUP(A33,'Athlete and Points'!$A$1:$S$91,11,FALSE)</f>
        <v>#N/A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1049952</v>
      </c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/>
      <c r="F34" s="1345"/>
      <c r="G34" s="1346"/>
      <c r="H34" s="26"/>
      <c r="I34" s="1345"/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 ht="13.5" thickBot="1">
      <c r="A35" s="25">
        <v>9045044</v>
      </c>
      <c r="B35" s="1344" t="str">
        <f>VLOOKUP(A35,'Athlete and Points'!$A$1:$S$91,2,FALSE)</f>
        <v>TURNBULL Biba</v>
      </c>
      <c r="C35" s="1344"/>
      <c r="D35" s="24">
        <f>VLOOKUP(A35,'Athlete and Points'!$A$1:$S$91,4,FALSE)</f>
        <v>94</v>
      </c>
      <c r="E35" s="23"/>
      <c r="F35" s="1345">
        <f>VLOOKUP(A35,'Athlete and Points'!$A$1:$S$91,8,FALSE)</f>
        <v>14.52</v>
      </c>
      <c r="G35" s="1346"/>
      <c r="H35" s="26"/>
      <c r="I35" s="1345"/>
      <c r="J35" s="1346"/>
      <c r="K35" s="1346"/>
      <c r="L35" s="1346"/>
      <c r="M35" s="23">
        <f>VLOOKUP(A35,'Athlete and Points'!$A$1:$S$91,17,FALSE)</f>
        <v>14</v>
      </c>
      <c r="N35" s="1347"/>
      <c r="O35" s="1348"/>
      <c r="P35" s="1347"/>
      <c r="Q35" s="1349"/>
      <c r="R35" s="22"/>
    </row>
    <row r="36" spans="1:18" ht="13.5" thickBot="1">
      <c r="A36" s="25">
        <v>9045073</v>
      </c>
      <c r="B36" s="1344" t="str">
        <f>VLOOKUP(A36,'Athlete and Points'!$A$1:$S$91,2,FALSE)</f>
        <v>ARTHUR Emily</v>
      </c>
      <c r="C36" s="1344"/>
      <c r="D36" s="24">
        <f>VLOOKUP(A36,'Athlete and Points'!$A$1:$S$91,4,FALSE)</f>
        <v>99</v>
      </c>
      <c r="E36" s="23"/>
      <c r="F36" s="1345"/>
      <c r="G36" s="1346"/>
      <c r="H36" s="26">
        <f>VLOOKUP(A36,'Athlete and Points'!$A$1:$S$91,11,FALSE)</f>
        <v>249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9045022</v>
      </c>
      <c r="B37" s="1344" t="str">
        <f>VLOOKUP(A37,'Athlete and Points'!$A$1:$S$91,2,FALSE)</f>
        <v>STAVELEY Lauren</v>
      </c>
      <c r="C37" s="1344"/>
      <c r="D37" s="24">
        <f>VLOOKUP(A37,'Athlete and Points'!$A$1:$S$91,4,FALSE)</f>
        <v>94</v>
      </c>
      <c r="E37" s="23"/>
      <c r="F37" s="1345"/>
      <c r="G37" s="1346"/>
      <c r="H37" s="23"/>
      <c r="I37" s="1345"/>
      <c r="J37" s="1346"/>
      <c r="K37" s="1346"/>
      <c r="L37" s="1346"/>
      <c r="M37" s="23">
        <f>VLOOKUP(A37,'Athlete and Points'!$A$1:$S$91,17,FALSE)</f>
        <v>108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/>
      <c r="F38" s="1345"/>
      <c r="G38" s="1346"/>
      <c r="H38" s="23"/>
      <c r="I38" s="1345"/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s">
        <v>482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476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838" priority="28" stopIfTrue="1">
      <formula>ISERROR($B$5:$B$13)</formula>
    </cfRule>
  </conditionalFormatting>
  <conditionalFormatting sqref="W9">
    <cfRule type="expression" dxfId="837" priority="27" stopIfTrue="1">
      <formula>ISERROR($E$9)</formula>
    </cfRule>
  </conditionalFormatting>
  <conditionalFormatting sqref="C20">
    <cfRule type="expression" dxfId="836" priority="26" stopIfTrue="1">
      <formula>ISERROR(C20:D35)</formula>
    </cfRule>
  </conditionalFormatting>
  <conditionalFormatting sqref="C20">
    <cfRule type="expression" dxfId="835" priority="25" stopIfTrue="1">
      <formula>ISERROR(C20:D35)</formula>
    </cfRule>
  </conditionalFormatting>
  <conditionalFormatting sqref="B20:B31">
    <cfRule type="expression" dxfId="834" priority="24" stopIfTrue="1">
      <formula>ISERROR(B20:B35)</formula>
    </cfRule>
  </conditionalFormatting>
  <conditionalFormatting sqref="D20:D31">
    <cfRule type="expression" dxfId="833" priority="23" stopIfTrue="1">
      <formula>ISERROR(D20:H35)</formula>
    </cfRule>
  </conditionalFormatting>
  <conditionalFormatting sqref="F20:F31">
    <cfRule type="expression" dxfId="832" priority="22" stopIfTrue="1">
      <formula>ISERROR(F20:N35)</formula>
    </cfRule>
  </conditionalFormatting>
  <conditionalFormatting sqref="E20:E31">
    <cfRule type="expression" dxfId="831" priority="21" stopIfTrue="1">
      <formula>ISERROR(E20:K35)</formula>
    </cfRule>
  </conditionalFormatting>
  <conditionalFormatting sqref="I20:I31">
    <cfRule type="expression" dxfId="830" priority="20" stopIfTrue="1">
      <formula>ISERROR(H20:R35)</formula>
    </cfRule>
  </conditionalFormatting>
  <conditionalFormatting sqref="H20:H31">
    <cfRule type="expression" dxfId="829" priority="19" stopIfTrue="1">
      <formula>ISERROR(G20:P35)</formula>
    </cfRule>
  </conditionalFormatting>
  <conditionalFormatting sqref="F6 C20 A20:B31 E5:E6 D33:M33 C5:C6 K9:R10 L11:N11 D20:Q31 A33:B35 A37:B42 D37:M42 B36 D36 D34:G35 H34:M36">
    <cfRule type="containsErrors" dxfId="828" priority="18" stopIfTrue="1">
      <formula>ISERROR(A5)</formula>
    </cfRule>
  </conditionalFormatting>
  <conditionalFormatting sqref="M21:M31">
    <cfRule type="expression" dxfId="827" priority="17" stopIfTrue="1">
      <formula>ISERROR(L21:U36)</formula>
    </cfRule>
  </conditionalFormatting>
  <conditionalFormatting sqref="B33:B42">
    <cfRule type="expression" dxfId="826" priority="16" stopIfTrue="1">
      <formula>ISERROR(B33:B48)</formula>
    </cfRule>
  </conditionalFormatting>
  <conditionalFormatting sqref="D33:D42">
    <cfRule type="expression" dxfId="825" priority="15" stopIfTrue="1">
      <formula>ISERROR(D33:H48)</formula>
    </cfRule>
  </conditionalFormatting>
  <conditionalFormatting sqref="F33:F35 F37:F42">
    <cfRule type="expression" dxfId="824" priority="14" stopIfTrue="1">
      <formula>ISERROR(F33:N48)</formula>
    </cfRule>
  </conditionalFormatting>
  <conditionalFormatting sqref="E33:E35 E37:E42">
    <cfRule type="expression" dxfId="823" priority="13" stopIfTrue="1">
      <formula>ISERROR(E33:K48)</formula>
    </cfRule>
  </conditionalFormatting>
  <conditionalFormatting sqref="I33:I42">
    <cfRule type="expression" dxfId="822" priority="12" stopIfTrue="1">
      <formula>ISERROR(H33:R48)</formula>
    </cfRule>
  </conditionalFormatting>
  <conditionalFormatting sqref="H33:H42">
    <cfRule type="expression" dxfId="821" priority="11" stopIfTrue="1">
      <formula>ISERROR(G33:P48)</formula>
    </cfRule>
  </conditionalFormatting>
  <conditionalFormatting sqref="M33:M42">
    <cfRule type="expression" dxfId="820" priority="10" stopIfTrue="1">
      <formula>ISERROR(L33:U48)</formula>
    </cfRule>
  </conditionalFormatting>
  <conditionalFormatting sqref="I34:I41">
    <cfRule type="expression" dxfId="819" priority="9" stopIfTrue="1">
      <formula>ISERROR(H34:R49)</formula>
    </cfRule>
  </conditionalFormatting>
  <conditionalFormatting sqref="I33">
    <cfRule type="expression" dxfId="818" priority="8" stopIfTrue="1">
      <formula>ISERROR(H33:R48)</formula>
    </cfRule>
  </conditionalFormatting>
  <conditionalFormatting sqref="I35:I42">
    <cfRule type="expression" dxfId="817" priority="7" stopIfTrue="1">
      <formula>ISERROR(H35:R50)</formula>
    </cfRule>
  </conditionalFormatting>
  <conditionalFormatting sqref="E36:G36 A36">
    <cfRule type="containsErrors" dxfId="816" priority="6" stopIfTrue="1">
      <formula>ISERROR(A36)</formula>
    </cfRule>
  </conditionalFormatting>
  <conditionalFormatting sqref="F36">
    <cfRule type="expression" dxfId="815" priority="3" stopIfTrue="1">
      <formula>ISERROR(F36:N51)</formula>
    </cfRule>
  </conditionalFormatting>
  <conditionalFormatting sqref="E36">
    <cfRule type="expression" dxfId="814" priority="2" stopIfTrue="1">
      <formula>ISERROR(E36:K51)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32949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9040168</v>
      </c>
      <c r="B21" s="1338" t="str">
        <f>VLOOKUP(A21,'Athlete and Points'!$A$1:$S$91,2,FALSE)</f>
        <v>MILLER Josh</v>
      </c>
      <c r="C21" s="1338"/>
      <c r="D21" s="27">
        <f>VLOOKUP(A21,'Athlete and Points'!$A$1:$S$91,4,FALSE)</f>
        <v>94</v>
      </c>
      <c r="E21" s="26"/>
      <c r="F21" s="1339"/>
      <c r="G21" s="1340"/>
      <c r="H21" s="26"/>
      <c r="I21" s="1339"/>
      <c r="J21" s="1340"/>
      <c r="K21" s="1340"/>
      <c r="L21" s="1340"/>
      <c r="M21" s="26">
        <f>VLOOKUP(A21,'Athlete and Points'!$A$1:$S$91,17,FALSE)</f>
        <v>1.44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813" priority="22" stopIfTrue="1">
      <formula>ISERROR($B$5:$B$13)</formula>
    </cfRule>
  </conditionalFormatting>
  <conditionalFormatting sqref="W9">
    <cfRule type="expression" dxfId="812" priority="21" stopIfTrue="1">
      <formula>ISERROR($E$9)</formula>
    </cfRule>
  </conditionalFormatting>
  <conditionalFormatting sqref="C20">
    <cfRule type="expression" dxfId="811" priority="20" stopIfTrue="1">
      <formula>ISERROR(C20:D35)</formula>
    </cfRule>
  </conditionalFormatting>
  <conditionalFormatting sqref="C20">
    <cfRule type="expression" dxfId="810" priority="19" stopIfTrue="1">
      <formula>ISERROR(C20:D35)</formula>
    </cfRule>
  </conditionalFormatting>
  <conditionalFormatting sqref="B20:B31">
    <cfRule type="expression" dxfId="809" priority="18" stopIfTrue="1">
      <formula>ISERROR(B20:B35)</formula>
    </cfRule>
  </conditionalFormatting>
  <conditionalFormatting sqref="D20:D31">
    <cfRule type="expression" dxfId="808" priority="17" stopIfTrue="1">
      <formula>ISERROR(D20:H35)</formula>
    </cfRule>
  </conditionalFormatting>
  <conditionalFormatting sqref="F20:F31">
    <cfRule type="expression" dxfId="807" priority="16" stopIfTrue="1">
      <formula>ISERROR(F20:N35)</formula>
    </cfRule>
  </conditionalFormatting>
  <conditionalFormatting sqref="E20:E31">
    <cfRule type="expression" dxfId="806" priority="15" stopIfTrue="1">
      <formula>ISERROR(E20:K35)</formula>
    </cfRule>
  </conditionalFormatting>
  <conditionalFormatting sqref="I20:I31">
    <cfRule type="expression" dxfId="805" priority="14" stopIfTrue="1">
      <formula>ISERROR(H20:R35)</formula>
    </cfRule>
  </conditionalFormatting>
  <conditionalFormatting sqref="H20:H31">
    <cfRule type="expression" dxfId="804" priority="13" stopIfTrue="1">
      <formula>ISERROR(G20:P35)</formula>
    </cfRule>
  </conditionalFormatting>
  <conditionalFormatting sqref="F6 C20 A20:B31 E5:E6 D33:M42 C5:C6 K9:R10 L11:N11 D20:Q31 A33:B42">
    <cfRule type="containsErrors" dxfId="803" priority="12" stopIfTrue="1">
      <formula>ISERROR(A5)</formula>
    </cfRule>
  </conditionalFormatting>
  <conditionalFormatting sqref="M21:M31">
    <cfRule type="expression" dxfId="802" priority="11" stopIfTrue="1">
      <formula>ISERROR(L21:U36)</formula>
    </cfRule>
  </conditionalFormatting>
  <conditionalFormatting sqref="B33:B42">
    <cfRule type="expression" dxfId="801" priority="10" stopIfTrue="1">
      <formula>ISERROR(B33:B48)</formula>
    </cfRule>
  </conditionalFormatting>
  <conditionalFormatting sqref="D33:D42">
    <cfRule type="expression" dxfId="800" priority="9" stopIfTrue="1">
      <formula>ISERROR(D33:H48)</formula>
    </cfRule>
  </conditionalFormatting>
  <conditionalFormatting sqref="F33:F42">
    <cfRule type="expression" dxfId="799" priority="8" stopIfTrue="1">
      <formula>ISERROR(F33:N48)</formula>
    </cfRule>
  </conditionalFormatting>
  <conditionalFormatting sqref="E33:E42">
    <cfRule type="expression" dxfId="798" priority="7" stopIfTrue="1">
      <formula>ISERROR(E33:K48)</formula>
    </cfRule>
  </conditionalFormatting>
  <conditionalFormatting sqref="I33:I42">
    <cfRule type="expression" dxfId="797" priority="6" stopIfTrue="1">
      <formula>ISERROR(H33:R48)</formula>
    </cfRule>
  </conditionalFormatting>
  <conditionalFormatting sqref="H33:H42">
    <cfRule type="expression" dxfId="796" priority="5" stopIfTrue="1">
      <formula>ISERROR(G33:P48)</formula>
    </cfRule>
  </conditionalFormatting>
  <conditionalFormatting sqref="M33:M42">
    <cfRule type="expression" dxfId="795" priority="4" stopIfTrue="1">
      <formula>ISERROR(L33:U48)</formula>
    </cfRule>
  </conditionalFormatting>
  <conditionalFormatting sqref="I34:I41">
    <cfRule type="expression" dxfId="794" priority="3" stopIfTrue="1">
      <formula>ISERROR(H34:R49)</formula>
    </cfRule>
  </conditionalFormatting>
  <conditionalFormatting sqref="I33">
    <cfRule type="expression" dxfId="793" priority="2" stopIfTrue="1">
      <formula>ISERROR(H33:R48)</formula>
    </cfRule>
  </conditionalFormatting>
  <conditionalFormatting sqref="I35:I42">
    <cfRule type="expression" dxfId="79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rgb="FFFF0000"/>
  </sheetPr>
  <dimension ref="A1:AC94"/>
  <sheetViews>
    <sheetView zoomScaleNormal="100" workbookViewId="0">
      <selection activeCell="V12" sqref="V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37705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Race to the Cup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Race to the Cup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Echo Mountain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Echo Mountain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42326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42326</v>
      </c>
      <c r="W9" s="39" t="s">
        <v>411</v>
      </c>
      <c r="X9" s="46">
        <f>VLOOKUP($V$4,Calendar!$1:$1048576,6,FALSE)</f>
        <v>42327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42327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481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9040196</v>
      </c>
      <c r="B22" s="1344" t="str">
        <f>VLOOKUP(A22,'Athlete and Points'!$A$1:$S$279,2,FALSE)</f>
        <v>MASJUK Nicholas</v>
      </c>
      <c r="C22" s="1344"/>
      <c r="D22" s="24">
        <f>VLOOKUP(A22,'Athlete and Points'!$A$1:$S$279,4,FALSE)</f>
        <v>97</v>
      </c>
      <c r="E22" s="23">
        <f>VLOOKUP(A22,'Athlete and Points'!$A$1:$S$279,5,FALSE)</f>
        <v>24</v>
      </c>
      <c r="F22" s="1345"/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4057" priority="21" stopIfTrue="1">
      <formula>ISERROR($B$5:$B$13)</formula>
    </cfRule>
  </conditionalFormatting>
  <conditionalFormatting sqref="X9">
    <cfRule type="expression" dxfId="4056" priority="20" stopIfTrue="1">
      <formula>ISERROR($E$9)</formula>
    </cfRule>
  </conditionalFormatting>
  <conditionalFormatting sqref="C20">
    <cfRule type="expression" dxfId="4055" priority="19" stopIfTrue="1">
      <formula>ISERROR(C20:D35)</formula>
    </cfRule>
  </conditionalFormatting>
  <conditionalFormatting sqref="C20">
    <cfRule type="expression" dxfId="4054" priority="18" stopIfTrue="1">
      <formula>ISERROR(C20:D35)</formula>
    </cfRule>
  </conditionalFormatting>
  <conditionalFormatting sqref="B20:B31">
    <cfRule type="expression" dxfId="4053" priority="17" stopIfTrue="1">
      <formula>ISERROR(B20:B35)</formula>
    </cfRule>
  </conditionalFormatting>
  <conditionalFormatting sqref="D20:D31">
    <cfRule type="expression" dxfId="4052" priority="16" stopIfTrue="1">
      <formula>ISERROR(D20:H35)</formula>
    </cfRule>
  </conditionalFormatting>
  <conditionalFormatting sqref="F20:F31">
    <cfRule type="expression" dxfId="4051" priority="15" stopIfTrue="1">
      <formula>ISERROR(F20:N35)</formula>
    </cfRule>
  </conditionalFormatting>
  <conditionalFormatting sqref="E20:E31">
    <cfRule type="expression" dxfId="4050" priority="14" stopIfTrue="1">
      <formula>ISERROR(E20:K35)</formula>
    </cfRule>
  </conditionalFormatting>
  <conditionalFormatting sqref="I20:I31">
    <cfRule type="expression" dxfId="4049" priority="13" stopIfTrue="1">
      <formula>ISERROR(H20:R35)</formula>
    </cfRule>
  </conditionalFormatting>
  <conditionalFormatting sqref="H20:H42">
    <cfRule type="expression" dxfId="404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4047" priority="11" stopIfTrue="1">
      <formula>ISERROR(A5)</formula>
    </cfRule>
  </conditionalFormatting>
  <conditionalFormatting sqref="M21:M42">
    <cfRule type="expression" dxfId="4046" priority="10" stopIfTrue="1">
      <formula>ISERROR(L21:X36)</formula>
    </cfRule>
  </conditionalFormatting>
  <conditionalFormatting sqref="B33:B42">
    <cfRule type="expression" dxfId="4045" priority="9" stopIfTrue="1">
      <formula>ISERROR(B33:B48)</formula>
    </cfRule>
  </conditionalFormatting>
  <conditionalFormatting sqref="D33:D42">
    <cfRule type="expression" dxfId="4044" priority="8" stopIfTrue="1">
      <formula>ISERROR(D33:H48)</formula>
    </cfRule>
  </conditionalFormatting>
  <conditionalFormatting sqref="F33:F42">
    <cfRule type="expression" dxfId="4043" priority="7" stopIfTrue="1">
      <formula>ISERROR(F33:N48)</formula>
    </cfRule>
  </conditionalFormatting>
  <conditionalFormatting sqref="E33:E42">
    <cfRule type="expression" dxfId="4042" priority="6" stopIfTrue="1">
      <formula>ISERROR(E33:K48)</formula>
    </cfRule>
  </conditionalFormatting>
  <conditionalFormatting sqref="I33:I42">
    <cfRule type="expression" dxfId="4041" priority="5" stopIfTrue="1">
      <formula>ISERROR(H33:R48)</formula>
    </cfRule>
  </conditionalFormatting>
  <conditionalFormatting sqref="I34:I41">
    <cfRule type="expression" dxfId="4040" priority="4" stopIfTrue="1">
      <formula>ISERROR(H34:R49)</formula>
    </cfRule>
  </conditionalFormatting>
  <conditionalFormatting sqref="I33:I42">
    <cfRule type="expression" dxfId="4039" priority="3" stopIfTrue="1">
      <formula>ISERROR(H33:R48)</formula>
    </cfRule>
  </conditionalFormatting>
  <conditionalFormatting sqref="I35:I42">
    <cfRule type="expression" dxfId="4038" priority="2" stopIfTrue="1">
      <formula>ISERROR(H35:R50)</formula>
    </cfRule>
  </conditionalFormatting>
  <conditionalFormatting sqref="H21:H42">
    <cfRule type="expression" dxfId="4037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FF0000"/>
  </sheetPr>
  <dimension ref="A1:Z94"/>
  <sheetViews>
    <sheetView zoomScaleNormal="100" workbookViewId="0">
      <selection activeCell="A24" sqref="A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33110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11"/>
      <c r="C5" s="42"/>
      <c r="E5" s="42"/>
      <c r="F5" s="85"/>
      <c r="G5" s="58"/>
      <c r="H5" s="311"/>
      <c r="I5" s="311"/>
      <c r="J5" s="31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10"/>
      <c r="C6" s="83" t="e">
        <f>U6</f>
        <v>#N/A</v>
      </c>
      <c r="E6" s="55"/>
      <c r="F6" s="56" t="e">
        <f>U7</f>
        <v>#N/A</v>
      </c>
      <c r="G6" s="310"/>
      <c r="H6" s="310"/>
      <c r="I6" s="310"/>
      <c r="J6" s="310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11"/>
      <c r="M8" s="311"/>
      <c r="N8" s="311"/>
      <c r="O8" s="311"/>
      <c r="P8" s="311"/>
      <c r="Q8" s="311"/>
      <c r="R8" s="312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310"/>
      <c r="C9" s="310"/>
      <c r="D9" s="310"/>
      <c r="E9" s="310"/>
      <c r="F9" s="310"/>
      <c r="G9" s="310"/>
      <c r="H9" s="310"/>
      <c r="I9" s="310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11"/>
      <c r="C11" s="311"/>
      <c r="D11" s="42" t="s">
        <v>407</v>
      </c>
      <c r="E11" s="311"/>
      <c r="F11" s="311"/>
      <c r="G11" s="311"/>
      <c r="H11" s="311"/>
      <c r="I11" s="312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13"/>
      <c r="C12" s="313"/>
      <c r="D12" s="313"/>
      <c r="E12" s="313"/>
      <c r="F12" s="313"/>
      <c r="G12" s="313"/>
      <c r="H12" s="313"/>
      <c r="I12" s="28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284"/>
      <c r="C13" s="284"/>
      <c r="D13" s="284"/>
      <c r="E13" s="284"/>
      <c r="F13" s="284"/>
      <c r="G13" s="284"/>
      <c r="H13" s="284"/>
      <c r="I13" s="28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293" t="s">
        <v>393</v>
      </c>
      <c r="E17" s="290"/>
      <c r="F17" s="1295"/>
      <c r="G17" s="1296"/>
      <c r="H17" s="290"/>
      <c r="I17" s="1295"/>
      <c r="J17" s="1297"/>
      <c r="K17" s="1297"/>
      <c r="L17" s="1296"/>
      <c r="M17" s="2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00" t="s">
        <v>391</v>
      </c>
      <c r="E18" s="297" t="s">
        <v>353</v>
      </c>
      <c r="F18" s="1320" t="s">
        <v>352</v>
      </c>
      <c r="G18" s="1321"/>
      <c r="H18" s="297" t="s">
        <v>151</v>
      </c>
      <c r="I18" s="1320" t="s">
        <v>351</v>
      </c>
      <c r="J18" s="1322"/>
      <c r="K18" s="1322"/>
      <c r="L18" s="1321"/>
      <c r="M18" s="298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05" t="s">
        <v>389</v>
      </c>
      <c r="E19" s="32"/>
      <c r="F19" s="1328"/>
      <c r="G19" s="1329"/>
      <c r="H19" s="302"/>
      <c r="I19" s="1328"/>
      <c r="J19" s="1330"/>
      <c r="K19" s="1330"/>
      <c r="L19" s="1329"/>
      <c r="M19" s="30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07"/>
      <c r="N20" s="1336"/>
      <c r="O20" s="1337"/>
      <c r="P20" s="1336"/>
      <c r="Q20" s="1337"/>
      <c r="R20" s="308"/>
    </row>
    <row r="21" spans="1:18" ht="13.5" thickBot="1">
      <c r="A21" s="25">
        <v>9040121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282"/>
      <c r="C32" s="282"/>
      <c r="D32" s="308"/>
      <c r="E32" s="308"/>
      <c r="F32" s="1336"/>
      <c r="G32" s="1337"/>
      <c r="H32" s="308"/>
      <c r="I32" s="1336"/>
      <c r="J32" s="1337"/>
      <c r="K32" s="1337"/>
      <c r="L32" s="1337"/>
      <c r="M32" s="309"/>
      <c r="N32" s="1336"/>
      <c r="O32" s="1337"/>
      <c r="P32" s="1336"/>
      <c r="Q32" s="1337"/>
      <c r="R32" s="22"/>
    </row>
    <row r="33" spans="1:18">
      <c r="A33" s="28">
        <v>9045005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00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1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28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791" priority="22" stopIfTrue="1">
      <formula>ISERROR($B$5:$B$13)</formula>
    </cfRule>
  </conditionalFormatting>
  <conditionalFormatting sqref="W9">
    <cfRule type="expression" dxfId="790" priority="21" stopIfTrue="1">
      <formula>ISERROR($E$9)</formula>
    </cfRule>
  </conditionalFormatting>
  <conditionalFormatting sqref="C20">
    <cfRule type="expression" dxfId="789" priority="20" stopIfTrue="1">
      <formula>ISERROR(C20:D35)</formula>
    </cfRule>
  </conditionalFormatting>
  <conditionalFormatting sqref="C20">
    <cfRule type="expression" dxfId="788" priority="19" stopIfTrue="1">
      <formula>ISERROR(C20:D35)</formula>
    </cfRule>
  </conditionalFormatting>
  <conditionalFormatting sqref="B20:B31">
    <cfRule type="expression" dxfId="787" priority="18" stopIfTrue="1">
      <formula>ISERROR(B20:B35)</formula>
    </cfRule>
  </conditionalFormatting>
  <conditionalFormatting sqref="D20:D31">
    <cfRule type="expression" dxfId="786" priority="17" stopIfTrue="1">
      <formula>ISERROR(D20:H35)</formula>
    </cfRule>
  </conditionalFormatting>
  <conditionalFormatting sqref="F20:F31">
    <cfRule type="expression" dxfId="785" priority="16" stopIfTrue="1">
      <formula>ISERROR(F20:N35)</formula>
    </cfRule>
  </conditionalFormatting>
  <conditionalFormatting sqref="E20:E31">
    <cfRule type="expression" dxfId="784" priority="15" stopIfTrue="1">
      <formula>ISERROR(E20:K35)</formula>
    </cfRule>
  </conditionalFormatting>
  <conditionalFormatting sqref="I20:I31">
    <cfRule type="expression" dxfId="783" priority="14" stopIfTrue="1">
      <formula>ISERROR(H20:R35)</formula>
    </cfRule>
  </conditionalFormatting>
  <conditionalFormatting sqref="H20:H31">
    <cfRule type="expression" dxfId="782" priority="13" stopIfTrue="1">
      <formula>ISERROR(G20:P35)</formula>
    </cfRule>
  </conditionalFormatting>
  <conditionalFormatting sqref="F6 C20 E5:E6 D33:M42 C5:C6 K9:R10 L11:N11 D20:Q31 A33:B42 A20:B31">
    <cfRule type="containsErrors" dxfId="781" priority="12" stopIfTrue="1">
      <formula>ISERROR(A5)</formula>
    </cfRule>
  </conditionalFormatting>
  <conditionalFormatting sqref="M21:M31">
    <cfRule type="expression" dxfId="780" priority="11" stopIfTrue="1">
      <formula>ISERROR(L21:U36)</formula>
    </cfRule>
  </conditionalFormatting>
  <conditionalFormatting sqref="B33:B42">
    <cfRule type="expression" dxfId="779" priority="10" stopIfTrue="1">
      <formula>ISERROR(B33:B48)</formula>
    </cfRule>
  </conditionalFormatting>
  <conditionalFormatting sqref="D33:D42">
    <cfRule type="expression" dxfId="778" priority="9" stopIfTrue="1">
      <formula>ISERROR(D33:H48)</formula>
    </cfRule>
  </conditionalFormatting>
  <conditionalFormatting sqref="F33:F42">
    <cfRule type="expression" dxfId="777" priority="8" stopIfTrue="1">
      <formula>ISERROR(F33:N48)</formula>
    </cfRule>
  </conditionalFormatting>
  <conditionalFormatting sqref="E33:E42">
    <cfRule type="expression" dxfId="776" priority="7" stopIfTrue="1">
      <formula>ISERROR(E33:K48)</formula>
    </cfRule>
  </conditionalFormatting>
  <conditionalFormatting sqref="I33:I42">
    <cfRule type="expression" dxfId="775" priority="6" stopIfTrue="1">
      <formula>ISERROR(H33:R48)</formula>
    </cfRule>
  </conditionalFormatting>
  <conditionalFormatting sqref="H33:H42">
    <cfRule type="expression" dxfId="774" priority="5" stopIfTrue="1">
      <formula>ISERROR(G33:P48)</formula>
    </cfRule>
  </conditionalFormatting>
  <conditionalFormatting sqref="M33:M42">
    <cfRule type="expression" dxfId="773" priority="4" stopIfTrue="1">
      <formula>ISERROR(L33:U48)</formula>
    </cfRule>
  </conditionalFormatting>
  <conditionalFormatting sqref="I34:I41">
    <cfRule type="expression" dxfId="772" priority="3" stopIfTrue="1">
      <formula>ISERROR(H34:R49)</formula>
    </cfRule>
  </conditionalFormatting>
  <conditionalFormatting sqref="I33">
    <cfRule type="expression" dxfId="771" priority="2" stopIfTrue="1">
      <formula>ISERROR(H33:R48)</formula>
    </cfRule>
  </conditionalFormatting>
  <conditionalFormatting sqref="I35:I42">
    <cfRule type="expression" dxfId="770" priority="1" stopIfTrue="1">
      <formula>ISERROR(H35:R50)</formula>
    </cfRule>
  </conditionalFormatting>
  <hyperlinks>
    <hyperlink ref="U12" r:id="rId1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FF0000"/>
  </sheetPr>
  <dimension ref="A1:Z94"/>
  <sheetViews>
    <sheetView zoomScaleNormal="100" workbookViewId="0">
      <selection activeCell="A24" sqref="A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32547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185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769" priority="22" stopIfTrue="1">
      <formula>ISERROR($B$5:$B$13)</formula>
    </cfRule>
  </conditionalFormatting>
  <conditionalFormatting sqref="W9">
    <cfRule type="expression" dxfId="768" priority="21" stopIfTrue="1">
      <formula>ISERROR($E$9)</formula>
    </cfRule>
  </conditionalFormatting>
  <conditionalFormatting sqref="C20">
    <cfRule type="expression" dxfId="767" priority="20" stopIfTrue="1">
      <formula>ISERROR(C20:D35)</formula>
    </cfRule>
  </conditionalFormatting>
  <conditionalFormatting sqref="C20">
    <cfRule type="expression" dxfId="766" priority="19" stopIfTrue="1">
      <formula>ISERROR(C20:D35)</formula>
    </cfRule>
  </conditionalFormatting>
  <conditionalFormatting sqref="B20:B31">
    <cfRule type="expression" dxfId="765" priority="18" stopIfTrue="1">
      <formula>ISERROR(B20:B35)</formula>
    </cfRule>
  </conditionalFormatting>
  <conditionalFormatting sqref="D20:D31">
    <cfRule type="expression" dxfId="764" priority="17" stopIfTrue="1">
      <formula>ISERROR(D20:H35)</formula>
    </cfRule>
  </conditionalFormatting>
  <conditionalFormatting sqref="F20:F31">
    <cfRule type="expression" dxfId="763" priority="16" stopIfTrue="1">
      <formula>ISERROR(F20:N35)</formula>
    </cfRule>
  </conditionalFormatting>
  <conditionalFormatting sqref="E20:E31">
    <cfRule type="expression" dxfId="762" priority="15" stopIfTrue="1">
      <formula>ISERROR(E20:K35)</formula>
    </cfRule>
  </conditionalFormatting>
  <conditionalFormatting sqref="I20:I31">
    <cfRule type="expression" dxfId="761" priority="14" stopIfTrue="1">
      <formula>ISERROR(H20:R35)</formula>
    </cfRule>
  </conditionalFormatting>
  <conditionalFormatting sqref="H20:H31">
    <cfRule type="expression" dxfId="760" priority="13" stopIfTrue="1">
      <formula>ISERROR(G20:P35)</formula>
    </cfRule>
  </conditionalFormatting>
  <conditionalFormatting sqref="F6 C20 A20:B31 E5:E6 D33:M42 C5:C6 K9:R10 L11:N11 D20:Q31 A33:B42">
    <cfRule type="containsErrors" dxfId="759" priority="12" stopIfTrue="1">
      <formula>ISERROR(A5)</formula>
    </cfRule>
  </conditionalFormatting>
  <conditionalFormatting sqref="M21:M31">
    <cfRule type="expression" dxfId="758" priority="11" stopIfTrue="1">
      <formula>ISERROR(L21:U36)</formula>
    </cfRule>
  </conditionalFormatting>
  <conditionalFormatting sqref="B33:B42">
    <cfRule type="expression" dxfId="757" priority="10" stopIfTrue="1">
      <formula>ISERROR(B33:B48)</formula>
    </cfRule>
  </conditionalFormatting>
  <conditionalFormatting sqref="D33:D42">
    <cfRule type="expression" dxfId="756" priority="9" stopIfTrue="1">
      <formula>ISERROR(D33:H48)</formula>
    </cfRule>
  </conditionalFormatting>
  <conditionalFormatting sqref="F33:F42">
    <cfRule type="expression" dxfId="755" priority="8" stopIfTrue="1">
      <formula>ISERROR(F33:N48)</formula>
    </cfRule>
  </conditionalFormatting>
  <conditionalFormatting sqref="E33:E42">
    <cfRule type="expression" dxfId="754" priority="7" stopIfTrue="1">
      <formula>ISERROR(E33:K48)</formula>
    </cfRule>
  </conditionalFormatting>
  <conditionalFormatting sqref="I33:I42">
    <cfRule type="expression" dxfId="753" priority="6" stopIfTrue="1">
      <formula>ISERROR(H33:R48)</formula>
    </cfRule>
  </conditionalFormatting>
  <conditionalFormatting sqref="H33:H42">
    <cfRule type="expression" dxfId="752" priority="5" stopIfTrue="1">
      <formula>ISERROR(G33:P48)</formula>
    </cfRule>
  </conditionalFormatting>
  <conditionalFormatting sqref="M33:M42">
    <cfRule type="expression" dxfId="751" priority="4" stopIfTrue="1">
      <formula>ISERROR(L33:U48)</formula>
    </cfRule>
  </conditionalFormatting>
  <conditionalFormatting sqref="I34:I41">
    <cfRule type="expression" dxfId="750" priority="3" stopIfTrue="1">
      <formula>ISERROR(H34:R49)</formula>
    </cfRule>
  </conditionalFormatting>
  <conditionalFormatting sqref="I33">
    <cfRule type="expression" dxfId="749" priority="2" stopIfTrue="1">
      <formula>ISERROR(H33:R48)</formula>
    </cfRule>
  </conditionalFormatting>
  <conditionalFormatting sqref="I35:I42">
    <cfRule type="expression" dxfId="748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F0000"/>
  </sheetPr>
  <dimension ref="A1:Z94"/>
  <sheetViews>
    <sheetView zoomScaleNormal="100" workbookViewId="0">
      <selection activeCell="A24" sqref="A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/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499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7040104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9040160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9040181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9040121</v>
      </c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9040168</v>
      </c>
      <c r="B25" s="1344" t="str">
        <f>VLOOKUP(A25,'Athlete and Points'!$A$1:$S$91,2,FALSE)</f>
        <v>MILLER Josh</v>
      </c>
      <c r="C25" s="1344"/>
      <c r="D25" s="24">
        <f>VLOOKUP(A25,'Athlete and Points'!$A$1:$S$91,4,FALSE)</f>
        <v>94</v>
      </c>
      <c r="E25" s="23"/>
      <c r="F25" s="1345">
        <f>VLOOKUP(A25,'Athlete and Points'!$A$1:$S$91,8,FALSE)</f>
        <v>173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>
        <v>9045005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478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747" priority="22" stopIfTrue="1">
      <formula>ISERROR($B$5:$B$13)</formula>
    </cfRule>
  </conditionalFormatting>
  <conditionalFormatting sqref="W9">
    <cfRule type="expression" dxfId="746" priority="21" stopIfTrue="1">
      <formula>ISERROR($E$9)</formula>
    </cfRule>
  </conditionalFormatting>
  <conditionalFormatting sqref="C20">
    <cfRule type="expression" dxfId="745" priority="20" stopIfTrue="1">
      <formula>ISERROR(C20:D35)</formula>
    </cfRule>
  </conditionalFormatting>
  <conditionalFormatting sqref="C20">
    <cfRule type="expression" dxfId="744" priority="19" stopIfTrue="1">
      <formula>ISERROR(C20:D35)</formula>
    </cfRule>
  </conditionalFormatting>
  <conditionalFormatting sqref="B20:B31">
    <cfRule type="expression" dxfId="743" priority="18" stopIfTrue="1">
      <formula>ISERROR(B20:B35)</formula>
    </cfRule>
  </conditionalFormatting>
  <conditionalFormatting sqref="D20:D31">
    <cfRule type="expression" dxfId="742" priority="17" stopIfTrue="1">
      <formula>ISERROR(D20:H35)</formula>
    </cfRule>
  </conditionalFormatting>
  <conditionalFormatting sqref="F20:F31">
    <cfRule type="expression" dxfId="741" priority="16" stopIfTrue="1">
      <formula>ISERROR(F20:N35)</formula>
    </cfRule>
  </conditionalFormatting>
  <conditionalFormatting sqref="E20:E31">
    <cfRule type="expression" dxfId="740" priority="15" stopIfTrue="1">
      <formula>ISERROR(E20:K35)</formula>
    </cfRule>
  </conditionalFormatting>
  <conditionalFormatting sqref="I20:I31">
    <cfRule type="expression" dxfId="739" priority="14" stopIfTrue="1">
      <formula>ISERROR(H20:R35)</formula>
    </cfRule>
  </conditionalFormatting>
  <conditionalFormatting sqref="H20:H31">
    <cfRule type="expression" dxfId="738" priority="13" stopIfTrue="1">
      <formula>ISERROR(G20:P35)</formula>
    </cfRule>
  </conditionalFormatting>
  <conditionalFormatting sqref="F6 C20 A20:B31 E5:E6 D33:M42 C5:C6 K9:R10 L11:N11 D20:Q31 A33:B42">
    <cfRule type="containsErrors" dxfId="737" priority="12" stopIfTrue="1">
      <formula>ISERROR(A5)</formula>
    </cfRule>
  </conditionalFormatting>
  <conditionalFormatting sqref="M21:M31">
    <cfRule type="expression" dxfId="736" priority="11" stopIfTrue="1">
      <formula>ISERROR(L21:U36)</formula>
    </cfRule>
  </conditionalFormatting>
  <conditionalFormatting sqref="B33:B42">
    <cfRule type="expression" dxfId="735" priority="10" stopIfTrue="1">
      <formula>ISERROR(B33:B48)</formula>
    </cfRule>
  </conditionalFormatting>
  <conditionalFormatting sqref="D33:D42">
    <cfRule type="expression" dxfId="734" priority="9" stopIfTrue="1">
      <formula>ISERROR(D33:H48)</formula>
    </cfRule>
  </conditionalFormatting>
  <conditionalFormatting sqref="F33:F42">
    <cfRule type="expression" dxfId="733" priority="8" stopIfTrue="1">
      <formula>ISERROR(F33:N48)</formula>
    </cfRule>
  </conditionalFormatting>
  <conditionalFormatting sqref="E33:E42">
    <cfRule type="expression" dxfId="732" priority="7" stopIfTrue="1">
      <formula>ISERROR(E33:K48)</formula>
    </cfRule>
  </conditionalFormatting>
  <conditionalFormatting sqref="I33:I42">
    <cfRule type="expression" dxfId="731" priority="6" stopIfTrue="1">
      <formula>ISERROR(H33:R48)</formula>
    </cfRule>
  </conditionalFormatting>
  <conditionalFormatting sqref="H33:H42">
    <cfRule type="expression" dxfId="730" priority="5" stopIfTrue="1">
      <formula>ISERROR(G33:P48)</formula>
    </cfRule>
  </conditionalFormatting>
  <conditionalFormatting sqref="M33:M42">
    <cfRule type="expression" dxfId="729" priority="4" stopIfTrue="1">
      <formula>ISERROR(L33:U48)</formula>
    </cfRule>
  </conditionalFormatting>
  <conditionalFormatting sqref="I34:I41">
    <cfRule type="expression" dxfId="728" priority="3" stopIfTrue="1">
      <formula>ISERROR(H34:R49)</formula>
    </cfRule>
  </conditionalFormatting>
  <conditionalFormatting sqref="I33">
    <cfRule type="expression" dxfId="727" priority="2" stopIfTrue="1">
      <formula>ISERROR(H33:R48)</formula>
    </cfRule>
  </conditionalFormatting>
  <conditionalFormatting sqref="I35:I42">
    <cfRule type="expression" dxfId="726" priority="1" stopIfTrue="1">
      <formula>ISERROR(H35:R50)</formula>
    </cfRule>
  </conditionalFormatting>
  <hyperlinks>
    <hyperlink ref="U12" r:id="rId1" display="mailto:cathy@bcsnowboard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00B0F0"/>
  </sheetPr>
  <dimension ref="A1:Z94"/>
  <sheetViews>
    <sheetView topLeftCell="A7" zoomScaleNormal="100" workbookViewId="0">
      <selection activeCell="A24" sqref="A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.75" thickBot="1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4.25" thickTop="1" thickBot="1">
      <c r="A4" s="43" t="s">
        <v>423</v>
      </c>
      <c r="B4" s="66"/>
      <c r="C4" s="42" t="e">
        <f>U5</f>
        <v>#N/A</v>
      </c>
      <c r="E4" s="42"/>
      <c r="F4" s="85"/>
      <c r="G4" s="58"/>
      <c r="H4" s="66"/>
      <c r="I4" s="66"/>
      <c r="J4" s="66"/>
      <c r="K4" s="280"/>
      <c r="L4" s="280"/>
      <c r="M4" s="280"/>
      <c r="N4" s="280"/>
      <c r="O4" s="280"/>
      <c r="P4" s="280"/>
      <c r="Q4" s="280"/>
      <c r="T4" s="39" t="s">
        <v>425</v>
      </c>
      <c r="U4" s="60">
        <v>31600</v>
      </c>
      <c r="V4" s="16"/>
      <c r="W4" s="16"/>
      <c r="Y4" s="59"/>
      <c r="Z4" s="52" t="s">
        <v>424</v>
      </c>
    </row>
    <row r="5" spans="1:26" ht="13.5" thickTop="1">
      <c r="A5" s="41" t="s">
        <v>420</v>
      </c>
      <c r="B5" s="68"/>
      <c r="C5" s="83" t="e">
        <f>U6</f>
        <v>#N/A</v>
      </c>
      <c r="E5" s="55"/>
      <c r="F5" s="56" t="e">
        <f>U7</f>
        <v>#N/A</v>
      </c>
      <c r="G5" s="68"/>
      <c r="H5" s="68"/>
      <c r="I5" s="68"/>
      <c r="J5" s="68"/>
      <c r="K5" s="282"/>
      <c r="L5" s="282"/>
      <c r="M5" s="282"/>
      <c r="N5" s="282"/>
      <c r="O5" s="282"/>
      <c r="P5" s="282"/>
      <c r="Q5" s="282"/>
      <c r="R5" s="281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 ht="13.5" thickBot="1">
      <c r="A6" s="40" t="s">
        <v>419</v>
      </c>
      <c r="B6" s="45"/>
      <c r="C6" s="45"/>
      <c r="D6" s="45"/>
      <c r="E6" s="45"/>
      <c r="F6" s="45"/>
      <c r="G6" s="45"/>
      <c r="H6" s="45"/>
      <c r="I6" s="45"/>
      <c r="J6" s="45"/>
      <c r="K6" s="284"/>
      <c r="L6" s="284"/>
      <c r="M6" s="284"/>
      <c r="N6" s="284"/>
      <c r="O6" s="284"/>
      <c r="P6" s="284"/>
      <c r="Q6" s="284"/>
      <c r="R6" s="283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4.25" thickTop="1" thickBot="1">
      <c r="A7" s="43" t="s">
        <v>417</v>
      </c>
      <c r="B7" s="50"/>
      <c r="C7" s="50"/>
      <c r="D7" s="51" t="s">
        <v>416</v>
      </c>
      <c r="E7" s="50"/>
      <c r="F7" s="50"/>
      <c r="G7" s="50"/>
      <c r="H7" s="50"/>
      <c r="I7" s="50"/>
      <c r="J7" s="49"/>
      <c r="K7" s="48" t="s">
        <v>415</v>
      </c>
      <c r="L7" s="66"/>
      <c r="M7" s="66"/>
      <c r="N7" s="66"/>
      <c r="O7" s="66"/>
      <c r="P7" s="66"/>
      <c r="Q7" s="66"/>
      <c r="R7" s="285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1" t="s">
        <v>413</v>
      </c>
      <c r="B8" s="68"/>
      <c r="C8" s="68"/>
      <c r="D8" s="68"/>
      <c r="E8" s="68"/>
      <c r="F8" s="68"/>
      <c r="G8" s="68"/>
      <c r="H8" s="68"/>
      <c r="I8" s="68"/>
      <c r="J8" s="47"/>
      <c r="K8" s="286" t="e">
        <f>U9</f>
        <v>#N/A</v>
      </c>
      <c r="L8" s="287"/>
      <c r="M8" s="287"/>
      <c r="N8" s="287"/>
      <c r="O8" s="287"/>
      <c r="P8" s="287"/>
      <c r="Q8" s="287"/>
      <c r="R8" s="67"/>
      <c r="T8" s="39" t="s">
        <v>414</v>
      </c>
      <c r="U8" s="38" t="s">
        <v>468</v>
      </c>
      <c r="V8" s="16"/>
      <c r="W8" s="16"/>
    </row>
    <row r="9" spans="1:26" ht="13.5" thickBot="1">
      <c r="A9" s="40" t="s">
        <v>410</v>
      </c>
      <c r="B9" s="45"/>
      <c r="C9" s="45"/>
      <c r="D9" s="45"/>
      <c r="E9" s="45"/>
      <c r="F9" s="45"/>
      <c r="G9" s="45"/>
      <c r="H9" s="45"/>
      <c r="I9" s="45"/>
      <c r="J9" s="44"/>
      <c r="K9" s="289" t="e">
        <f>W9</f>
        <v>#N/A</v>
      </c>
      <c r="L9" s="284"/>
      <c r="M9" s="284"/>
      <c r="N9" s="284"/>
      <c r="O9" s="284"/>
      <c r="P9" s="284"/>
      <c r="Q9" s="284"/>
      <c r="R9" s="288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4.25" thickTop="1" thickBot="1">
      <c r="A10" s="43" t="s">
        <v>408</v>
      </c>
      <c r="B10" s="66"/>
      <c r="C10" s="66"/>
      <c r="D10" s="42" t="s">
        <v>407</v>
      </c>
      <c r="E10" s="66"/>
      <c r="F10" s="66"/>
      <c r="G10" s="66"/>
      <c r="H10" s="66"/>
      <c r="I10" s="67"/>
      <c r="J10" s="1266" t="s">
        <v>404</v>
      </c>
      <c r="K10" s="1267"/>
      <c r="L10" s="1268" t="str">
        <f>U8</f>
        <v>WC</v>
      </c>
      <c r="M10" s="1269"/>
      <c r="N10" s="1270"/>
      <c r="O10" s="1268"/>
      <c r="P10" s="1270"/>
      <c r="Q10" s="276"/>
      <c r="R10" s="285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1" t="s">
        <v>405</v>
      </c>
      <c r="B11" s="69"/>
      <c r="C11" s="69"/>
      <c r="D11" s="69"/>
      <c r="E11" s="69"/>
      <c r="F11" s="69"/>
      <c r="G11" s="69"/>
      <c r="H11" s="69"/>
      <c r="I11" s="63"/>
      <c r="J11" s="1272" t="s">
        <v>404</v>
      </c>
      <c r="K11" s="1273"/>
      <c r="L11" s="1274"/>
      <c r="M11" s="1275"/>
      <c r="N11" s="1276"/>
      <c r="O11" s="1274"/>
      <c r="P11" s="1276"/>
      <c r="Q11" s="278"/>
      <c r="R11" s="277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0" t="s">
        <v>402</v>
      </c>
      <c r="B12" s="64"/>
      <c r="C12" s="64"/>
      <c r="D12" s="64"/>
      <c r="E12" s="64"/>
      <c r="F12" s="64"/>
      <c r="G12" s="64"/>
      <c r="H12" s="64"/>
      <c r="I12" s="65"/>
      <c r="J12" s="1301" t="s">
        <v>401</v>
      </c>
      <c r="K12" s="1302"/>
      <c r="L12" s="1303"/>
      <c r="M12" s="1304"/>
      <c r="N12" s="1305"/>
      <c r="O12" s="1303"/>
      <c r="P12" s="1305"/>
      <c r="Q12" s="295"/>
      <c r="R12" s="279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9.5" thickTop="1" thickBot="1">
      <c r="A13" s="1307" t="s">
        <v>399</v>
      </c>
      <c r="B13" s="1308"/>
      <c r="C13" s="1308"/>
      <c r="D13" s="1308"/>
      <c r="E13" s="1308"/>
      <c r="F13" s="1308"/>
      <c r="G13" s="1309"/>
      <c r="H13" s="1309"/>
      <c r="I13" s="1309"/>
      <c r="J13" s="1309"/>
      <c r="K13" s="1309"/>
      <c r="L13" s="1309"/>
      <c r="M13" s="1309"/>
      <c r="N13" s="1309"/>
      <c r="O13" s="1309"/>
      <c r="P13" s="1309"/>
      <c r="Q13" s="1310"/>
      <c r="R13" s="29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9.5" thickTop="1">
      <c r="A14" s="1313" t="s">
        <v>398</v>
      </c>
      <c r="B14" s="1314"/>
      <c r="C14" s="1314"/>
      <c r="D14" s="1314"/>
      <c r="E14" s="1314"/>
      <c r="F14" s="1314"/>
      <c r="G14" s="37" t="s">
        <v>397</v>
      </c>
      <c r="H14" s="37">
        <f>COUNT(A38:A48)</f>
        <v>7</v>
      </c>
      <c r="I14" s="37" t="s">
        <v>396</v>
      </c>
      <c r="J14" s="37"/>
      <c r="K14" s="1315">
        <f>COUNT(A20:A36)</f>
        <v>9</v>
      </c>
      <c r="L14" s="1315"/>
      <c r="M14" s="37"/>
      <c r="N14" s="37"/>
      <c r="O14" s="37"/>
      <c r="P14" s="37"/>
      <c r="Q14" s="36"/>
      <c r="R14" s="1311"/>
    </row>
    <row r="15" spans="1:26" ht="30.75" customHeight="1" thickBot="1">
      <c r="A15" s="1316" t="s">
        <v>395</v>
      </c>
      <c r="B15" s="1317"/>
      <c r="C15" s="1317"/>
      <c r="D15" s="1317"/>
      <c r="E15" s="1317"/>
      <c r="F15" s="1317"/>
      <c r="G15" s="1291"/>
      <c r="H15" s="1291"/>
      <c r="I15" s="1291"/>
      <c r="J15" s="1291"/>
      <c r="K15" s="1291"/>
      <c r="L15" s="1291"/>
      <c r="M15" s="1291"/>
      <c r="N15" s="1291"/>
      <c r="O15" s="1291"/>
      <c r="P15" s="1291"/>
      <c r="Q15" s="1292"/>
      <c r="R15" s="1312"/>
    </row>
    <row r="16" spans="1:26" ht="60.75" thickBot="1">
      <c r="A16" s="35" t="s">
        <v>394</v>
      </c>
      <c r="B16" s="1293" t="s">
        <v>379</v>
      </c>
      <c r="C16" s="1294"/>
      <c r="D16" s="78" t="s">
        <v>393</v>
      </c>
      <c r="E16" s="76"/>
      <c r="F16" s="1295"/>
      <c r="G16" s="1296"/>
      <c r="H16" s="76"/>
      <c r="I16" s="1295"/>
      <c r="J16" s="1297"/>
      <c r="K16" s="1297"/>
      <c r="L16" s="1296"/>
      <c r="M16" s="77"/>
      <c r="N16" s="1298" t="s">
        <v>377</v>
      </c>
      <c r="O16" s="1299"/>
      <c r="P16" s="292" t="s">
        <v>376</v>
      </c>
      <c r="Q16" s="294"/>
      <c r="R16" s="1312"/>
    </row>
    <row r="17" spans="1:18" ht="15.75" customHeight="1">
      <c r="A17" s="34" t="s">
        <v>392</v>
      </c>
      <c r="B17" s="1318" t="s">
        <v>375</v>
      </c>
      <c r="C17" s="1319"/>
      <c r="D17" s="81" t="s">
        <v>391</v>
      </c>
      <c r="E17" s="79" t="s">
        <v>353</v>
      </c>
      <c r="F17" s="1320" t="s">
        <v>352</v>
      </c>
      <c r="G17" s="1321"/>
      <c r="H17" s="79" t="s">
        <v>151</v>
      </c>
      <c r="I17" s="1320" t="s">
        <v>351</v>
      </c>
      <c r="J17" s="1322"/>
      <c r="K17" s="1322"/>
      <c r="L17" s="1321"/>
      <c r="M17" s="80" t="s">
        <v>115</v>
      </c>
      <c r="N17" s="1323" t="s">
        <v>373</v>
      </c>
      <c r="O17" s="1324"/>
      <c r="P17" s="299" t="s">
        <v>372</v>
      </c>
      <c r="Q17" s="301"/>
      <c r="R17" s="293"/>
    </row>
    <row r="18" spans="1:18" ht="15.75" customHeight="1" thickBot="1">
      <c r="A18" s="33" t="s">
        <v>390</v>
      </c>
      <c r="B18" s="1326" t="s">
        <v>371</v>
      </c>
      <c r="C18" s="1327"/>
      <c r="D18" s="74" t="s">
        <v>389</v>
      </c>
      <c r="E18" s="32"/>
      <c r="F18" s="1328"/>
      <c r="G18" s="1329"/>
      <c r="H18" s="72"/>
      <c r="I18" s="1328"/>
      <c r="J18" s="1330"/>
      <c r="K18" s="1330"/>
      <c r="L18" s="1329"/>
      <c r="M18" s="73"/>
      <c r="N18" s="1331" t="s">
        <v>369</v>
      </c>
      <c r="O18" s="1332"/>
      <c r="P18" s="304" t="s">
        <v>368</v>
      </c>
      <c r="Q18" s="306"/>
      <c r="R18" s="300"/>
    </row>
    <row r="19" spans="1:18" ht="13.5" customHeight="1" thickBot="1">
      <c r="A19" s="29" t="s">
        <v>388</v>
      </c>
      <c r="B19" s="30"/>
      <c r="C19" s="30"/>
      <c r="D19" s="31"/>
      <c r="E19" s="30"/>
      <c r="F19" s="1334"/>
      <c r="G19" s="1335"/>
      <c r="H19" s="30"/>
      <c r="I19" s="1334"/>
      <c r="J19" s="1335"/>
      <c r="K19" s="1335"/>
      <c r="L19" s="1335"/>
      <c r="M19" s="75"/>
      <c r="N19" s="1336"/>
      <c r="O19" s="1337"/>
      <c r="P19" s="1336"/>
      <c r="Q19" s="1337"/>
      <c r="R19" s="305"/>
    </row>
    <row r="20" spans="1:18">
      <c r="A20" s="335"/>
      <c r="B20" s="1464" t="e">
        <f>VLOOKUP(A20,'Athlete and Points'!$A$1:$S$91,2,FALSE)</f>
        <v>#N/A</v>
      </c>
      <c r="C20" s="1464"/>
      <c r="D20" s="336" t="e">
        <f>VLOOKUP(A20,'Athlete and Points'!$A$1:$S$91,4,FALSE)</f>
        <v>#N/A</v>
      </c>
      <c r="E20" s="337"/>
      <c r="F20" s="1465"/>
      <c r="G20" s="1466"/>
      <c r="H20" s="337"/>
      <c r="I20" s="1465"/>
      <c r="J20" s="1466"/>
      <c r="K20" s="1466"/>
      <c r="L20" s="1466"/>
      <c r="M20" s="337" t="e">
        <f>VLOOKUP(A20,'Athlete and Points'!$A$1:$S$91,17,FALSE)</f>
        <v>#N/A</v>
      </c>
      <c r="N20" s="1341"/>
      <c r="O20" s="1342"/>
      <c r="P20" s="1341"/>
      <c r="Q20" s="1343"/>
      <c r="R20" s="70"/>
    </row>
    <row r="21" spans="1:18" ht="13.5" thickBot="1">
      <c r="A21" s="252"/>
      <c r="B21" s="1407" t="e">
        <f>VLOOKUP(A21,'Athlete and Points'!$A$1:$S$91,2,FALSE)</f>
        <v>#N/A</v>
      </c>
      <c r="C21" s="1407"/>
      <c r="D21" s="253" t="e">
        <f>VLOOKUP(A21,'Athlete and Points'!$A$1:$S$91,4,FALSE)</f>
        <v>#N/A</v>
      </c>
      <c r="E21" s="254"/>
      <c r="F21" s="1408"/>
      <c r="G21" s="1409"/>
      <c r="H21" s="254"/>
      <c r="I21" s="1408"/>
      <c r="J21" s="1409"/>
      <c r="K21" s="1409"/>
      <c r="L21" s="1409"/>
      <c r="M21" s="254" t="e">
        <f>VLOOKUP(A21,'Athlete and Points'!$A$1:$S$91,17,FALSE)</f>
        <v>#N/A</v>
      </c>
      <c r="N21" s="1347"/>
      <c r="O21" s="1348"/>
      <c r="P21" s="1347"/>
      <c r="Q21" s="1349"/>
      <c r="R21" s="18"/>
    </row>
    <row r="22" spans="1:18">
      <c r="A22" s="252"/>
      <c r="B22" s="1407" t="e">
        <f>VLOOKUP(A22,'Athlete and Points'!$A$1:$S$91,2,FALSE)</f>
        <v>#N/A</v>
      </c>
      <c r="C22" s="1407"/>
      <c r="D22" s="253" t="e">
        <f>VLOOKUP(A22,'Athlete and Points'!$A$1:$S$91,4,FALSE)</f>
        <v>#N/A</v>
      </c>
      <c r="E22" s="254"/>
      <c r="F22" s="1408"/>
      <c r="G22" s="1409"/>
      <c r="H22" s="254" t="e">
        <f>VLOOKUP(A22,'Athlete and Points'!$A$1:$S$91,11,FALSE)</f>
        <v>#N/A</v>
      </c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9040137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435"/>
      <c r="H23" s="23"/>
      <c r="I23" s="1345"/>
      <c r="J23" s="1435"/>
      <c r="K23" s="1435"/>
      <c r="L23" s="1435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 t="e">
        <f>VLOOKUP(A24,'Athlete and Points'!$A$1:$S$91,8,FALSE)</f>
        <v>#N/A</v>
      </c>
      <c r="G24" s="1435"/>
      <c r="H24" s="23"/>
      <c r="I24" s="1345"/>
      <c r="J24" s="1435"/>
      <c r="K24" s="1435"/>
      <c r="L24" s="1435"/>
      <c r="M24" s="23"/>
      <c r="N24" s="1347"/>
      <c r="O24" s="1348"/>
      <c r="P24" s="1347"/>
      <c r="Q24" s="1349"/>
      <c r="R24" s="22"/>
    </row>
    <row r="25" spans="1:18" ht="13.5" thickBot="1">
      <c r="A25" s="25">
        <v>7040073</v>
      </c>
      <c r="B25" s="1344" t="str">
        <f>VLOOKUP(A25,'Athlete and Points'!$A$1:$S$91,2,FALSE)</f>
        <v>LAIDLAW Timothy</v>
      </c>
      <c r="C25" s="1344"/>
      <c r="D25" s="24">
        <f>VLOOKUP(A25,'Athlete and Points'!$A$1:$S$91,4,FALSE)</f>
        <v>93</v>
      </c>
      <c r="E25" s="23"/>
      <c r="F25" s="1345"/>
      <c r="G25" s="1435"/>
      <c r="H25" s="23"/>
      <c r="I25" s="1345"/>
      <c r="J25" s="1435"/>
      <c r="K25" s="1435"/>
      <c r="L25" s="1435"/>
      <c r="M25" s="23"/>
      <c r="N25" s="1347"/>
      <c r="O25" s="1348"/>
      <c r="P25" s="1347"/>
      <c r="Q25" s="1349"/>
      <c r="R25" s="18"/>
    </row>
    <row r="26" spans="1:18">
      <c r="A26" s="25">
        <v>9040172</v>
      </c>
      <c r="B26" s="1344" t="str">
        <f>VLOOKUP(A26,'Athlete and Points'!$A$1:$S$91,2,FALSE)</f>
        <v>STAVELEY Cameron</v>
      </c>
      <c r="C26" s="1344"/>
      <c r="D26" s="24">
        <f>VLOOKUP(A26,'Athlete and Points'!$A$1:$S$91,4,FALSE)</f>
        <v>97</v>
      </c>
      <c r="E26" s="23"/>
      <c r="F26" s="1345"/>
      <c r="G26" s="1435"/>
      <c r="H26" s="23"/>
      <c r="I26" s="1345"/>
      <c r="J26" s="1435"/>
      <c r="K26" s="1435"/>
      <c r="L26" s="1435"/>
      <c r="M26" s="23"/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/>
      <c r="F27" s="1345"/>
      <c r="G27" s="1435"/>
      <c r="H27" s="23"/>
      <c r="I27" s="1345"/>
      <c r="J27" s="1435"/>
      <c r="K27" s="1435"/>
      <c r="L27" s="1435"/>
      <c r="M27" s="23"/>
      <c r="N27" s="1347"/>
      <c r="O27" s="1348"/>
      <c r="P27" s="1347"/>
      <c r="Q27" s="1349"/>
      <c r="R27" s="18"/>
    </row>
    <row r="28" spans="1:18">
      <c r="A28" s="25">
        <v>9040077</v>
      </c>
      <c r="B28" s="1344" t="str">
        <f>VLOOKUP(A28,'Athlete and Points'!$A$1:$S$91,2,FALSE)</f>
        <v>BOLTON Cameron</v>
      </c>
      <c r="C28" s="1344"/>
      <c r="D28" s="24">
        <f>VLOOKUP(A28,'Athlete and Points'!$A$1:$S$91,4,FALSE)</f>
        <v>90</v>
      </c>
      <c r="E28" s="23"/>
      <c r="F28" s="1345">
        <f>VLOOKUP(A28,'Athlete and Points'!$A$1:$S$91,8,FALSE)</f>
        <v>378</v>
      </c>
      <c r="G28" s="1435"/>
      <c r="H28" s="23"/>
      <c r="I28" s="1345"/>
      <c r="J28" s="1435"/>
      <c r="K28" s="1435"/>
      <c r="L28" s="1435"/>
      <c r="M28" s="23"/>
      <c r="N28" s="1347"/>
      <c r="O28" s="1348"/>
      <c r="P28" s="1347"/>
      <c r="Q28" s="1349"/>
      <c r="R28" s="22"/>
    </row>
    <row r="29" spans="1:18" ht="13.5" thickBot="1">
      <c r="A29" s="25">
        <v>9040117</v>
      </c>
      <c r="B29" s="1344" t="str">
        <f>VLOOKUP(A29,'Athlete and Points'!$A$1:$S$91,2,FALSE)</f>
        <v>JAMES Scotty</v>
      </c>
      <c r="C29" s="1344"/>
      <c r="D29" s="24">
        <f>VLOOKUP(A29,'Athlete and Points'!$A$1:$S$91,4,FALSE)</f>
        <v>94</v>
      </c>
      <c r="E29" s="23"/>
      <c r="F29" s="1345"/>
      <c r="G29" s="1435"/>
      <c r="H29" s="23">
        <f>VLOOKUP(A29,'Athlete and Points'!$A$1:$S$91,11,FALSE)</f>
        <v>620</v>
      </c>
      <c r="I29" s="1345"/>
      <c r="J29" s="1435"/>
      <c r="K29" s="1435"/>
      <c r="L29" s="1435"/>
      <c r="M29" s="23"/>
      <c r="N29" s="1347"/>
      <c r="O29" s="1348"/>
      <c r="P29" s="1347"/>
      <c r="Q29" s="1349"/>
      <c r="R29" s="18"/>
    </row>
    <row r="30" spans="1:18">
      <c r="A30" s="192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/>
      <c r="F30" s="1345"/>
      <c r="G30" s="1435"/>
      <c r="H30" s="23"/>
      <c r="I30" s="1345"/>
      <c r="J30" s="1435"/>
      <c r="K30" s="1435"/>
      <c r="L30" s="1435"/>
      <c r="M30" s="23"/>
      <c r="N30" s="1347"/>
      <c r="O30" s="1348"/>
      <c r="P30" s="1347"/>
      <c r="Q30" s="1349"/>
      <c r="R30" s="22"/>
    </row>
    <row r="31" spans="1:18">
      <c r="A31" s="192"/>
      <c r="B31" s="1344" t="e">
        <f>VLOOKUP(A31,'Athlete and Points'!$A$1:$S$91,2,FALSE)</f>
        <v>#N/A</v>
      </c>
      <c r="C31" s="1344"/>
      <c r="D31" s="24" t="e">
        <f>VLOOKUP(A31,'Athlete and Points'!$A$1:$S$91,4,FALSE)</f>
        <v>#N/A</v>
      </c>
      <c r="E31" s="23"/>
      <c r="F31" s="1345"/>
      <c r="G31" s="1435"/>
      <c r="H31" s="23"/>
      <c r="I31" s="1345"/>
      <c r="J31" s="1435"/>
      <c r="K31" s="1435"/>
      <c r="L31" s="1435"/>
      <c r="M31" s="23" t="e">
        <f>VLOOKUP(A31,'Athlete and Points'!$A$1:$S$91,17,FALSE)</f>
        <v>#N/A</v>
      </c>
      <c r="N31" s="1347"/>
      <c r="O31" s="1348"/>
      <c r="P31" s="1347"/>
      <c r="Q31" s="1349"/>
      <c r="R31" s="5"/>
    </row>
    <row r="32" spans="1:18">
      <c r="A32" s="192">
        <v>1044987</v>
      </c>
      <c r="B32" s="1344" t="str">
        <f>VLOOKUP(A32,'Athlete and Points'!$A$1:$S$91,2,FALSE)</f>
        <v>PULLIN Alex</v>
      </c>
      <c r="C32" s="1344"/>
      <c r="D32" s="24">
        <f>VLOOKUP(A32,'Athlete and Points'!$A$1:$S$91,4,FALSE)</f>
        <v>87</v>
      </c>
      <c r="E32" s="23"/>
      <c r="F32" s="1345">
        <f>VLOOKUP(A32,'Athlete and Points'!$A$1:$S$91,8,FALSE)</f>
        <v>800</v>
      </c>
      <c r="G32" s="1435"/>
      <c r="H32" s="23"/>
      <c r="I32" s="1345"/>
      <c r="J32" s="1435"/>
      <c r="K32" s="1435"/>
      <c r="L32" s="1435"/>
      <c r="M32" s="23"/>
      <c r="N32" s="1347"/>
      <c r="O32" s="1348"/>
      <c r="P32" s="1347"/>
      <c r="Q32" s="1349"/>
      <c r="R32" s="5"/>
    </row>
    <row r="33" spans="1:18">
      <c r="A33" s="192">
        <v>9040149</v>
      </c>
      <c r="B33" s="1344" t="str">
        <f>VLOOKUP(A33,'Athlete and Points'!$A$1:$S$91,2,FALSE)</f>
        <v>HUGHES Jarryd</v>
      </c>
      <c r="C33" s="1344"/>
      <c r="D33" s="24">
        <f>VLOOKUP(A33,'Athlete and Points'!$A$1:$S$91,4,FALSE)</f>
        <v>95</v>
      </c>
      <c r="E33" s="23"/>
      <c r="F33" s="1345">
        <f>VLOOKUP(A33,'Athlete and Points'!$A$1:$S$91,8,FALSE)</f>
        <v>410</v>
      </c>
      <c r="G33" s="1435"/>
      <c r="H33" s="23"/>
      <c r="I33" s="1345"/>
      <c r="J33" s="1435"/>
      <c r="K33" s="1435"/>
      <c r="L33" s="1435"/>
      <c r="M33" s="23"/>
      <c r="N33" s="1347"/>
      <c r="O33" s="1348"/>
      <c r="P33" s="1347"/>
      <c r="Q33" s="1349"/>
      <c r="R33" s="5"/>
    </row>
    <row r="34" spans="1:18">
      <c r="A34" s="192">
        <v>7040113</v>
      </c>
      <c r="B34" s="1344" t="str">
        <f>VLOOKUP(A34,'Athlete and Points'!$A$1:$S$91,2,FALSE)</f>
        <v>JOHNSTONE Nathan</v>
      </c>
      <c r="C34" s="1344"/>
      <c r="D34" s="24">
        <f>VLOOKUP(A34,'Athlete and Points'!$A$1:$S$91,4,FALSE)</f>
        <v>90</v>
      </c>
      <c r="E34" s="23"/>
      <c r="F34" s="1345"/>
      <c r="G34" s="1435"/>
      <c r="H34" s="23">
        <f>VLOOKUP(A34,'Athlete and Points'!$A$1:$S$91,11,FALSE)</f>
        <v>340</v>
      </c>
      <c r="I34" s="1345"/>
      <c r="J34" s="1435"/>
      <c r="K34" s="1435"/>
      <c r="L34" s="1435"/>
      <c r="M34" s="23"/>
      <c r="N34" s="1347"/>
      <c r="O34" s="1348"/>
      <c r="P34" s="1347"/>
      <c r="Q34" s="1349"/>
      <c r="R34" s="5"/>
    </row>
    <row r="35" spans="1:18">
      <c r="A35" s="192">
        <v>9040186</v>
      </c>
      <c r="B35" s="1344" t="str">
        <f>VLOOKUP(A35,'Athlete and Points'!$A$1:$S$91,2,FALSE)</f>
        <v>CALLISTER Kent</v>
      </c>
      <c r="C35" s="1344"/>
      <c r="D35" s="24">
        <f>VLOOKUP(A35,'Athlete and Points'!$A$1:$S$91,4,FALSE)</f>
        <v>95</v>
      </c>
      <c r="E35" s="23"/>
      <c r="F35" s="1345"/>
      <c r="G35" s="1435"/>
      <c r="H35" s="23">
        <f>VLOOKUP(A35,'Athlete and Points'!$A$1:$S$91,11,FALSE)</f>
        <v>500</v>
      </c>
      <c r="I35" s="1345"/>
      <c r="J35" s="1435"/>
      <c r="K35" s="1435"/>
      <c r="L35" s="1435"/>
      <c r="M35" s="23"/>
      <c r="N35" s="1347"/>
      <c r="O35" s="1348"/>
      <c r="P35" s="1347"/>
      <c r="Q35" s="1349"/>
      <c r="R35" s="5"/>
    </row>
    <row r="36" spans="1:18" ht="13.5" thickBot="1">
      <c r="A36" s="21"/>
      <c r="B36" s="1350" t="e">
        <f>VLOOKUP(A36,'Athlete and Points'!$A$1:$S$91,2,FALSE)</f>
        <v>#N/A</v>
      </c>
      <c r="C36" s="1350"/>
      <c r="D36" s="20" t="e">
        <f>VLOOKUP(A36,'Athlete and Points'!$A$1:$S$91,4,FALSE)</f>
        <v>#N/A</v>
      </c>
      <c r="E36" s="19"/>
      <c r="F36" s="1351"/>
      <c r="G36" s="1458"/>
      <c r="H36" s="19"/>
      <c r="I36" s="1351"/>
      <c r="J36" s="1458"/>
      <c r="K36" s="1458"/>
      <c r="L36" s="1458"/>
      <c r="M36" s="19" t="e">
        <f>VLOOKUP(A36,'Athlete and Points'!$A$1:$S$91,17,FALSE)</f>
        <v>#N/A</v>
      </c>
      <c r="N36" s="1353"/>
      <c r="O36" s="1354"/>
      <c r="P36" s="1353"/>
      <c r="Q36" s="1355"/>
      <c r="R36" s="5"/>
    </row>
    <row r="37" spans="1:18" ht="13.5" thickBot="1">
      <c r="A37" s="29" t="s">
        <v>387</v>
      </c>
      <c r="B37" s="282"/>
      <c r="C37" s="282"/>
      <c r="D37" s="308"/>
      <c r="E37" s="308"/>
      <c r="F37" s="1336"/>
      <c r="G37" s="1459"/>
      <c r="H37" s="308"/>
      <c r="I37" s="1336"/>
      <c r="J37" s="1459"/>
      <c r="K37" s="1459"/>
      <c r="L37" s="1459"/>
      <c r="M37" s="314"/>
      <c r="N37" s="1336"/>
      <c r="O37" s="1337"/>
      <c r="P37" s="1336"/>
      <c r="Q37" s="1337"/>
      <c r="R37" s="18"/>
    </row>
    <row r="38" spans="1:18">
      <c r="A38" s="28"/>
      <c r="B38" s="1338" t="e">
        <f>VLOOKUP(A38,'Athlete and Points'!$A$1:$S$91,2,FALSE)</f>
        <v>#N/A</v>
      </c>
      <c r="C38" s="1338"/>
      <c r="D38" s="27" t="e">
        <f>VLOOKUP(A38,'Athlete and Points'!$A$1:$S$91,4,FALSE)</f>
        <v>#N/A</v>
      </c>
      <c r="E38" s="26"/>
      <c r="F38" s="1339"/>
      <c r="G38" s="1457"/>
      <c r="H38" s="26"/>
      <c r="I38" s="1339"/>
      <c r="J38" s="1457"/>
      <c r="K38" s="1457"/>
      <c r="L38" s="1457"/>
      <c r="M38" s="26" t="e">
        <f>VLOOKUP(A38,'Athlete and Points'!$A$1:$S$91,17,FALSE)</f>
        <v>#N/A</v>
      </c>
      <c r="N38" s="1341"/>
      <c r="O38" s="1342"/>
      <c r="P38" s="1341"/>
      <c r="Q38" s="1343"/>
      <c r="R38" s="22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/>
      <c r="F39" s="1345"/>
      <c r="G39" s="1435"/>
      <c r="H39" s="23" t="e">
        <f>VLOOKUP(A39,'Athlete and Points'!$A$1:$S$91,11,FALSE)</f>
        <v>#N/A</v>
      </c>
      <c r="I39" s="1345"/>
      <c r="J39" s="1435"/>
      <c r="K39" s="1435"/>
      <c r="L39" s="1435"/>
      <c r="M39" s="23"/>
      <c r="N39" s="1347"/>
      <c r="O39" s="1348"/>
      <c r="P39" s="1347"/>
      <c r="Q39" s="1349"/>
      <c r="R39" s="5"/>
    </row>
    <row r="40" spans="1:18" ht="13.5" thickBot="1">
      <c r="A40" s="25">
        <v>9045054</v>
      </c>
      <c r="B40" s="1344" t="str">
        <f>VLOOKUP(A40,'Athlete and Points'!$A$1:$S$91,2,FALSE)</f>
        <v>FITCH Alex</v>
      </c>
      <c r="C40" s="1344"/>
      <c r="D40" s="24">
        <f>VLOOKUP(A40,'Athlete and Points'!$A$1:$S$91,4,FALSE)</f>
        <v>95</v>
      </c>
      <c r="E40" s="23"/>
      <c r="F40" s="1345"/>
      <c r="G40" s="1435"/>
      <c r="H40" s="23">
        <f>VLOOKUP(A40,'Athlete and Points'!$A$1:$S$91,11,FALSE)</f>
        <v>21</v>
      </c>
      <c r="I40" s="1345"/>
      <c r="J40" s="1435"/>
      <c r="K40" s="1435"/>
      <c r="L40" s="1435"/>
      <c r="M40" s="23"/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/>
      <c r="F41" s="1345"/>
      <c r="G41" s="1435"/>
      <c r="H41" s="23"/>
      <c r="I41" s="1345"/>
      <c r="J41" s="1435"/>
      <c r="K41" s="1435"/>
      <c r="L41" s="1435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5">
        <v>9045061</v>
      </c>
      <c r="B42" s="1344" t="e">
        <f>VLOOKUP(A42,'Athlete and Points'!$A$1:$S$91,2,FALSE)</f>
        <v>#N/A</v>
      </c>
      <c r="C42" s="1344"/>
      <c r="D42" s="24" t="e">
        <f>VLOOKUP(A42,'Athlete and Points'!$A$1:$S$91,4,FALSE)</f>
        <v>#N/A</v>
      </c>
      <c r="E42" s="23"/>
      <c r="F42" s="1345"/>
      <c r="G42" s="1435"/>
      <c r="H42" s="23" t="e">
        <f>VLOOKUP(A42,'Athlete and Points'!$A$1:$S$91,11,FALSE)</f>
        <v>#N/A</v>
      </c>
      <c r="I42" s="1345"/>
      <c r="J42" s="1435"/>
      <c r="K42" s="1435"/>
      <c r="L42" s="1435"/>
      <c r="M42" s="23"/>
      <c r="N42" s="1347"/>
      <c r="O42" s="1348"/>
      <c r="P42" s="1347"/>
      <c r="Q42" s="1349"/>
      <c r="R42" s="18"/>
    </row>
    <row r="43" spans="1:18">
      <c r="A43" s="25"/>
      <c r="B43" s="1344" t="e">
        <f>VLOOKUP(A43,'Athlete and Points'!$A$1:$S$91,2,FALSE)</f>
        <v>#N/A</v>
      </c>
      <c r="C43" s="1344"/>
      <c r="D43" s="24" t="e">
        <f>VLOOKUP(A43,'Athlete and Points'!$A$1:$S$91,4,FALSE)</f>
        <v>#N/A</v>
      </c>
      <c r="E43" s="23"/>
      <c r="F43" s="1345"/>
      <c r="G43" s="1435"/>
      <c r="H43" s="23" t="e">
        <f>VLOOKUP(A43,'Athlete and Points'!$A$1:$S$91,11,FALSE)</f>
        <v>#N/A</v>
      </c>
      <c r="I43" s="1345"/>
      <c r="J43" s="1435"/>
      <c r="K43" s="1435"/>
      <c r="L43" s="1435"/>
      <c r="M43" s="23"/>
      <c r="N43" s="1347"/>
      <c r="O43" s="1348"/>
      <c r="P43" s="1347"/>
      <c r="Q43" s="1349"/>
      <c r="R43" s="22"/>
    </row>
    <row r="44" spans="1:18" ht="13.5" thickBot="1">
      <c r="A44" s="25">
        <v>9045022</v>
      </c>
      <c r="B44" s="1344" t="str">
        <f>VLOOKUP(A44,'Athlete and Points'!$A$1:$S$91,2,FALSE)</f>
        <v>STAVELEY Lauren</v>
      </c>
      <c r="C44" s="1344"/>
      <c r="D44" s="24">
        <f>VLOOKUP(A44,'Athlete and Points'!$A$1:$S$91,4,FALSE)</f>
        <v>94</v>
      </c>
      <c r="E44" s="23"/>
      <c r="F44" s="1345"/>
      <c r="G44" s="1435"/>
      <c r="H44" s="23"/>
      <c r="I44" s="1345"/>
      <c r="J44" s="1435"/>
      <c r="K44" s="1435"/>
      <c r="L44" s="1435"/>
      <c r="M44" s="23"/>
      <c r="N44" s="1347"/>
      <c r="O44" s="1348"/>
      <c r="P44" s="1347"/>
      <c r="Q44" s="1349"/>
      <c r="R44" s="18"/>
    </row>
    <row r="45" spans="1:18">
      <c r="A45" s="25">
        <v>9045015</v>
      </c>
      <c r="B45" s="1344" t="str">
        <f>VLOOKUP(A45,'Athlete and Points'!$A$1:$S$91,2,FALSE)</f>
        <v>DAVIS-MEEHAN Michaela</v>
      </c>
      <c r="C45" s="1344"/>
      <c r="D45" s="24">
        <f>VLOOKUP(A45,'Athlete and Points'!$A$1:$S$91,4,FALSE)</f>
        <v>92</v>
      </c>
      <c r="E45" s="23"/>
      <c r="F45" s="1345"/>
      <c r="G45" s="1435"/>
      <c r="H45" s="23"/>
      <c r="I45" s="1345"/>
      <c r="J45" s="1435"/>
      <c r="K45" s="1435"/>
      <c r="L45" s="1435"/>
      <c r="M45" s="23"/>
      <c r="N45" s="1347"/>
      <c r="O45" s="1348"/>
      <c r="P45" s="1347"/>
      <c r="Q45" s="1349"/>
      <c r="R45" s="22"/>
    </row>
    <row r="46" spans="1:18" ht="13.5" thickBot="1">
      <c r="A46" s="25">
        <v>1049941</v>
      </c>
      <c r="B46" s="1344" t="str">
        <f>VLOOKUP(A46,'Athlete and Points'!$A$1:$S$91,2,FALSE)</f>
        <v>CRAWFORD Holly</v>
      </c>
      <c r="C46" s="1344"/>
      <c r="D46" s="24">
        <f>VLOOKUP(A46,'Athlete and Points'!$A$1:$S$91,4,FALSE)</f>
        <v>84</v>
      </c>
      <c r="E46" s="23"/>
      <c r="F46" s="1345"/>
      <c r="G46" s="1435"/>
      <c r="H46" s="23">
        <f>VLOOKUP(A46,'Athlete and Points'!$A$1:$S$91,11,FALSE)</f>
        <v>192</v>
      </c>
      <c r="I46" s="1345"/>
      <c r="J46" s="1435"/>
      <c r="K46" s="1435"/>
      <c r="L46" s="1435"/>
      <c r="M46" s="23"/>
      <c r="N46" s="1347"/>
      <c r="O46" s="1348"/>
      <c r="P46" s="1347"/>
      <c r="Q46" s="1349"/>
      <c r="R46" s="18"/>
    </row>
    <row r="47" spans="1:18">
      <c r="A47" s="192">
        <v>1049932</v>
      </c>
      <c r="B47" s="1344" t="str">
        <f>VLOOKUP(A47,'Athlete and Points'!$A$1:$S$91,2,FALSE)</f>
        <v>BRIGHT Torah</v>
      </c>
      <c r="C47" s="1344"/>
      <c r="D47" s="24">
        <f>VLOOKUP(A47,'Athlete and Points'!$A$1:$S$91,4,FALSE)</f>
        <v>86</v>
      </c>
      <c r="E47" s="23"/>
      <c r="F47" s="1345"/>
      <c r="G47" s="1435"/>
      <c r="H47" s="23">
        <f>VLOOKUP(A47,'Athlete and Points'!$A$1:$S$91,11,FALSE)</f>
        <v>240</v>
      </c>
      <c r="I47" s="1345"/>
      <c r="J47" s="1435"/>
      <c r="K47" s="1435"/>
      <c r="L47" s="1435"/>
      <c r="M47" s="23"/>
      <c r="N47" s="1347"/>
      <c r="O47" s="1348"/>
      <c r="P47" s="1347"/>
      <c r="Q47" s="1349"/>
      <c r="R47" s="22"/>
    </row>
    <row r="48" spans="1:18" ht="13.5" thickBot="1">
      <c r="A48" s="21">
        <v>9045028</v>
      </c>
      <c r="B48" s="1350" t="str">
        <f>VLOOKUP(A48,'Athlete and Points'!$A$1:$S$91,2,FALSE)</f>
        <v>BROCKHOFF Belle</v>
      </c>
      <c r="C48" s="1350"/>
      <c r="D48" s="20">
        <f>VLOOKUP(A48,'Athlete and Points'!$A$1:$S$91,4,FALSE)</f>
        <v>93</v>
      </c>
      <c r="E48" s="19"/>
      <c r="F48" s="1351">
        <f>VLOOKUP(A48,'Athlete and Points'!$A$1:$S$91,8,FALSE)</f>
        <v>625</v>
      </c>
      <c r="G48" s="1458"/>
      <c r="H48" s="19"/>
      <c r="I48" s="1351"/>
      <c r="J48" s="1458"/>
      <c r="K48" s="1458"/>
      <c r="L48" s="1458"/>
      <c r="M48" s="19"/>
      <c r="N48" s="1353"/>
      <c r="O48" s="1354"/>
      <c r="P48" s="1353"/>
      <c r="Q48" s="1355"/>
      <c r="R48" s="5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13.5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24" customHeight="1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453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13.5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46.5" customHeight="1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64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52:D52"/>
    <mergeCell ref="E52:F52"/>
    <mergeCell ref="A53:D53"/>
    <mergeCell ref="E53:F53"/>
    <mergeCell ref="B44:C44"/>
    <mergeCell ref="F44:G44"/>
    <mergeCell ref="I44:L44"/>
    <mergeCell ref="N44:O44"/>
    <mergeCell ref="P44:Q44"/>
    <mergeCell ref="B48:C48"/>
    <mergeCell ref="F48:G48"/>
    <mergeCell ref="I48:L48"/>
    <mergeCell ref="N48:O48"/>
    <mergeCell ref="P48:Q48"/>
    <mergeCell ref="B45:C45"/>
    <mergeCell ref="F45:G45"/>
    <mergeCell ref="I45:L45"/>
    <mergeCell ref="N45:O45"/>
    <mergeCell ref="P45:Q45"/>
    <mergeCell ref="B46:C46"/>
    <mergeCell ref="F46:G46"/>
    <mergeCell ref="I46:L46"/>
    <mergeCell ref="N46:O46"/>
    <mergeCell ref="P46:Q46"/>
    <mergeCell ref="B42:C42"/>
    <mergeCell ref="F42:G42"/>
    <mergeCell ref="I42:L42"/>
    <mergeCell ref="N42:O42"/>
    <mergeCell ref="P42:Q42"/>
    <mergeCell ref="B43:C43"/>
    <mergeCell ref="F43:G43"/>
    <mergeCell ref="I43:L43"/>
    <mergeCell ref="N43:O43"/>
    <mergeCell ref="P43:Q43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F37:G37"/>
    <mergeCell ref="I37:L37"/>
    <mergeCell ref="N37:O37"/>
    <mergeCell ref="B29:C29"/>
    <mergeCell ref="F29:G29"/>
    <mergeCell ref="I29:L29"/>
    <mergeCell ref="N29:O29"/>
    <mergeCell ref="P29:Q29"/>
    <mergeCell ref="B36:C36"/>
    <mergeCell ref="F36:G36"/>
    <mergeCell ref="I36:L36"/>
    <mergeCell ref="N36:O36"/>
    <mergeCell ref="P36:Q36"/>
    <mergeCell ref="B30:C30"/>
    <mergeCell ref="F30:G30"/>
    <mergeCell ref="I30:L30"/>
    <mergeCell ref="N30:O30"/>
    <mergeCell ref="P30:Q30"/>
    <mergeCell ref="B31:C31"/>
    <mergeCell ref="B32:C32"/>
    <mergeCell ref="B33:C33"/>
    <mergeCell ref="B34:C34"/>
    <mergeCell ref="B35:C35"/>
    <mergeCell ref="F31:G31"/>
    <mergeCell ref="F32:G32"/>
    <mergeCell ref="F33:G33"/>
    <mergeCell ref="F34:G34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F19:G19"/>
    <mergeCell ref="I19:L19"/>
    <mergeCell ref="N19:O19"/>
    <mergeCell ref="P19:Q19"/>
    <mergeCell ref="B20:C20"/>
    <mergeCell ref="F20:G20"/>
    <mergeCell ref="I20:L20"/>
    <mergeCell ref="N20:O20"/>
    <mergeCell ref="P20:Q20"/>
    <mergeCell ref="R14:R16"/>
    <mergeCell ref="A14:F14"/>
    <mergeCell ref="K14:L14"/>
    <mergeCell ref="A15:F15"/>
    <mergeCell ref="B17:C17"/>
    <mergeCell ref="F17:G17"/>
    <mergeCell ref="I17:L17"/>
    <mergeCell ref="N17:O17"/>
    <mergeCell ref="B18:C18"/>
    <mergeCell ref="F18:G18"/>
    <mergeCell ref="I18:L18"/>
    <mergeCell ref="N18:O18"/>
    <mergeCell ref="G15:Q15"/>
    <mergeCell ref="B16:C16"/>
    <mergeCell ref="F16:G16"/>
    <mergeCell ref="I16:L16"/>
    <mergeCell ref="N16:O16"/>
    <mergeCell ref="J12:K12"/>
    <mergeCell ref="L12:N12"/>
    <mergeCell ref="O12:P12"/>
    <mergeCell ref="A13:F13"/>
    <mergeCell ref="G13:Q13"/>
    <mergeCell ref="J10:K10"/>
    <mergeCell ref="L10:N10"/>
    <mergeCell ref="O10:P10"/>
    <mergeCell ref="J11:K11"/>
    <mergeCell ref="L11:N11"/>
    <mergeCell ref="O11:P11"/>
    <mergeCell ref="A1:R1"/>
    <mergeCell ref="A2:R2"/>
    <mergeCell ref="A3:R3"/>
    <mergeCell ref="P31:Q31"/>
    <mergeCell ref="P32:Q32"/>
    <mergeCell ref="P33:Q33"/>
    <mergeCell ref="P34:Q34"/>
    <mergeCell ref="P35:Q35"/>
    <mergeCell ref="B47:C47"/>
    <mergeCell ref="F47:G47"/>
    <mergeCell ref="I47:L47"/>
    <mergeCell ref="N47:O47"/>
    <mergeCell ref="P47:Q47"/>
    <mergeCell ref="F35:G35"/>
    <mergeCell ref="I31:L31"/>
    <mergeCell ref="I32:L32"/>
    <mergeCell ref="I33:L33"/>
    <mergeCell ref="I34:L34"/>
    <mergeCell ref="I35:L35"/>
    <mergeCell ref="N31:O31"/>
    <mergeCell ref="N32:O32"/>
    <mergeCell ref="N33:O33"/>
    <mergeCell ref="N34:O34"/>
    <mergeCell ref="N35:O35"/>
  </mergeCells>
  <conditionalFormatting sqref="C19">
    <cfRule type="expression" dxfId="725" priority="20" stopIfTrue="1">
      <formula>ISERROR(C19:D40)</formula>
    </cfRule>
  </conditionalFormatting>
  <conditionalFormatting sqref="C19">
    <cfRule type="expression" dxfId="724" priority="19" stopIfTrue="1">
      <formula>ISERROR(C19:D40)</formula>
    </cfRule>
  </conditionalFormatting>
  <conditionalFormatting sqref="B34">
    <cfRule type="expression" dxfId="723" priority="18" stopIfTrue="1">
      <formula>ISERROR(B34:B48)</formula>
    </cfRule>
  </conditionalFormatting>
  <conditionalFormatting sqref="D34">
    <cfRule type="expression" dxfId="722" priority="17" stopIfTrue="1">
      <formula>ISERROR(D34:H48)</formula>
    </cfRule>
  </conditionalFormatting>
  <conditionalFormatting sqref="F34">
    <cfRule type="expression" dxfId="721" priority="16" stopIfTrue="1">
      <formula>ISERROR(F34:N48)</formula>
    </cfRule>
  </conditionalFormatting>
  <conditionalFormatting sqref="E34">
    <cfRule type="expression" dxfId="720" priority="15" stopIfTrue="1">
      <formula>ISERROR(E34:K48)</formula>
    </cfRule>
  </conditionalFormatting>
  <conditionalFormatting sqref="H34">
    <cfRule type="expression" dxfId="719" priority="13" stopIfTrue="1">
      <formula>ISERROR(G34:P48)</formula>
    </cfRule>
  </conditionalFormatting>
  <conditionalFormatting sqref="F5 C19 E4:E5 C4:C5 L10:N10 A19:B36 D19:Q36 A38:B48 D38:M48 R9:R10 K8:Q9">
    <cfRule type="containsErrors" dxfId="718" priority="12" stopIfTrue="1">
      <formula>ISERROR(A4)</formula>
    </cfRule>
  </conditionalFormatting>
  <conditionalFormatting sqref="B38">
    <cfRule type="expression" dxfId="717" priority="10" stopIfTrue="1">
      <formula>ISERROR(B38:B49)</formula>
    </cfRule>
  </conditionalFormatting>
  <conditionalFormatting sqref="D38">
    <cfRule type="expression" dxfId="716" priority="9" stopIfTrue="1">
      <formula>ISERROR(D38:H49)</formula>
    </cfRule>
  </conditionalFormatting>
  <conditionalFormatting sqref="F38">
    <cfRule type="expression" dxfId="715" priority="8" stopIfTrue="1">
      <formula>ISERROR(F38:N49)</formula>
    </cfRule>
  </conditionalFormatting>
  <conditionalFormatting sqref="E38">
    <cfRule type="expression" dxfId="714" priority="7" stopIfTrue="1">
      <formula>ISERROR(E38:K49)</formula>
    </cfRule>
  </conditionalFormatting>
  <conditionalFormatting sqref="H38:H48">
    <cfRule type="expression" dxfId="713" priority="5" stopIfTrue="1">
      <formula>ISERROR(G38:P49)</formula>
    </cfRule>
  </conditionalFormatting>
  <conditionalFormatting sqref="B32:B35">
    <cfRule type="expression" dxfId="712" priority="34" stopIfTrue="1">
      <formula>ISERROR(B32:B48)</formula>
    </cfRule>
  </conditionalFormatting>
  <conditionalFormatting sqref="D32:D35">
    <cfRule type="expression" dxfId="711" priority="35" stopIfTrue="1">
      <formula>ISERROR(D32:H48)</formula>
    </cfRule>
  </conditionalFormatting>
  <conditionalFormatting sqref="F32:F35">
    <cfRule type="expression" dxfId="710" priority="36" stopIfTrue="1">
      <formula>ISERROR(F32:N48)</formula>
    </cfRule>
  </conditionalFormatting>
  <conditionalFormatting sqref="E32:E35">
    <cfRule type="expression" dxfId="709" priority="37" stopIfTrue="1">
      <formula>ISERROR(E32:K48)</formula>
    </cfRule>
  </conditionalFormatting>
  <conditionalFormatting sqref="B32">
    <cfRule type="expression" dxfId="708" priority="40" stopIfTrue="1">
      <formula>ISERROR(B32:B49)</formula>
    </cfRule>
  </conditionalFormatting>
  <conditionalFormatting sqref="D32">
    <cfRule type="expression" dxfId="707" priority="42" stopIfTrue="1">
      <formula>ISERROR(D32:H49)</formula>
    </cfRule>
  </conditionalFormatting>
  <conditionalFormatting sqref="F32">
    <cfRule type="expression" dxfId="706" priority="44" stopIfTrue="1">
      <formula>ISERROR(F32:N49)</formula>
    </cfRule>
  </conditionalFormatting>
  <conditionalFormatting sqref="E32">
    <cfRule type="expression" dxfId="705" priority="46" stopIfTrue="1">
      <formula>ISERROR(E32:K49)</formula>
    </cfRule>
  </conditionalFormatting>
  <conditionalFormatting sqref="B19:B25 B27">
    <cfRule type="expression" dxfId="704" priority="62" stopIfTrue="1">
      <formula>ISERROR(B19:B40)</formula>
    </cfRule>
  </conditionalFormatting>
  <conditionalFormatting sqref="D19:D25 D27">
    <cfRule type="expression" dxfId="703" priority="64" stopIfTrue="1">
      <formula>ISERROR(D19:H40)</formula>
    </cfRule>
  </conditionalFormatting>
  <conditionalFormatting sqref="F19:F25 F27">
    <cfRule type="expression" dxfId="702" priority="66" stopIfTrue="1">
      <formula>ISERROR(F19:N40)</formula>
    </cfRule>
  </conditionalFormatting>
  <conditionalFormatting sqref="E19:E25 E27">
    <cfRule type="expression" dxfId="701" priority="68" stopIfTrue="1">
      <formula>ISERROR(E19:K40)</formula>
    </cfRule>
  </conditionalFormatting>
  <conditionalFormatting sqref="H19:H35">
    <cfRule type="expression" dxfId="700" priority="72" stopIfTrue="1">
      <formula>ISERROR(G19:P40)</formula>
    </cfRule>
  </conditionalFormatting>
  <conditionalFormatting sqref="B26">
    <cfRule type="expression" dxfId="699" priority="107" stopIfTrue="1">
      <formula>ISERROR(B26:B48)</formula>
    </cfRule>
  </conditionalFormatting>
  <conditionalFormatting sqref="D26">
    <cfRule type="expression" dxfId="698" priority="109" stopIfTrue="1">
      <formula>ISERROR(D26:H48)</formula>
    </cfRule>
  </conditionalFormatting>
  <conditionalFormatting sqref="F26">
    <cfRule type="expression" dxfId="697" priority="111" stopIfTrue="1">
      <formula>ISERROR(F26:N48)</formula>
    </cfRule>
  </conditionalFormatting>
  <conditionalFormatting sqref="E26">
    <cfRule type="expression" dxfId="696" priority="113" stopIfTrue="1">
      <formula>ISERROR(E26:K48)</formula>
    </cfRule>
  </conditionalFormatting>
  <conditionalFormatting sqref="B29:B30">
    <cfRule type="expression" dxfId="695" priority="138" stopIfTrue="1">
      <formula>ISERROR(B29:B48)</formula>
    </cfRule>
  </conditionalFormatting>
  <conditionalFormatting sqref="D29:D30">
    <cfRule type="expression" dxfId="694" priority="139" stopIfTrue="1">
      <formula>ISERROR(D29:H48)</formula>
    </cfRule>
  </conditionalFormatting>
  <conditionalFormatting sqref="F29:F30">
    <cfRule type="expression" dxfId="693" priority="140" stopIfTrue="1">
      <formula>ISERROR(F29:N48)</formula>
    </cfRule>
  </conditionalFormatting>
  <conditionalFormatting sqref="E29:E30">
    <cfRule type="expression" dxfId="692" priority="141" stopIfTrue="1">
      <formula>ISERROR(E29:K48)</formula>
    </cfRule>
  </conditionalFormatting>
  <conditionalFormatting sqref="B28">
    <cfRule type="expression" dxfId="691" priority="146" stopIfTrue="1">
      <formula>ISERROR(B28:B48)</formula>
    </cfRule>
  </conditionalFormatting>
  <conditionalFormatting sqref="D28">
    <cfRule type="expression" dxfId="690" priority="149" stopIfTrue="1">
      <formula>ISERROR(D28:H48)</formula>
    </cfRule>
  </conditionalFormatting>
  <conditionalFormatting sqref="F28">
    <cfRule type="expression" dxfId="689" priority="152" stopIfTrue="1">
      <formula>ISERROR(F28:N48)</formula>
    </cfRule>
  </conditionalFormatting>
  <conditionalFormatting sqref="E28">
    <cfRule type="expression" dxfId="688" priority="155" stopIfTrue="1">
      <formula>ISERROR(E28:K48)</formula>
    </cfRule>
  </conditionalFormatting>
  <conditionalFormatting sqref="U5:U13">
    <cfRule type="expression" dxfId="687" priority="156" stopIfTrue="1">
      <formula>ISERROR($B$4:$B$12)</formula>
    </cfRule>
  </conditionalFormatting>
  <conditionalFormatting sqref="W9">
    <cfRule type="expression" dxfId="686" priority="157" stopIfTrue="1">
      <formula>ISERROR($E$8)</formula>
    </cfRule>
  </conditionalFormatting>
  <conditionalFormatting sqref="I34">
    <cfRule type="expression" dxfId="685" priority="158" stopIfTrue="1">
      <formula>ISERROR(H35:R49)</formula>
    </cfRule>
  </conditionalFormatting>
  <conditionalFormatting sqref="M34">
    <cfRule type="expression" dxfId="684" priority="160" stopIfTrue="1">
      <formula>ISERROR(L35:U49)</formula>
    </cfRule>
  </conditionalFormatting>
  <conditionalFormatting sqref="I35">
    <cfRule type="expression" dxfId="683" priority="164" stopIfTrue="1">
      <formula>ISERROR(H36:R49)</formula>
    </cfRule>
  </conditionalFormatting>
  <conditionalFormatting sqref="M35">
    <cfRule type="expression" dxfId="682" priority="165" stopIfTrue="1">
      <formula>ISERROR(L36:U49)</formula>
    </cfRule>
  </conditionalFormatting>
  <conditionalFormatting sqref="I19:I35">
    <cfRule type="expression" dxfId="681" priority="173" stopIfTrue="1">
      <formula>ISERROR(H20:R41)</formula>
    </cfRule>
  </conditionalFormatting>
  <conditionalFormatting sqref="M20:M35">
    <cfRule type="expression" dxfId="680" priority="174" stopIfTrue="1">
      <formula>ISERROR(L21:U42)</formula>
    </cfRule>
  </conditionalFormatting>
  <conditionalFormatting sqref="B36">
    <cfRule type="expression" dxfId="679" priority="175" stopIfTrue="1">
      <formula>ISERROR(B36:B48)</formula>
    </cfRule>
  </conditionalFormatting>
  <conditionalFormatting sqref="D36">
    <cfRule type="expression" dxfId="678" priority="177" stopIfTrue="1">
      <formula>ISERROR(D36:H48)</formula>
    </cfRule>
  </conditionalFormatting>
  <conditionalFormatting sqref="F36">
    <cfRule type="expression" dxfId="677" priority="179" stopIfTrue="1">
      <formula>ISERROR(F36:N48)</formula>
    </cfRule>
  </conditionalFormatting>
  <conditionalFormatting sqref="E36">
    <cfRule type="expression" dxfId="676" priority="181" stopIfTrue="1">
      <formula>ISERROR(E36:K48)</formula>
    </cfRule>
  </conditionalFormatting>
  <conditionalFormatting sqref="H36">
    <cfRule type="expression" dxfId="675" priority="183" stopIfTrue="1">
      <formula>ISERROR(G36:P48)</formula>
    </cfRule>
  </conditionalFormatting>
  <conditionalFormatting sqref="B35">
    <cfRule type="expression" dxfId="674" priority="196" stopIfTrue="1">
      <formula>ISERROR(B35:B48)</formula>
    </cfRule>
  </conditionalFormatting>
  <conditionalFormatting sqref="D35">
    <cfRule type="expression" dxfId="673" priority="197" stopIfTrue="1">
      <formula>ISERROR(D35:H48)</formula>
    </cfRule>
  </conditionalFormatting>
  <conditionalFormatting sqref="F35">
    <cfRule type="expression" dxfId="672" priority="198" stopIfTrue="1">
      <formula>ISERROR(F35:N48)</formula>
    </cfRule>
  </conditionalFormatting>
  <conditionalFormatting sqref="E35">
    <cfRule type="expression" dxfId="671" priority="199" stopIfTrue="1">
      <formula>ISERROR(E35:K48)</formula>
    </cfRule>
  </conditionalFormatting>
  <conditionalFormatting sqref="H35">
    <cfRule type="expression" dxfId="670" priority="200" stopIfTrue="1">
      <formula>ISERROR(G35:P48)</formula>
    </cfRule>
  </conditionalFormatting>
  <conditionalFormatting sqref="B33">
    <cfRule type="expression" dxfId="669" priority="206" stopIfTrue="1">
      <formula>ISERROR(B33:B48)</formula>
    </cfRule>
  </conditionalFormatting>
  <conditionalFormatting sqref="D33">
    <cfRule type="expression" dxfId="668" priority="207" stopIfTrue="1">
      <formula>ISERROR(D33:H48)</formula>
    </cfRule>
  </conditionalFormatting>
  <conditionalFormatting sqref="F33">
    <cfRule type="expression" dxfId="667" priority="208" stopIfTrue="1">
      <formula>ISERROR(F33:N48)</formula>
    </cfRule>
  </conditionalFormatting>
  <conditionalFormatting sqref="E33">
    <cfRule type="expression" dxfId="666" priority="209" stopIfTrue="1">
      <formula>ISERROR(E33:K48)</formula>
    </cfRule>
  </conditionalFormatting>
  <conditionalFormatting sqref="H33">
    <cfRule type="expression" dxfId="665" priority="210" stopIfTrue="1">
      <formula>ISERROR(G33:P48)</formula>
    </cfRule>
  </conditionalFormatting>
  <conditionalFormatting sqref="I36">
    <cfRule type="expression" dxfId="664" priority="234" stopIfTrue="1">
      <formula>ISERROR(H37:R48)</formula>
    </cfRule>
  </conditionalFormatting>
  <conditionalFormatting sqref="M36">
    <cfRule type="expression" dxfId="663" priority="236" stopIfTrue="1">
      <formula>ISERROR(L37:U48)</formula>
    </cfRule>
  </conditionalFormatting>
  <conditionalFormatting sqref="I48">
    <cfRule type="expression" dxfId="662" priority="238" stopIfTrue="1">
      <formula>ISERROR(H49:R58)</formula>
    </cfRule>
  </conditionalFormatting>
  <conditionalFormatting sqref="M48">
    <cfRule type="expression" dxfId="661" priority="239" stopIfTrue="1">
      <formula>ISERROR(L49:U58)</formula>
    </cfRule>
  </conditionalFormatting>
  <conditionalFormatting sqref="I33">
    <cfRule type="expression" dxfId="660" priority="244" stopIfTrue="1">
      <formula>ISERROR(H34:R49)</formula>
    </cfRule>
  </conditionalFormatting>
  <conditionalFormatting sqref="M33">
    <cfRule type="expression" dxfId="659" priority="245" stopIfTrue="1">
      <formula>ISERROR(L34:U49)</formula>
    </cfRule>
  </conditionalFormatting>
  <conditionalFormatting sqref="B31">
    <cfRule type="expression" dxfId="658" priority="247" stopIfTrue="1">
      <formula>ISERROR(B31:B49)</formula>
    </cfRule>
  </conditionalFormatting>
  <conditionalFormatting sqref="D31">
    <cfRule type="expression" dxfId="657" priority="249" stopIfTrue="1">
      <formula>ISERROR(D31:H49)</formula>
    </cfRule>
  </conditionalFormatting>
  <conditionalFormatting sqref="F31">
    <cfRule type="expression" dxfId="656" priority="251" stopIfTrue="1">
      <formula>ISERROR(F31:N49)</formula>
    </cfRule>
  </conditionalFormatting>
  <conditionalFormatting sqref="E31">
    <cfRule type="expression" dxfId="655" priority="253" stopIfTrue="1">
      <formula>ISERROR(E31:K49)</formula>
    </cfRule>
  </conditionalFormatting>
  <conditionalFormatting sqref="B48">
    <cfRule type="expression" dxfId="654" priority="287" stopIfTrue="1">
      <formula>ISERROR(B48:B57)</formula>
    </cfRule>
  </conditionalFormatting>
  <conditionalFormatting sqref="D48">
    <cfRule type="expression" dxfId="653" priority="288" stopIfTrue="1">
      <formula>ISERROR(D48:H57)</formula>
    </cfRule>
  </conditionalFormatting>
  <conditionalFormatting sqref="F48">
    <cfRule type="expression" dxfId="652" priority="289" stopIfTrue="1">
      <formula>ISERROR(F48:N57)</formula>
    </cfRule>
  </conditionalFormatting>
  <conditionalFormatting sqref="E48">
    <cfRule type="expression" dxfId="651" priority="290" stopIfTrue="1">
      <formula>ISERROR(E48:K57)</formula>
    </cfRule>
  </conditionalFormatting>
  <conditionalFormatting sqref="B39:B47">
    <cfRule type="expression" dxfId="650" priority="301" stopIfTrue="1">
      <formula>ISERROR(B39:B49)</formula>
    </cfRule>
  </conditionalFormatting>
  <conditionalFormatting sqref="D39:D47">
    <cfRule type="expression" dxfId="649" priority="303" stopIfTrue="1">
      <formula>ISERROR(D39:H49)</formula>
    </cfRule>
  </conditionalFormatting>
  <conditionalFormatting sqref="F39:F47">
    <cfRule type="expression" dxfId="648" priority="305" stopIfTrue="1">
      <formula>ISERROR(F39:N49)</formula>
    </cfRule>
  </conditionalFormatting>
  <conditionalFormatting sqref="E39:E47">
    <cfRule type="expression" dxfId="647" priority="307" stopIfTrue="1">
      <formula>ISERROR(E39:K49)</formula>
    </cfRule>
  </conditionalFormatting>
  <conditionalFormatting sqref="I38:I47">
    <cfRule type="expression" dxfId="646" priority="317" stopIfTrue="1">
      <formula>ISERROR(H39:R49)</formula>
    </cfRule>
  </conditionalFormatting>
  <conditionalFormatting sqref="M38:M47">
    <cfRule type="expression" dxfId="645" priority="318" stopIfTrue="1">
      <formula>ISERROR(L39:U49)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9" max="17" man="1"/>
  </row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33111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18"/>
      <c r="C5" s="42" t="e">
        <f>U5</f>
        <v>#N/A</v>
      </c>
      <c r="E5" s="42"/>
      <c r="F5" s="85"/>
      <c r="G5" s="58"/>
      <c r="H5" s="318"/>
      <c r="I5" s="318"/>
      <c r="J5" s="318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20"/>
      <c r="C6" s="83" t="e">
        <f>U6</f>
        <v>#N/A</v>
      </c>
      <c r="E6" s="55"/>
      <c r="F6" s="56" t="e">
        <f>U7</f>
        <v>#N/A</v>
      </c>
      <c r="G6" s="320"/>
      <c r="H6" s="320"/>
      <c r="I6" s="320"/>
      <c r="J6" s="320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18"/>
      <c r="M8" s="318"/>
      <c r="N8" s="318"/>
      <c r="O8" s="318"/>
      <c r="P8" s="318"/>
      <c r="Q8" s="318"/>
      <c r="R8" s="319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320"/>
      <c r="C9" s="320"/>
      <c r="D9" s="320"/>
      <c r="E9" s="320"/>
      <c r="F9" s="320"/>
      <c r="G9" s="320"/>
      <c r="H9" s="320"/>
      <c r="I9" s="320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18"/>
      <c r="C11" s="318"/>
      <c r="D11" s="42" t="s">
        <v>407</v>
      </c>
      <c r="E11" s="318"/>
      <c r="F11" s="318"/>
      <c r="G11" s="318"/>
      <c r="H11" s="318"/>
      <c r="I11" s="319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21"/>
      <c r="C12" s="321"/>
      <c r="D12" s="321"/>
      <c r="E12" s="321"/>
      <c r="F12" s="321"/>
      <c r="G12" s="321"/>
      <c r="H12" s="321"/>
      <c r="I12" s="31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316"/>
      <c r="C13" s="316"/>
      <c r="D13" s="316"/>
      <c r="E13" s="316"/>
      <c r="F13" s="316"/>
      <c r="G13" s="316"/>
      <c r="H13" s="316"/>
      <c r="I13" s="31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33" t="s">
        <v>393</v>
      </c>
      <c r="E17" s="331"/>
      <c r="F17" s="1295"/>
      <c r="G17" s="1296"/>
      <c r="H17" s="331"/>
      <c r="I17" s="1295"/>
      <c r="J17" s="1297"/>
      <c r="K17" s="1297"/>
      <c r="L17" s="1296"/>
      <c r="M17" s="332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27" t="s">
        <v>391</v>
      </c>
      <c r="E18" s="325" t="s">
        <v>353</v>
      </c>
      <c r="F18" s="1320" t="s">
        <v>352</v>
      </c>
      <c r="G18" s="1321"/>
      <c r="H18" s="325" t="s">
        <v>151</v>
      </c>
      <c r="I18" s="1320" t="s">
        <v>351</v>
      </c>
      <c r="J18" s="1322"/>
      <c r="K18" s="1322"/>
      <c r="L18" s="1321"/>
      <c r="M18" s="32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30" t="s">
        <v>389</v>
      </c>
      <c r="E19" s="32"/>
      <c r="F19" s="1328"/>
      <c r="G19" s="1329"/>
      <c r="H19" s="328"/>
      <c r="I19" s="1328"/>
      <c r="J19" s="1330"/>
      <c r="K19" s="1330"/>
      <c r="L19" s="1329"/>
      <c r="M19" s="32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24"/>
      <c r="N20" s="1336"/>
      <c r="O20" s="1337"/>
      <c r="P20" s="1336"/>
      <c r="Q20" s="1337"/>
      <c r="R20" s="322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34"/>
      <c r="C32" s="334"/>
      <c r="D32" s="322"/>
      <c r="E32" s="322"/>
      <c r="F32" s="1336"/>
      <c r="G32" s="1337"/>
      <c r="H32" s="322"/>
      <c r="I32" s="1336"/>
      <c r="J32" s="1337"/>
      <c r="K32" s="1337"/>
      <c r="L32" s="1337"/>
      <c r="M32" s="323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Points'!$A$1:$S$91,2,FALSE)</f>
        <v>RICHARDSON Chrisy</v>
      </c>
      <c r="C33" s="1338"/>
      <c r="D33" s="27">
        <f>VLOOKUP(A33,'Athlete and Points'!$A$1:$S$91,4,FALSE)</f>
        <v>94</v>
      </c>
      <c r="E33" s="26">
        <f>VLOOKUP(A33,'Athlete and Points'!$A$1:$S$91,5,FALSE)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2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2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1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644" priority="22" stopIfTrue="1">
      <formula>ISERROR($B$5:$B$13)</formula>
    </cfRule>
  </conditionalFormatting>
  <conditionalFormatting sqref="W9">
    <cfRule type="expression" dxfId="643" priority="21" stopIfTrue="1">
      <formula>ISERROR($E$9)</formula>
    </cfRule>
  </conditionalFormatting>
  <conditionalFormatting sqref="C20">
    <cfRule type="expression" dxfId="642" priority="20" stopIfTrue="1">
      <formula>ISERROR(C20:D35)</formula>
    </cfRule>
  </conditionalFormatting>
  <conditionalFormatting sqref="C20">
    <cfRule type="expression" dxfId="641" priority="19" stopIfTrue="1">
      <formula>ISERROR(C20:D35)</formula>
    </cfRule>
  </conditionalFormatting>
  <conditionalFormatting sqref="B20:B31">
    <cfRule type="expression" dxfId="640" priority="18" stopIfTrue="1">
      <formula>ISERROR(B20:B35)</formula>
    </cfRule>
  </conditionalFormatting>
  <conditionalFormatting sqref="D20:D31">
    <cfRule type="expression" dxfId="639" priority="17" stopIfTrue="1">
      <formula>ISERROR(D20:H35)</formula>
    </cfRule>
  </conditionalFormatting>
  <conditionalFormatting sqref="F20:F31">
    <cfRule type="expression" dxfId="638" priority="16" stopIfTrue="1">
      <formula>ISERROR(F20:N35)</formula>
    </cfRule>
  </conditionalFormatting>
  <conditionalFormatting sqref="E20:E31">
    <cfRule type="expression" dxfId="637" priority="15" stopIfTrue="1">
      <formula>ISERROR(E20:K35)</formula>
    </cfRule>
  </conditionalFormatting>
  <conditionalFormatting sqref="I20:I31">
    <cfRule type="expression" dxfId="636" priority="14" stopIfTrue="1">
      <formula>ISERROR(H20:R35)</formula>
    </cfRule>
  </conditionalFormatting>
  <conditionalFormatting sqref="H20:H31">
    <cfRule type="expression" dxfId="635" priority="13" stopIfTrue="1">
      <formula>ISERROR(G20:P35)</formula>
    </cfRule>
  </conditionalFormatting>
  <conditionalFormatting sqref="F6 C20 A20:B31 E5:E6 D33:M42 C5:C6 K9:R10 L11:N11 D20:Q31 A33:B42">
    <cfRule type="containsErrors" dxfId="634" priority="12" stopIfTrue="1">
      <formula>ISERROR(A5)</formula>
    </cfRule>
  </conditionalFormatting>
  <conditionalFormatting sqref="M21:M31">
    <cfRule type="expression" dxfId="633" priority="11" stopIfTrue="1">
      <formula>ISERROR(L21:U36)</formula>
    </cfRule>
  </conditionalFormatting>
  <conditionalFormatting sqref="B33:B42">
    <cfRule type="expression" dxfId="632" priority="10" stopIfTrue="1">
      <formula>ISERROR(B33:B48)</formula>
    </cfRule>
  </conditionalFormatting>
  <conditionalFormatting sqref="D33:D42">
    <cfRule type="expression" dxfId="631" priority="9" stopIfTrue="1">
      <formula>ISERROR(D33:H48)</formula>
    </cfRule>
  </conditionalFormatting>
  <conditionalFormatting sqref="F33:F42">
    <cfRule type="expression" dxfId="630" priority="8" stopIfTrue="1">
      <formula>ISERROR(F33:N48)</formula>
    </cfRule>
  </conditionalFormatting>
  <conditionalFormatting sqref="E33:E42">
    <cfRule type="expression" dxfId="629" priority="7" stopIfTrue="1">
      <formula>ISERROR(E33:K48)</formula>
    </cfRule>
  </conditionalFormatting>
  <conditionalFormatting sqref="I33:I42">
    <cfRule type="expression" dxfId="628" priority="6" stopIfTrue="1">
      <formula>ISERROR(H33:R48)</formula>
    </cfRule>
  </conditionalFormatting>
  <conditionalFormatting sqref="H33:H42">
    <cfRule type="expression" dxfId="627" priority="5" stopIfTrue="1">
      <formula>ISERROR(G33:P48)</formula>
    </cfRule>
  </conditionalFormatting>
  <conditionalFormatting sqref="M33:M42">
    <cfRule type="expression" dxfId="626" priority="4" stopIfTrue="1">
      <formula>ISERROR(L33:U48)</formula>
    </cfRule>
  </conditionalFormatting>
  <conditionalFormatting sqref="I34:I41">
    <cfRule type="expression" dxfId="625" priority="3" stopIfTrue="1">
      <formula>ISERROR(H34:R49)</formula>
    </cfRule>
  </conditionalFormatting>
  <conditionalFormatting sqref="I33">
    <cfRule type="expression" dxfId="624" priority="2" stopIfTrue="1">
      <formula>ISERROR(H33:R48)</formula>
    </cfRule>
  </conditionalFormatting>
  <conditionalFormatting sqref="I35:I42">
    <cfRule type="expression" dxfId="623" priority="1" stopIfTrue="1">
      <formula>ISERROR(H35:R50)</formula>
    </cfRule>
  </conditionalFormatting>
  <hyperlinks>
    <hyperlink ref="U12" r:id="rId1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31941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72"/>
      <c r="C5" s="42" t="e">
        <f>U5</f>
        <v>#N/A</v>
      </c>
      <c r="E5" s="42"/>
      <c r="F5" s="85"/>
      <c r="G5" s="58"/>
      <c r="H5" s="172"/>
      <c r="I5" s="172"/>
      <c r="J5" s="17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74"/>
      <c r="C6" s="83" t="e">
        <f>U6</f>
        <v>#N/A</v>
      </c>
      <c r="E6" s="55"/>
      <c r="F6" s="56" t="e">
        <f>U7</f>
        <v>#N/A</v>
      </c>
      <c r="G6" s="174"/>
      <c r="H6" s="174"/>
      <c r="I6" s="174"/>
      <c r="J6" s="17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72"/>
      <c r="M8" s="172"/>
      <c r="N8" s="172"/>
      <c r="O8" s="172"/>
      <c r="P8" s="172"/>
      <c r="Q8" s="172"/>
      <c r="R8" s="173"/>
      <c r="T8" s="39" t="s">
        <v>414</v>
      </c>
      <c r="U8" s="38" t="s">
        <v>487</v>
      </c>
      <c r="V8" s="16"/>
      <c r="W8" s="16"/>
      <c r="Y8" s="106"/>
      <c r="Z8" s="52" t="s">
        <v>470</v>
      </c>
    </row>
    <row r="9" spans="1:26">
      <c r="A9" s="41" t="s">
        <v>413</v>
      </c>
      <c r="B9" s="174"/>
      <c r="C9" s="174"/>
      <c r="D9" s="174"/>
      <c r="E9" s="174"/>
      <c r="F9" s="174"/>
      <c r="G9" s="174"/>
      <c r="H9" s="174"/>
      <c r="I9" s="17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72"/>
      <c r="C11" s="172"/>
      <c r="D11" s="42" t="s">
        <v>407</v>
      </c>
      <c r="E11" s="172"/>
      <c r="F11" s="172"/>
      <c r="G11" s="172"/>
      <c r="H11" s="172"/>
      <c r="I11" s="173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75"/>
      <c r="C12" s="175"/>
      <c r="D12" s="175"/>
      <c r="E12" s="175"/>
      <c r="F12" s="175"/>
      <c r="G12" s="175"/>
      <c r="H12" s="175"/>
      <c r="I12" s="16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58</v>
      </c>
      <c r="V12" s="16"/>
      <c r="W12" s="16"/>
    </row>
    <row r="13" spans="1:26" ht="13.5" thickBot="1">
      <c r="A13" s="40" t="s">
        <v>402</v>
      </c>
      <c r="B13" s="170"/>
      <c r="C13" s="170"/>
      <c r="D13" s="170"/>
      <c r="E13" s="170"/>
      <c r="F13" s="170"/>
      <c r="G13" s="170"/>
      <c r="H13" s="170"/>
      <c r="I13" s="17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84" t="s">
        <v>393</v>
      </c>
      <c r="E17" s="182"/>
      <c r="F17" s="1295"/>
      <c r="G17" s="1296"/>
      <c r="H17" s="182"/>
      <c r="I17" s="1295"/>
      <c r="J17" s="1297"/>
      <c r="K17" s="1297"/>
      <c r="L17" s="1296"/>
      <c r="M17" s="18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87" t="s">
        <v>391</v>
      </c>
      <c r="E18" s="185" t="s">
        <v>353</v>
      </c>
      <c r="F18" s="1320" t="s">
        <v>352</v>
      </c>
      <c r="G18" s="1321"/>
      <c r="H18" s="185" t="s">
        <v>151</v>
      </c>
      <c r="I18" s="1320" t="s">
        <v>351</v>
      </c>
      <c r="J18" s="1322"/>
      <c r="K18" s="1322"/>
      <c r="L18" s="1321"/>
      <c r="M18" s="18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80" t="s">
        <v>389</v>
      </c>
      <c r="E19" s="32"/>
      <c r="F19" s="1328"/>
      <c r="G19" s="1329"/>
      <c r="H19" s="178"/>
      <c r="I19" s="1328"/>
      <c r="J19" s="1330"/>
      <c r="K19" s="1330"/>
      <c r="L19" s="1329"/>
      <c r="M19" s="17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81"/>
      <c r="N20" s="1336"/>
      <c r="O20" s="1337"/>
      <c r="P20" s="1336"/>
      <c r="Q20" s="1337"/>
      <c r="R20" s="176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88"/>
      <c r="C32" s="188"/>
      <c r="D32" s="176"/>
      <c r="E32" s="176"/>
      <c r="F32" s="1336"/>
      <c r="G32" s="1337"/>
      <c r="H32" s="176"/>
      <c r="I32" s="1336"/>
      <c r="J32" s="1337"/>
      <c r="K32" s="1337"/>
      <c r="L32" s="1337"/>
      <c r="M32" s="177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8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7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7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622" priority="22" stopIfTrue="1">
      <formula>ISERROR($B$5:$B$13)</formula>
    </cfRule>
  </conditionalFormatting>
  <conditionalFormatting sqref="W9">
    <cfRule type="expression" dxfId="621" priority="21" stopIfTrue="1">
      <formula>ISERROR($E$9)</formula>
    </cfRule>
  </conditionalFormatting>
  <conditionalFormatting sqref="C20">
    <cfRule type="expression" dxfId="620" priority="20" stopIfTrue="1">
      <formula>ISERROR(C20:D35)</formula>
    </cfRule>
  </conditionalFormatting>
  <conditionalFormatting sqref="C20">
    <cfRule type="expression" dxfId="619" priority="19" stopIfTrue="1">
      <formula>ISERROR(C20:D35)</formula>
    </cfRule>
  </conditionalFormatting>
  <conditionalFormatting sqref="B20:B31">
    <cfRule type="expression" dxfId="618" priority="18" stopIfTrue="1">
      <formula>ISERROR(B20:B35)</formula>
    </cfRule>
  </conditionalFormatting>
  <conditionalFormatting sqref="D20:D31">
    <cfRule type="expression" dxfId="617" priority="17" stopIfTrue="1">
      <formula>ISERROR(D20:H35)</formula>
    </cfRule>
  </conditionalFormatting>
  <conditionalFormatting sqref="F20:F31">
    <cfRule type="expression" dxfId="616" priority="16" stopIfTrue="1">
      <formula>ISERROR(F20:N35)</formula>
    </cfRule>
  </conditionalFormatting>
  <conditionalFormatting sqref="E20:E31">
    <cfRule type="expression" dxfId="615" priority="15" stopIfTrue="1">
      <formula>ISERROR(E20:K35)</formula>
    </cfRule>
  </conditionalFormatting>
  <conditionalFormatting sqref="I20:I31">
    <cfRule type="expression" dxfId="614" priority="14" stopIfTrue="1">
      <formula>ISERROR(H20:R35)</formula>
    </cfRule>
  </conditionalFormatting>
  <conditionalFormatting sqref="H20:H31">
    <cfRule type="expression" dxfId="613" priority="13" stopIfTrue="1">
      <formula>ISERROR(G20:P35)</formula>
    </cfRule>
  </conditionalFormatting>
  <conditionalFormatting sqref="F6 C20 A20:B31 E5:E6 D33:M42 C5:C6 K9:R10 L11:N11 D20:Q31 A33:B42">
    <cfRule type="containsErrors" dxfId="612" priority="12" stopIfTrue="1">
      <formula>ISERROR(A5)</formula>
    </cfRule>
  </conditionalFormatting>
  <conditionalFormatting sqref="M21:M31">
    <cfRule type="expression" dxfId="611" priority="11" stopIfTrue="1">
      <formula>ISERROR(L21:U36)</formula>
    </cfRule>
  </conditionalFormatting>
  <conditionalFormatting sqref="B33:B42">
    <cfRule type="expression" dxfId="610" priority="10" stopIfTrue="1">
      <formula>ISERROR(B33:B48)</formula>
    </cfRule>
  </conditionalFormatting>
  <conditionalFormatting sqref="D33:D42">
    <cfRule type="expression" dxfId="609" priority="9" stopIfTrue="1">
      <formula>ISERROR(D33:H48)</formula>
    </cfRule>
  </conditionalFormatting>
  <conditionalFormatting sqref="F33:F42">
    <cfRule type="expression" dxfId="608" priority="8" stopIfTrue="1">
      <formula>ISERROR(F33:N48)</formula>
    </cfRule>
  </conditionalFormatting>
  <conditionalFormatting sqref="E33:E42">
    <cfRule type="expression" dxfId="607" priority="7" stopIfTrue="1">
      <formula>ISERROR(E33:K48)</formula>
    </cfRule>
  </conditionalFormatting>
  <conditionalFormatting sqref="I33:I42">
    <cfRule type="expression" dxfId="606" priority="6" stopIfTrue="1">
      <formula>ISERROR(H33:R48)</formula>
    </cfRule>
  </conditionalFormatting>
  <conditionalFormatting sqref="H33:H42">
    <cfRule type="expression" dxfId="605" priority="5" stopIfTrue="1">
      <formula>ISERROR(G33:P48)</formula>
    </cfRule>
  </conditionalFormatting>
  <conditionalFormatting sqref="M33:M42">
    <cfRule type="expression" dxfId="604" priority="4" stopIfTrue="1">
      <formula>ISERROR(L33:U48)</formula>
    </cfRule>
  </conditionalFormatting>
  <conditionalFormatting sqref="I34:I41">
    <cfRule type="expression" dxfId="603" priority="3" stopIfTrue="1">
      <formula>ISERROR(H34:R49)</formula>
    </cfRule>
  </conditionalFormatting>
  <conditionalFormatting sqref="I33">
    <cfRule type="expression" dxfId="602" priority="2" stopIfTrue="1">
      <formula>ISERROR(H33:R48)</formula>
    </cfRule>
  </conditionalFormatting>
  <conditionalFormatting sqref="I35:I42">
    <cfRule type="expression" dxfId="601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32141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83"/>
      <c r="C5" s="42"/>
      <c r="E5" s="42"/>
      <c r="F5" s="85"/>
      <c r="G5" s="58"/>
      <c r="H5" s="383"/>
      <c r="I5" s="383"/>
      <c r="J5" s="38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85"/>
      <c r="C6" s="83" t="e">
        <f>U6</f>
        <v>#N/A</v>
      </c>
      <c r="E6" s="55"/>
      <c r="F6" s="56" t="e">
        <f>U7</f>
        <v>#N/A</v>
      </c>
      <c r="G6" s="385"/>
      <c r="H6" s="385"/>
      <c r="I6" s="385"/>
      <c r="J6" s="38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83"/>
      <c r="M8" s="383"/>
      <c r="N8" s="383"/>
      <c r="O8" s="383"/>
      <c r="P8" s="383"/>
      <c r="Q8" s="383"/>
      <c r="R8" s="384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385"/>
      <c r="C9" s="385"/>
      <c r="D9" s="385"/>
      <c r="E9" s="385"/>
      <c r="F9" s="385"/>
      <c r="G9" s="385"/>
      <c r="H9" s="385"/>
      <c r="I9" s="38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83"/>
      <c r="C11" s="383"/>
      <c r="D11" s="42" t="s">
        <v>407</v>
      </c>
      <c r="E11" s="383"/>
      <c r="F11" s="383"/>
      <c r="G11" s="383"/>
      <c r="H11" s="383"/>
      <c r="I11" s="384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86"/>
      <c r="C12" s="386"/>
      <c r="D12" s="386"/>
      <c r="E12" s="386"/>
      <c r="F12" s="386"/>
      <c r="G12" s="386"/>
      <c r="H12" s="386"/>
      <c r="I12" s="38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116</v>
      </c>
      <c r="V12" s="16"/>
      <c r="W12" s="16"/>
    </row>
    <row r="13" spans="1:26" ht="13.5" thickBot="1">
      <c r="A13" s="40" t="s">
        <v>402</v>
      </c>
      <c r="B13" s="381"/>
      <c r="C13" s="381"/>
      <c r="D13" s="381"/>
      <c r="E13" s="381"/>
      <c r="F13" s="381"/>
      <c r="G13" s="381"/>
      <c r="H13" s="381"/>
      <c r="I13" s="38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98" t="s">
        <v>393</v>
      </c>
      <c r="E17" s="396"/>
      <c r="F17" s="1295"/>
      <c r="G17" s="1296"/>
      <c r="H17" s="396"/>
      <c r="I17" s="1295"/>
      <c r="J17" s="1297"/>
      <c r="K17" s="1297"/>
      <c r="L17" s="1296"/>
      <c r="M17" s="39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92" t="s">
        <v>391</v>
      </c>
      <c r="E18" s="390" t="s">
        <v>353</v>
      </c>
      <c r="F18" s="1320" t="s">
        <v>352</v>
      </c>
      <c r="G18" s="1321"/>
      <c r="H18" s="390" t="s">
        <v>151</v>
      </c>
      <c r="I18" s="1320" t="s">
        <v>351</v>
      </c>
      <c r="J18" s="1322"/>
      <c r="K18" s="1322"/>
      <c r="L18" s="1321"/>
      <c r="M18" s="39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95" t="s">
        <v>389</v>
      </c>
      <c r="E19" s="32"/>
      <c r="F19" s="1328"/>
      <c r="G19" s="1329"/>
      <c r="H19" s="393"/>
      <c r="I19" s="1328"/>
      <c r="J19" s="1330"/>
      <c r="K19" s="1330"/>
      <c r="L19" s="1329"/>
      <c r="M19" s="39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89"/>
      <c r="N20" s="1336"/>
      <c r="O20" s="1337"/>
      <c r="P20" s="1336"/>
      <c r="Q20" s="1337"/>
      <c r="R20" s="387"/>
    </row>
    <row r="21" spans="1:18" ht="13.5" thickBot="1">
      <c r="A21" s="28">
        <v>9040115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99"/>
      <c r="C32" s="399"/>
      <c r="D32" s="387"/>
      <c r="E32" s="387"/>
      <c r="F32" s="1336"/>
      <c r="G32" s="1337"/>
      <c r="H32" s="387"/>
      <c r="I32" s="1336"/>
      <c r="J32" s="1337"/>
      <c r="K32" s="1337"/>
      <c r="L32" s="1337"/>
      <c r="M32" s="38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9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548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8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8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600" priority="22" stopIfTrue="1">
      <formula>ISERROR($B$5:$B$13)</formula>
    </cfRule>
  </conditionalFormatting>
  <conditionalFormatting sqref="W9">
    <cfRule type="expression" dxfId="599" priority="21" stopIfTrue="1">
      <formula>ISERROR($E$9)</formula>
    </cfRule>
  </conditionalFormatting>
  <conditionalFormatting sqref="C20">
    <cfRule type="expression" dxfId="598" priority="20" stopIfTrue="1">
      <formula>ISERROR(C20:D35)</formula>
    </cfRule>
  </conditionalFormatting>
  <conditionalFormatting sqref="C20">
    <cfRule type="expression" dxfId="597" priority="19" stopIfTrue="1">
      <formula>ISERROR(C20:D35)</formula>
    </cfRule>
  </conditionalFormatting>
  <conditionalFormatting sqref="B20:B31">
    <cfRule type="expression" dxfId="596" priority="18" stopIfTrue="1">
      <formula>ISERROR(B20:B35)</formula>
    </cfRule>
  </conditionalFormatting>
  <conditionalFormatting sqref="D20:D31">
    <cfRule type="expression" dxfId="595" priority="17" stopIfTrue="1">
      <formula>ISERROR(D20:H35)</formula>
    </cfRule>
  </conditionalFormatting>
  <conditionalFormatting sqref="F20:F31">
    <cfRule type="expression" dxfId="594" priority="16" stopIfTrue="1">
      <formula>ISERROR(F20:N35)</formula>
    </cfRule>
  </conditionalFormatting>
  <conditionalFormatting sqref="E20:E31">
    <cfRule type="expression" dxfId="593" priority="15" stopIfTrue="1">
      <formula>ISERROR(E20:K35)</formula>
    </cfRule>
  </conditionalFormatting>
  <conditionalFormatting sqref="I20:I31">
    <cfRule type="expression" dxfId="592" priority="14" stopIfTrue="1">
      <formula>ISERROR(H20:R35)</formula>
    </cfRule>
  </conditionalFormatting>
  <conditionalFormatting sqref="H20:H31">
    <cfRule type="expression" dxfId="591" priority="13" stopIfTrue="1">
      <formula>ISERROR(G20:P35)</formula>
    </cfRule>
  </conditionalFormatting>
  <conditionalFormatting sqref="F6 C20 A20:B31 E5:E6 D33:M42 C5:C6 K9:R10 L11:N11 D20:Q31 A33:B42">
    <cfRule type="containsErrors" dxfId="590" priority="12" stopIfTrue="1">
      <formula>ISERROR(A5)</formula>
    </cfRule>
  </conditionalFormatting>
  <conditionalFormatting sqref="M21:M31">
    <cfRule type="expression" dxfId="589" priority="11" stopIfTrue="1">
      <formula>ISERROR(L21:U36)</formula>
    </cfRule>
  </conditionalFormatting>
  <conditionalFormatting sqref="B33:B42">
    <cfRule type="expression" dxfId="588" priority="10" stopIfTrue="1">
      <formula>ISERROR(B33:B48)</formula>
    </cfRule>
  </conditionalFormatting>
  <conditionalFormatting sqref="D33:D42">
    <cfRule type="expression" dxfId="587" priority="9" stopIfTrue="1">
      <formula>ISERROR(D33:H48)</formula>
    </cfRule>
  </conditionalFormatting>
  <conditionalFormatting sqref="F33:F42">
    <cfRule type="expression" dxfId="586" priority="8" stopIfTrue="1">
      <formula>ISERROR(F33:N48)</formula>
    </cfRule>
  </conditionalFormatting>
  <conditionalFormatting sqref="E33:E42">
    <cfRule type="expression" dxfId="585" priority="7" stopIfTrue="1">
      <formula>ISERROR(E33:K48)</formula>
    </cfRule>
  </conditionalFormatting>
  <conditionalFormatting sqref="I33:I42">
    <cfRule type="expression" dxfId="584" priority="6" stopIfTrue="1">
      <formula>ISERROR(H33:R48)</formula>
    </cfRule>
  </conditionalFormatting>
  <conditionalFormatting sqref="H33:H42">
    <cfRule type="expression" dxfId="583" priority="5" stopIfTrue="1">
      <formula>ISERROR(G33:P48)</formula>
    </cfRule>
  </conditionalFormatting>
  <conditionalFormatting sqref="M33:M42">
    <cfRule type="expression" dxfId="582" priority="4" stopIfTrue="1">
      <formula>ISERROR(L33:U48)</formula>
    </cfRule>
  </conditionalFormatting>
  <conditionalFormatting sqref="I34:I41">
    <cfRule type="expression" dxfId="581" priority="3" stopIfTrue="1">
      <formula>ISERROR(H34:R49)</formula>
    </cfRule>
  </conditionalFormatting>
  <conditionalFormatting sqref="I33">
    <cfRule type="expression" dxfId="580" priority="2" stopIfTrue="1">
      <formula>ISERROR(H33:R48)</formula>
    </cfRule>
  </conditionalFormatting>
  <conditionalFormatting sqref="I35:I42">
    <cfRule type="expression" dxfId="579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32802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161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476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578" priority="22" stopIfTrue="1">
      <formula>ISERROR($B$5:$B$13)</formula>
    </cfRule>
  </conditionalFormatting>
  <conditionalFormatting sqref="W9">
    <cfRule type="expression" dxfId="577" priority="21" stopIfTrue="1">
      <formula>ISERROR($E$9)</formula>
    </cfRule>
  </conditionalFormatting>
  <conditionalFormatting sqref="C20">
    <cfRule type="expression" dxfId="576" priority="20" stopIfTrue="1">
      <formula>ISERROR(C20:D35)</formula>
    </cfRule>
  </conditionalFormatting>
  <conditionalFormatting sqref="C20">
    <cfRule type="expression" dxfId="575" priority="19" stopIfTrue="1">
      <formula>ISERROR(C20:D35)</formula>
    </cfRule>
  </conditionalFormatting>
  <conditionalFormatting sqref="B20:B31">
    <cfRule type="expression" dxfId="574" priority="18" stopIfTrue="1">
      <formula>ISERROR(B20:B35)</formula>
    </cfRule>
  </conditionalFormatting>
  <conditionalFormatting sqref="D20:D31">
    <cfRule type="expression" dxfId="573" priority="17" stopIfTrue="1">
      <formula>ISERROR(D20:H35)</formula>
    </cfRule>
  </conditionalFormatting>
  <conditionalFormatting sqref="F20:F31">
    <cfRule type="expression" dxfId="572" priority="16" stopIfTrue="1">
      <formula>ISERROR(F20:N35)</formula>
    </cfRule>
  </conditionalFormatting>
  <conditionalFormatting sqref="E20:E31">
    <cfRule type="expression" dxfId="571" priority="15" stopIfTrue="1">
      <formula>ISERROR(E20:K35)</formula>
    </cfRule>
  </conditionalFormatting>
  <conditionalFormatting sqref="I20:I31">
    <cfRule type="expression" dxfId="570" priority="14" stopIfTrue="1">
      <formula>ISERROR(H20:R35)</formula>
    </cfRule>
  </conditionalFormatting>
  <conditionalFormatting sqref="H20:H31">
    <cfRule type="expression" dxfId="569" priority="13" stopIfTrue="1">
      <formula>ISERROR(G20:P35)</formula>
    </cfRule>
  </conditionalFormatting>
  <conditionalFormatting sqref="F6 C20 A20:B31 E5:E6 D33:M42 C5:C6 K9:R10 L11:N11 D20:Q31 A33:B42">
    <cfRule type="containsErrors" dxfId="568" priority="12" stopIfTrue="1">
      <formula>ISERROR(A5)</formula>
    </cfRule>
  </conditionalFormatting>
  <conditionalFormatting sqref="M21:M31">
    <cfRule type="expression" dxfId="567" priority="11" stopIfTrue="1">
      <formula>ISERROR(L21:U36)</formula>
    </cfRule>
  </conditionalFormatting>
  <conditionalFormatting sqref="B33:B42">
    <cfRule type="expression" dxfId="566" priority="10" stopIfTrue="1">
      <formula>ISERROR(B33:B48)</formula>
    </cfRule>
  </conditionalFormatting>
  <conditionalFormatting sqref="D33:D42">
    <cfRule type="expression" dxfId="565" priority="9" stopIfTrue="1">
      <formula>ISERROR(D33:H48)</formula>
    </cfRule>
  </conditionalFormatting>
  <conditionalFormatting sqref="F33:F42">
    <cfRule type="expression" dxfId="564" priority="8" stopIfTrue="1">
      <formula>ISERROR(F33:N48)</formula>
    </cfRule>
  </conditionalFormatting>
  <conditionalFormatting sqref="E33:E42">
    <cfRule type="expression" dxfId="563" priority="7" stopIfTrue="1">
      <formula>ISERROR(E33:K48)</formula>
    </cfRule>
  </conditionalFormatting>
  <conditionalFormatting sqref="I33:I42">
    <cfRule type="expression" dxfId="562" priority="6" stopIfTrue="1">
      <formula>ISERROR(H33:R48)</formula>
    </cfRule>
  </conditionalFormatting>
  <conditionalFormatting sqref="H33:H42">
    <cfRule type="expression" dxfId="561" priority="5" stopIfTrue="1">
      <formula>ISERROR(G33:P48)</formula>
    </cfRule>
  </conditionalFormatting>
  <conditionalFormatting sqref="M33:M42">
    <cfRule type="expression" dxfId="560" priority="4" stopIfTrue="1">
      <formula>ISERROR(L33:U48)</formula>
    </cfRule>
  </conditionalFormatting>
  <conditionalFormatting sqref="I34:I41">
    <cfRule type="expression" dxfId="559" priority="3" stopIfTrue="1">
      <formula>ISERROR(H34:R49)</formula>
    </cfRule>
  </conditionalFormatting>
  <conditionalFormatting sqref="I33">
    <cfRule type="expression" dxfId="558" priority="2" stopIfTrue="1">
      <formula>ISERROR(H33:R48)</formula>
    </cfRule>
  </conditionalFormatting>
  <conditionalFormatting sqref="I35:I42">
    <cfRule type="expression" dxfId="557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FF0000"/>
  </sheetPr>
  <dimension ref="A1:Z94"/>
  <sheetViews>
    <sheetView zoomScaleNormal="100" workbookViewId="0">
      <selection activeCell="U8" sqref="U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32144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/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Points'!$A$1:$S$91,2,FALSE)</f>
        <v>RICHARDSON Chrisy</v>
      </c>
      <c r="C33" s="1338"/>
      <c r="D33" s="27">
        <f>VLOOKUP(A33,'Athlete and Points'!$A$1:$S$91,4,FALSE)</f>
        <v>94</v>
      </c>
      <c r="E33" s="26">
        <f>VLOOKUP(A33,'Athlete and Points'!$A$1:$S$91,5,FALSE)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556" priority="22" stopIfTrue="1">
      <formula>ISERROR($B$5:$B$13)</formula>
    </cfRule>
  </conditionalFormatting>
  <conditionalFormatting sqref="W9">
    <cfRule type="expression" dxfId="555" priority="21" stopIfTrue="1">
      <formula>ISERROR($E$9)</formula>
    </cfRule>
  </conditionalFormatting>
  <conditionalFormatting sqref="C20">
    <cfRule type="expression" dxfId="554" priority="20" stopIfTrue="1">
      <formula>ISERROR(C20:D35)</formula>
    </cfRule>
  </conditionalFormatting>
  <conditionalFormatting sqref="C20">
    <cfRule type="expression" dxfId="553" priority="19" stopIfTrue="1">
      <formula>ISERROR(C20:D35)</formula>
    </cfRule>
  </conditionalFormatting>
  <conditionalFormatting sqref="B20:B31">
    <cfRule type="expression" dxfId="552" priority="18" stopIfTrue="1">
      <formula>ISERROR(B20:B35)</formula>
    </cfRule>
  </conditionalFormatting>
  <conditionalFormatting sqref="D20:D31">
    <cfRule type="expression" dxfId="551" priority="17" stopIfTrue="1">
      <formula>ISERROR(D20:H35)</formula>
    </cfRule>
  </conditionalFormatting>
  <conditionalFormatting sqref="F20:F31">
    <cfRule type="expression" dxfId="550" priority="16" stopIfTrue="1">
      <formula>ISERROR(F20:N35)</formula>
    </cfRule>
  </conditionalFormatting>
  <conditionalFormatting sqref="E20:E31">
    <cfRule type="expression" dxfId="549" priority="15" stopIfTrue="1">
      <formula>ISERROR(E20:K35)</formula>
    </cfRule>
  </conditionalFormatting>
  <conditionalFormatting sqref="I20:I31">
    <cfRule type="expression" dxfId="548" priority="14" stopIfTrue="1">
      <formula>ISERROR(H20:R35)</formula>
    </cfRule>
  </conditionalFormatting>
  <conditionalFormatting sqref="H20:H31">
    <cfRule type="expression" dxfId="547" priority="13" stopIfTrue="1">
      <formula>ISERROR(G20:P35)</formula>
    </cfRule>
  </conditionalFormatting>
  <conditionalFormatting sqref="F6 C20 A20:B31 E5:E6 D33:M42 C5:C6 K9:R10 L11:N11 D20:Q31 A33:B42">
    <cfRule type="containsErrors" dxfId="546" priority="12" stopIfTrue="1">
      <formula>ISERROR(A5)</formula>
    </cfRule>
  </conditionalFormatting>
  <conditionalFormatting sqref="M21:M31">
    <cfRule type="expression" dxfId="545" priority="11" stopIfTrue="1">
      <formula>ISERROR(L21:U36)</formula>
    </cfRule>
  </conditionalFormatting>
  <conditionalFormatting sqref="B33:B42">
    <cfRule type="expression" dxfId="544" priority="10" stopIfTrue="1">
      <formula>ISERROR(B33:B48)</formula>
    </cfRule>
  </conditionalFormatting>
  <conditionalFormatting sqref="D33:D42">
    <cfRule type="expression" dxfId="543" priority="9" stopIfTrue="1">
      <formula>ISERROR(D33:H48)</formula>
    </cfRule>
  </conditionalFormatting>
  <conditionalFormatting sqref="F33:F42">
    <cfRule type="expression" dxfId="542" priority="8" stopIfTrue="1">
      <formula>ISERROR(F33:N48)</formula>
    </cfRule>
  </conditionalFormatting>
  <conditionalFormatting sqref="E33:E42">
    <cfRule type="expression" dxfId="541" priority="7" stopIfTrue="1">
      <formula>ISERROR(E33:K48)</formula>
    </cfRule>
  </conditionalFormatting>
  <conditionalFormatting sqref="I33:I42">
    <cfRule type="expression" dxfId="540" priority="6" stopIfTrue="1">
      <formula>ISERROR(H33:R48)</formula>
    </cfRule>
  </conditionalFormatting>
  <conditionalFormatting sqref="H33:H42">
    <cfRule type="expression" dxfId="539" priority="5" stopIfTrue="1">
      <formula>ISERROR(G33:P48)</formula>
    </cfRule>
  </conditionalFormatting>
  <conditionalFormatting sqref="M33:M42">
    <cfRule type="expression" dxfId="538" priority="4" stopIfTrue="1">
      <formula>ISERROR(L33:U48)</formula>
    </cfRule>
  </conditionalFormatting>
  <conditionalFormatting sqref="I34:I41">
    <cfRule type="expression" dxfId="537" priority="3" stopIfTrue="1">
      <formula>ISERROR(H34:R49)</formula>
    </cfRule>
  </conditionalFormatting>
  <conditionalFormatting sqref="I33">
    <cfRule type="expression" dxfId="536" priority="2" stopIfTrue="1">
      <formula>ISERROR(H33:R48)</formula>
    </cfRule>
  </conditionalFormatting>
  <conditionalFormatting sqref="I35:I42">
    <cfRule type="expression" dxfId="535" priority="1" stopIfTrue="1">
      <formula>ISERROR(H35:R50)</formula>
    </cfRule>
  </conditionalFormatting>
  <hyperlinks>
    <hyperlink ref="U12" r:id="rId1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0000"/>
  </sheetPr>
  <dimension ref="A1:Z94"/>
  <sheetViews>
    <sheetView zoomScaleNormal="100" workbookViewId="0">
      <selection activeCell="U8" sqref="U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31965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505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457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9040077</v>
      </c>
      <c r="B22" s="1344" t="str">
        <f>VLOOKUP(A22,'Athlete and Points'!$A$1:$S$91,2,FALSE)</f>
        <v>BOLTON Cameron</v>
      </c>
      <c r="C22" s="1344"/>
      <c r="D22" s="24">
        <f>VLOOKUP(A22,'Athlete and Points'!$A$1:$S$91,4,FALSE)</f>
        <v>90</v>
      </c>
      <c r="E22" s="23"/>
      <c r="F22" s="1345">
        <f>VLOOKUP(A22,'Athlete and Points'!$A$1:$S$91,8,FALSE)</f>
        <v>378</v>
      </c>
      <c r="G22" s="1435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7040104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435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9040190</v>
      </c>
      <c r="B24" s="1344" t="str">
        <f>VLOOKUP(A24,'Athlete and Points'!$A$1:$S$91,2,FALSE)</f>
        <v>LAWN Hayden</v>
      </c>
      <c r="C24" s="1344"/>
      <c r="D24" s="24">
        <f>VLOOKUP(A24,'Athlete and Points'!$A$1:$S$91,4,FALSE)</f>
        <v>80</v>
      </c>
      <c r="E24" s="23"/>
      <c r="F24" s="1345">
        <f>VLOOKUP(A24,'Athlete and Points'!$A$1:$S$91,8,FALSE)</f>
        <v>18.88</v>
      </c>
      <c r="G24" s="1435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 t="e">
        <f>VLOOKUP(A25,'Athlete and Points'!$A$1:$S$91,8,FALSE)</f>
        <v>#N/A</v>
      </c>
      <c r="G25" s="1435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 t="e">
        <f>VLOOKUP(A26,'Athlete and Points'!$A$1:$S$91,8,FALSE)</f>
        <v>#N/A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/>
      <c r="F27" s="1345" t="e">
        <f>VLOOKUP(A27,'Athlete and Points'!$A$1:$S$91,8,FALSE)</f>
        <v>#N/A</v>
      </c>
      <c r="G27" s="1346"/>
      <c r="H27" s="23"/>
      <c r="I27" s="1345"/>
      <c r="J27" s="1346"/>
      <c r="K27" s="1346"/>
      <c r="L27" s="1346"/>
      <c r="M27" s="23"/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/>
      <c r="F28" s="1345" t="e">
        <f>VLOOKUP(A28,'Athlete and Points'!$A$1:$S$91,8,FALSE)</f>
        <v>#N/A</v>
      </c>
      <c r="G28" s="1346"/>
      <c r="H28" s="23"/>
      <c r="I28" s="1345"/>
      <c r="J28" s="1346"/>
      <c r="K28" s="1346"/>
      <c r="L28" s="1346"/>
      <c r="M28" s="23"/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/>
      <c r="F29" s="1345" t="e">
        <f>VLOOKUP(A29,'Athlete and Points'!$A$1:$S$91,8,FALSE)</f>
        <v>#N/A</v>
      </c>
      <c r="G29" s="1435"/>
      <c r="H29" s="23"/>
      <c r="I29" s="1345"/>
      <c r="J29" s="1346"/>
      <c r="K29" s="1346"/>
      <c r="L29" s="1346"/>
      <c r="M29" s="23"/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/>
      <c r="F30" s="1345" t="e">
        <f>VLOOKUP(A30,'Athlete and Points'!$A$1:$S$91,8,FALSE)</f>
        <v>#N/A</v>
      </c>
      <c r="G30" s="1346"/>
      <c r="H30" s="23"/>
      <c r="I30" s="1345"/>
      <c r="J30" s="1346"/>
      <c r="K30" s="1346"/>
      <c r="L30" s="1346"/>
      <c r="M30" s="23"/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/>
      <c r="F31" s="1351" t="e">
        <f>VLOOKUP(A31,'Athlete and Points'!$A$1:$S$91,8,FALSE)</f>
        <v>#N/A</v>
      </c>
      <c r="G31" s="1352"/>
      <c r="H31" s="19"/>
      <c r="I31" s="1351"/>
      <c r="J31" s="1352"/>
      <c r="K31" s="1352"/>
      <c r="L31" s="1352"/>
      <c r="M31" s="19"/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9045005</v>
      </c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/>
      <c r="F34" s="1345" t="e">
        <f>VLOOKUP(A34,'Athlete and Points'!$A$1:$S$91,8,FALSE)</f>
        <v>#N/A</v>
      </c>
      <c r="G34" s="1435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>
        <v>9045028</v>
      </c>
      <c r="B35" s="1344" t="str">
        <f>VLOOKUP(A35,'Athlete and Points'!$A$1:$S$91,2,FALSE)</f>
        <v>BROCKHOFF Belle</v>
      </c>
      <c r="C35" s="1344"/>
      <c r="D35" s="24">
        <f>VLOOKUP(A35,'Athlete and Points'!$A$1:$S$91,4,FALSE)</f>
        <v>93</v>
      </c>
      <c r="E35" s="23"/>
      <c r="F35" s="1345">
        <f>VLOOKUP(A35,'Athlete and Points'!$A$1:$S$91,8,FALSE)</f>
        <v>625</v>
      </c>
      <c r="G35" s="1435"/>
      <c r="H35" s="23"/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478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479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534" priority="22" stopIfTrue="1">
      <formula>ISERROR($B$5:$B$13)</formula>
    </cfRule>
  </conditionalFormatting>
  <conditionalFormatting sqref="W9">
    <cfRule type="expression" dxfId="533" priority="21" stopIfTrue="1">
      <formula>ISERROR($E$9)</formula>
    </cfRule>
  </conditionalFormatting>
  <conditionalFormatting sqref="C20">
    <cfRule type="expression" dxfId="532" priority="20" stopIfTrue="1">
      <formula>ISERROR(C20:D35)</formula>
    </cfRule>
  </conditionalFormatting>
  <conditionalFormatting sqref="C20">
    <cfRule type="expression" dxfId="531" priority="19" stopIfTrue="1">
      <formula>ISERROR(C20:D35)</formula>
    </cfRule>
  </conditionalFormatting>
  <conditionalFormatting sqref="B20:B31">
    <cfRule type="expression" dxfId="530" priority="18" stopIfTrue="1">
      <formula>ISERROR(B20:B35)</formula>
    </cfRule>
  </conditionalFormatting>
  <conditionalFormatting sqref="D20:D31">
    <cfRule type="expression" dxfId="529" priority="17" stopIfTrue="1">
      <formula>ISERROR(D20:H35)</formula>
    </cfRule>
  </conditionalFormatting>
  <conditionalFormatting sqref="F20:F31">
    <cfRule type="expression" dxfId="528" priority="16" stopIfTrue="1">
      <formula>ISERROR(F20:N35)</formula>
    </cfRule>
  </conditionalFormatting>
  <conditionalFormatting sqref="E20:E31">
    <cfRule type="expression" dxfId="527" priority="15" stopIfTrue="1">
      <formula>ISERROR(E20:K35)</formula>
    </cfRule>
  </conditionalFormatting>
  <conditionalFormatting sqref="I20:I31">
    <cfRule type="expression" dxfId="526" priority="14" stopIfTrue="1">
      <formula>ISERROR(H20:R35)</formula>
    </cfRule>
  </conditionalFormatting>
  <conditionalFormatting sqref="H20:H31">
    <cfRule type="expression" dxfId="525" priority="13" stopIfTrue="1">
      <formula>ISERROR(G20:P35)</formula>
    </cfRule>
  </conditionalFormatting>
  <conditionalFormatting sqref="F6 C20 A20:B31 E5:E6 D33:M42 C5:C6 K9:R10 L11:N11 D20:Q31 A33:B42">
    <cfRule type="containsErrors" dxfId="524" priority="12" stopIfTrue="1">
      <formula>ISERROR(A5)</formula>
    </cfRule>
  </conditionalFormatting>
  <conditionalFormatting sqref="M21:M31">
    <cfRule type="expression" dxfId="523" priority="11" stopIfTrue="1">
      <formula>ISERROR(L21:U36)</formula>
    </cfRule>
  </conditionalFormatting>
  <conditionalFormatting sqref="B33:B42">
    <cfRule type="expression" dxfId="522" priority="10" stopIfTrue="1">
      <formula>ISERROR(B33:B48)</formula>
    </cfRule>
  </conditionalFormatting>
  <conditionalFormatting sqref="D33:D42">
    <cfRule type="expression" dxfId="521" priority="9" stopIfTrue="1">
      <formula>ISERROR(D33:H48)</formula>
    </cfRule>
  </conditionalFormatting>
  <conditionalFormatting sqref="F33:F42">
    <cfRule type="expression" dxfId="520" priority="8" stopIfTrue="1">
      <formula>ISERROR(F33:N48)</formula>
    </cfRule>
  </conditionalFormatting>
  <conditionalFormatting sqref="E33:E42">
    <cfRule type="expression" dxfId="519" priority="7" stopIfTrue="1">
      <formula>ISERROR(E33:K48)</formula>
    </cfRule>
  </conditionalFormatting>
  <conditionalFormatting sqref="I33:I42">
    <cfRule type="expression" dxfId="518" priority="6" stopIfTrue="1">
      <formula>ISERROR(H33:R48)</formula>
    </cfRule>
  </conditionalFormatting>
  <conditionalFormatting sqref="H33:H42">
    <cfRule type="expression" dxfId="517" priority="5" stopIfTrue="1">
      <formula>ISERROR(G33:P48)</formula>
    </cfRule>
  </conditionalFormatting>
  <conditionalFormatting sqref="M33:M42">
    <cfRule type="expression" dxfId="516" priority="4" stopIfTrue="1">
      <formula>ISERROR(L33:U48)</formula>
    </cfRule>
  </conditionalFormatting>
  <conditionalFormatting sqref="I34:I41">
    <cfRule type="expression" dxfId="515" priority="3" stopIfTrue="1">
      <formula>ISERROR(H34:R49)</formula>
    </cfRule>
  </conditionalFormatting>
  <conditionalFormatting sqref="I33">
    <cfRule type="expression" dxfId="514" priority="2" stopIfTrue="1">
      <formula>ISERROR(H33:R48)</formula>
    </cfRule>
  </conditionalFormatting>
  <conditionalFormatting sqref="I35:I42">
    <cfRule type="expression" dxfId="513" priority="1" stopIfTrue="1">
      <formula>ISERROR(H35:R50)</formula>
    </cfRule>
  </conditionalFormatting>
  <hyperlinks>
    <hyperlink ref="U12" r:id="rId1" display="mailto:ewebst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rgb="FFFF0000"/>
  </sheetPr>
  <dimension ref="A1:AC94"/>
  <sheetViews>
    <sheetView topLeftCell="A7" zoomScaleNormal="100" workbookViewId="0">
      <selection activeCell="E34" sqref="E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37493</v>
      </c>
      <c r="W4" s="16"/>
      <c r="X4" s="16"/>
      <c r="AB4" s="879"/>
      <c r="AC4" s="52"/>
    </row>
    <row r="5" spans="1:29" ht="13.5" thickTop="1">
      <c r="A5" s="43" t="s">
        <v>423</v>
      </c>
      <c r="B5" s="978"/>
      <c r="C5" s="42"/>
      <c r="E5" s="42"/>
      <c r="F5" s="85"/>
      <c r="G5" s="58"/>
      <c r="H5" s="978"/>
      <c r="I5" s="978"/>
      <c r="J5" s="97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980"/>
      <c r="C6" s="83" t="str">
        <f>V6</f>
        <v>Pitztal</v>
      </c>
      <c r="E6" s="55"/>
      <c r="F6" s="56" t="str">
        <f>V7</f>
        <v>AUT</v>
      </c>
      <c r="G6" s="980"/>
      <c r="H6" s="980"/>
      <c r="I6" s="980"/>
      <c r="J6" s="98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Pitztal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AUT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78"/>
      <c r="M8" s="978"/>
      <c r="N8" s="978"/>
      <c r="O8" s="978"/>
      <c r="P8" s="978"/>
      <c r="Q8" s="978"/>
      <c r="R8" s="97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980"/>
      <c r="C9" s="980"/>
      <c r="D9" s="980"/>
      <c r="E9" s="980"/>
      <c r="F9" s="980"/>
      <c r="G9" s="980"/>
      <c r="H9" s="980"/>
      <c r="I9" s="980"/>
      <c r="J9" s="47"/>
      <c r="K9" s="1287">
        <f>V9</f>
        <v>42333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42333</v>
      </c>
      <c r="W9" s="39" t="s">
        <v>411</v>
      </c>
      <c r="X9" s="46">
        <f>VLOOKUP($V$4,Calendar!$1:$1048576,6,FALSE)</f>
        <v>42334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42334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78"/>
      <c r="C11" s="978"/>
      <c r="D11" s="42" t="s">
        <v>407</v>
      </c>
      <c r="E11" s="978"/>
      <c r="F11" s="978"/>
      <c r="G11" s="978"/>
      <c r="H11" s="978"/>
      <c r="I11" s="97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981"/>
      <c r="C12" s="981"/>
      <c r="D12" s="981"/>
      <c r="E12" s="981"/>
      <c r="F12" s="981"/>
      <c r="G12" s="981"/>
      <c r="H12" s="981"/>
      <c r="I12" s="97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 t="s">
        <v>1302</v>
      </c>
      <c r="W12" s="16"/>
      <c r="X12" s="16"/>
    </row>
    <row r="13" spans="1:29" ht="13.5" thickBot="1">
      <c r="A13" s="40" t="s">
        <v>402</v>
      </c>
      <c r="B13" s="976"/>
      <c r="C13" s="976"/>
      <c r="D13" s="976"/>
      <c r="E13" s="976"/>
      <c r="F13" s="976"/>
      <c r="G13" s="976"/>
      <c r="H13" s="976"/>
      <c r="I13" s="97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9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992" t="s">
        <v>393</v>
      </c>
      <c r="E17" s="990"/>
      <c r="F17" s="1295"/>
      <c r="G17" s="1296"/>
      <c r="H17" s="990"/>
      <c r="I17" s="1295"/>
      <c r="J17" s="1297"/>
      <c r="K17" s="1297"/>
      <c r="L17" s="1296"/>
      <c r="M17" s="99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986" t="s">
        <v>391</v>
      </c>
      <c r="E18" s="984" t="s">
        <v>353</v>
      </c>
      <c r="F18" s="1320" t="s">
        <v>352</v>
      </c>
      <c r="G18" s="1321"/>
      <c r="H18" s="984" t="s">
        <v>151</v>
      </c>
      <c r="I18" s="1320" t="s">
        <v>351</v>
      </c>
      <c r="J18" s="1322"/>
      <c r="K18" s="1322"/>
      <c r="L18" s="1321"/>
      <c r="M18" s="98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989" t="s">
        <v>389</v>
      </c>
      <c r="E19" s="32"/>
      <c r="F19" s="1328"/>
      <c r="G19" s="1329"/>
      <c r="H19" s="987"/>
      <c r="I19" s="1328"/>
      <c r="J19" s="1330"/>
      <c r="K19" s="1330"/>
      <c r="L19" s="1329"/>
      <c r="M19" s="98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83"/>
      <c r="N20" s="1336"/>
      <c r="O20" s="1337"/>
      <c r="P20" s="1336"/>
      <c r="Q20" s="1337"/>
      <c r="R20" s="982"/>
      <c r="T20" s="52" t="s">
        <v>1281</v>
      </c>
    </row>
    <row r="21" spans="1:21" ht="13.5" thickBot="1">
      <c r="A21" s="28">
        <v>1044987</v>
      </c>
      <c r="B21" s="1338" t="str">
        <f>VLOOKUP(A21,'Athlete and Points'!$A$1:$S$279,2,FALSE)</f>
        <v>PULLIN Alex</v>
      </c>
      <c r="C21" s="1338"/>
      <c r="D21" s="27">
        <f>VLOOKUP(A21,'Athlete and Points'!$A$1:$S$279,4,FALSE)</f>
        <v>87</v>
      </c>
      <c r="E21" s="26"/>
      <c r="F21" s="1339">
        <f>VLOOKUP(A21,'Athlete and Points'!$A$1:$S$279,8,FALSE)</f>
        <v>800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9040149</v>
      </c>
      <c r="B22" s="1344" t="str">
        <f>VLOOKUP(A22,'Athlete and Points'!$A$1:$S$279,2,FALSE)</f>
        <v>HUGHES Jarryd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410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9040077</v>
      </c>
      <c r="B23" s="1344" t="str">
        <f>VLOOKUP(A23,'Athlete and Points'!$A$1:$S$279,2,FALSE)</f>
        <v>BOLTON Cameron</v>
      </c>
      <c r="C23" s="1344"/>
      <c r="D23" s="24">
        <f>VLOOKUP(A23,'Athlete and Points'!$A$1:$S$279,4,FALSE)</f>
        <v>90</v>
      </c>
      <c r="E23" s="23"/>
      <c r="F23" s="1345">
        <f>VLOOKUP(A23,'Athlete and Points'!$A$1:$S$279,8,FALSE)</f>
        <v>378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9040162</v>
      </c>
      <c r="B24" s="1344" t="str">
        <f>VLOOKUP(A24,'Athlete and Points'!$A$1:$S$279,2,FALSE)</f>
        <v>THOMAS Matthew</v>
      </c>
      <c r="C24" s="1344"/>
      <c r="D24" s="24">
        <f>VLOOKUP(A24,'Athlete and Points'!$A$1:$S$279,4,FALSE)</f>
        <v>95</v>
      </c>
      <c r="E24" s="23"/>
      <c r="F24" s="1345">
        <f>VLOOKUP(A24,'Athlete and Points'!$A$1:$S$279,8,FALSE)</f>
        <v>253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9040155</v>
      </c>
      <c r="B25" s="1344" t="str">
        <f>VLOOKUP(A25,'Athlete and Points'!$A$1:$S$279,2,FALSE)</f>
        <v>DICKSON Adam</v>
      </c>
      <c r="C25" s="1344"/>
      <c r="D25" s="24">
        <f>VLOOKUP(A25,'Athlete and Points'!$A$1:$S$279,4,FALSE)</f>
        <v>95</v>
      </c>
      <c r="E25" s="23"/>
      <c r="F25" s="1345">
        <f>VLOOKUP(A25,'Athlete and Points'!$A$1:$S$279,8,FALSE)</f>
        <v>242.5</v>
      </c>
      <c r="G25" s="1346"/>
      <c r="H25" s="23" t="e">
        <f>VLOOKUP(B25,Halfpipe!$A$1:$D$148,4,FALSE)</f>
        <v>#N/A</v>
      </c>
      <c r="I25" s="1345" t="str">
        <f>VLOOKUP(A25,'Athlete and Points'!$A$1:$S$279,14,FALSE)</f>
        <v>---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>
        <v>9040168</v>
      </c>
      <c r="B26" s="1344" t="str">
        <f>VLOOKUP(A26,'Athlete and Points'!$A$1:$S$279,2,FALSE)</f>
        <v>MILLER Josh</v>
      </c>
      <c r="C26" s="1344"/>
      <c r="D26" s="24">
        <f>VLOOKUP(A26,'Athlete and Points'!$A$1:$S$279,4,FALSE)</f>
        <v>94</v>
      </c>
      <c r="E26" s="23"/>
      <c r="F26" s="1345">
        <f>VLOOKUP(A26,'Athlete and Points'!$A$1:$S$279,8,FALSE)</f>
        <v>173</v>
      </c>
      <c r="G26" s="1346"/>
      <c r="H26" s="23" t="e">
        <f>VLOOKUP(B26,Halfpipe!$A$1:$D$148,4,FALSE)</f>
        <v>#N/A</v>
      </c>
      <c r="I26" s="1345" t="str">
        <f>VLOOKUP(A26,'Athlete and Points'!$A$1:$S$279,14,FALSE)</f>
        <v>---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>
        <v>9040188</v>
      </c>
      <c r="B27" s="1344" t="str">
        <f>VLOOKUP(A27,'Athlete and Points'!$A$1:$S$279,2,FALSE)</f>
        <v>LAMBERT Adam</v>
      </c>
      <c r="C27" s="1344"/>
      <c r="D27" s="24">
        <f>VLOOKUP(A27,'Athlete and Points'!$A$1:$S$279,4,FALSE)</f>
        <v>97</v>
      </c>
      <c r="E27" s="23"/>
      <c r="F27" s="1345">
        <f>VLOOKUP(A27,'Athlete and Points'!$A$1:$S$279,8,FALSE)</f>
        <v>142.80000000000001</v>
      </c>
      <c r="G27" s="1346"/>
      <c r="H27" s="23" t="e">
        <f>VLOOKUP(B27,Halfpipe!$A$1:$D$148,4,FALSE)</f>
        <v>#N/A</v>
      </c>
      <c r="I27" s="1345" t="str">
        <f>VLOOKUP(A27,'Athlete and Points'!$A$1:$S$279,14,FALSE)</f>
        <v>---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>
        <v>7040060</v>
      </c>
      <c r="B28" s="1344" t="str">
        <f>VLOOKUP(A28,'Athlete and Points'!$A$1:$S$279,2,FALSE)</f>
        <v>WALKER Robbie</v>
      </c>
      <c r="C28" s="1344"/>
      <c r="D28" s="24">
        <f>VLOOKUP(A28,'Athlete and Points'!$A$1:$S$279,4,FALSE)</f>
        <v>84</v>
      </c>
      <c r="E28" s="23"/>
      <c r="F28" s="1345">
        <f>VLOOKUP(A28,'Athlete and Points'!$A$1:$S$279,8,FALSE)</f>
        <v>130</v>
      </c>
      <c r="G28" s="1346"/>
      <c r="H28" s="23" t="e">
        <f>VLOOKUP(B28,Halfpipe!$A$1:$D$148,4,FALSE)</f>
        <v>#N/A</v>
      </c>
      <c r="I28" s="1345">
        <f>VLOOKUP(A28,'Athlete and Points'!$A$1:$S$279,14,FALSE)</f>
        <v>0.05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>
        <v>9040201</v>
      </c>
      <c r="B29" s="1344" t="str">
        <f>VLOOKUP(A29,'Athlete and Points'!$A$1:$S$279,2,FALSE)</f>
        <v>DICKSON Alex</v>
      </c>
      <c r="C29" s="1344"/>
      <c r="D29" s="24">
        <f>VLOOKUP(A29,'Athlete and Points'!$A$1:$S$279,4,FALSE)</f>
        <v>98</v>
      </c>
      <c r="E29" s="23"/>
      <c r="F29" s="1345">
        <f>VLOOKUP(A29,'Athlete and Points'!$A$1:$S$279,8,FALSE)</f>
        <v>98.4</v>
      </c>
      <c r="G29" s="1346"/>
      <c r="H29" s="23" t="e">
        <f>VLOOKUP(B29,Halfpipe!$A$1:$D$148,4,FALSE)</f>
        <v>#N/A</v>
      </c>
      <c r="I29" s="1345" t="str">
        <f>VLOOKUP(A29,'Athlete and Points'!$A$1:$S$279,14,FALSE)</f>
        <v>---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993"/>
      <c r="C32" s="993"/>
      <c r="D32" s="982"/>
      <c r="E32" s="98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20">
      <c r="A33" s="28">
        <v>9045028</v>
      </c>
      <c r="B33" s="1338" t="str">
        <f>VLOOKUP(A33,'Athlete and Points'!$A$1:$S$279,2,FALSE)</f>
        <v>BROCKHOFF Belle</v>
      </c>
      <c r="C33" s="1338"/>
      <c r="D33" s="27">
        <f>VLOOKUP(A33,'Athlete and Points'!$A$1:$S$279,4,FALSE)</f>
        <v>93</v>
      </c>
      <c r="E33" s="26"/>
      <c r="F33" s="1339">
        <f>VLOOKUP(A33,'Athlete and Points'!$A$1:$S$279,8,FALSE)</f>
        <v>625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20" ht="13.5" thickBot="1">
      <c r="A34" s="25">
        <v>9045058</v>
      </c>
      <c r="B34" s="1344" t="str">
        <f>VLOOKUP(A34,'Athlete and Points'!$A$1:$S$279,2,FALSE)</f>
        <v>TURNER Ellise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164.8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  <c r="T34" s="359" t="s">
        <v>5614</v>
      </c>
    </row>
    <row r="35" spans="1:20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  <c r="T35" t="s">
        <v>5615</v>
      </c>
    </row>
    <row r="36" spans="1:20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  <c r="T36" s="52" t="s">
        <v>5616</v>
      </c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8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 t="s">
        <v>492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5617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5620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 t="s">
        <v>5618</v>
      </c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 t="s">
        <v>5619</v>
      </c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98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7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4036" priority="21" stopIfTrue="1">
      <formula>ISERROR($B$5:$B$13)</formula>
    </cfRule>
  </conditionalFormatting>
  <conditionalFormatting sqref="X9">
    <cfRule type="expression" dxfId="4035" priority="20" stopIfTrue="1">
      <formula>ISERROR($E$9)</formula>
    </cfRule>
  </conditionalFormatting>
  <conditionalFormatting sqref="C20">
    <cfRule type="expression" dxfId="4034" priority="19" stopIfTrue="1">
      <formula>ISERROR(C20:D35)</formula>
    </cfRule>
  </conditionalFormatting>
  <conditionalFormatting sqref="C20">
    <cfRule type="expression" dxfId="4033" priority="18" stopIfTrue="1">
      <formula>ISERROR(C20:D35)</formula>
    </cfRule>
  </conditionalFormatting>
  <conditionalFormatting sqref="B20:B31">
    <cfRule type="expression" dxfId="4032" priority="17" stopIfTrue="1">
      <formula>ISERROR(B20:B35)</formula>
    </cfRule>
  </conditionalFormatting>
  <conditionalFormatting sqref="D20:D31">
    <cfRule type="expression" dxfId="4031" priority="16" stopIfTrue="1">
      <formula>ISERROR(D20:H35)</formula>
    </cfRule>
  </conditionalFormatting>
  <conditionalFormatting sqref="F20:F31">
    <cfRule type="expression" dxfId="4030" priority="15" stopIfTrue="1">
      <formula>ISERROR(F20:N35)</formula>
    </cfRule>
  </conditionalFormatting>
  <conditionalFormatting sqref="E20:E31">
    <cfRule type="expression" dxfId="4029" priority="14" stopIfTrue="1">
      <formula>ISERROR(E20:K35)</formula>
    </cfRule>
  </conditionalFormatting>
  <conditionalFormatting sqref="I20:I31">
    <cfRule type="expression" dxfId="4028" priority="13" stopIfTrue="1">
      <formula>ISERROR(H20:R35)</formula>
    </cfRule>
  </conditionalFormatting>
  <conditionalFormatting sqref="H20:H42">
    <cfRule type="expression" dxfId="4027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4026" priority="11" stopIfTrue="1">
      <formula>ISERROR(A5)</formula>
    </cfRule>
  </conditionalFormatting>
  <conditionalFormatting sqref="M21:M42">
    <cfRule type="expression" dxfId="4025" priority="10" stopIfTrue="1">
      <formula>ISERROR(L21:X36)</formula>
    </cfRule>
  </conditionalFormatting>
  <conditionalFormatting sqref="B33:B42">
    <cfRule type="expression" dxfId="4024" priority="9" stopIfTrue="1">
      <formula>ISERROR(B33:B48)</formula>
    </cfRule>
  </conditionalFormatting>
  <conditionalFormatting sqref="D33:D42">
    <cfRule type="expression" dxfId="4023" priority="8" stopIfTrue="1">
      <formula>ISERROR(D33:H48)</formula>
    </cfRule>
  </conditionalFormatting>
  <conditionalFormatting sqref="F33:F42">
    <cfRule type="expression" dxfId="4022" priority="7" stopIfTrue="1">
      <formula>ISERROR(F33:N48)</formula>
    </cfRule>
  </conditionalFormatting>
  <conditionalFormatting sqref="E33:E42">
    <cfRule type="expression" dxfId="4021" priority="6" stopIfTrue="1">
      <formula>ISERROR(E33:K48)</formula>
    </cfRule>
  </conditionalFormatting>
  <conditionalFormatting sqref="I33:I42">
    <cfRule type="expression" dxfId="4020" priority="5" stopIfTrue="1">
      <formula>ISERROR(H33:R48)</formula>
    </cfRule>
  </conditionalFormatting>
  <conditionalFormatting sqref="I34:I41">
    <cfRule type="expression" dxfId="4019" priority="4" stopIfTrue="1">
      <formula>ISERROR(H34:R49)</formula>
    </cfRule>
  </conditionalFormatting>
  <conditionalFormatting sqref="I33:I42">
    <cfRule type="expression" dxfId="4018" priority="3" stopIfTrue="1">
      <formula>ISERROR(H33:R48)</formula>
    </cfRule>
  </conditionalFormatting>
  <conditionalFormatting sqref="I35:I42">
    <cfRule type="expression" dxfId="4017" priority="2" stopIfTrue="1">
      <formula>ISERROR(H35:R50)</formula>
    </cfRule>
  </conditionalFormatting>
  <conditionalFormatting sqref="H21:H42">
    <cfRule type="expression" dxfId="4016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FF0000"/>
  </sheetPr>
  <dimension ref="A1:Z94"/>
  <sheetViews>
    <sheetView zoomScaleNormal="100" workbookViewId="0">
      <selection activeCell="A59" sqref="A59:D6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32783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63"/>
      <c r="C5" s="42" t="e">
        <f>U5</f>
        <v>#N/A</v>
      </c>
      <c r="E5" s="42"/>
      <c r="F5" s="85"/>
      <c r="G5" s="58"/>
      <c r="H5" s="363"/>
      <c r="I5" s="363"/>
      <c r="J5" s="36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65"/>
      <c r="C6" s="83" t="e">
        <f>U6</f>
        <v>#N/A</v>
      </c>
      <c r="E6" s="55"/>
      <c r="F6" s="56" t="e">
        <f>U7</f>
        <v>#N/A</v>
      </c>
      <c r="G6" s="365"/>
      <c r="H6" s="365"/>
      <c r="I6" s="365"/>
      <c r="J6" s="36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63"/>
      <c r="M8" s="363"/>
      <c r="N8" s="363"/>
      <c r="O8" s="363"/>
      <c r="P8" s="363"/>
      <c r="Q8" s="363"/>
      <c r="R8" s="364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365"/>
      <c r="C9" s="365"/>
      <c r="D9" s="365"/>
      <c r="E9" s="365"/>
      <c r="F9" s="365"/>
      <c r="G9" s="365"/>
      <c r="H9" s="365"/>
      <c r="I9" s="36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63"/>
      <c r="C11" s="363"/>
      <c r="D11" s="42" t="s">
        <v>407</v>
      </c>
      <c r="E11" s="363"/>
      <c r="F11" s="363"/>
      <c r="G11" s="363"/>
      <c r="H11" s="363"/>
      <c r="I11" s="364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66"/>
      <c r="C12" s="366"/>
      <c r="D12" s="366"/>
      <c r="E12" s="366"/>
      <c r="F12" s="366"/>
      <c r="G12" s="366"/>
      <c r="H12" s="366"/>
      <c r="I12" s="36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541</v>
      </c>
      <c r="V12" s="16"/>
      <c r="W12" s="16"/>
    </row>
    <row r="13" spans="1:26" ht="13.5" thickBot="1">
      <c r="A13" s="40" t="s">
        <v>402</v>
      </c>
      <c r="B13" s="361"/>
      <c r="C13" s="361"/>
      <c r="D13" s="361"/>
      <c r="E13" s="361"/>
      <c r="F13" s="361"/>
      <c r="G13" s="361"/>
      <c r="H13" s="361"/>
      <c r="I13" s="36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78" t="s">
        <v>393</v>
      </c>
      <c r="E17" s="376"/>
      <c r="F17" s="1295"/>
      <c r="G17" s="1296"/>
      <c r="H17" s="376"/>
      <c r="I17" s="1295"/>
      <c r="J17" s="1297"/>
      <c r="K17" s="1297"/>
      <c r="L17" s="1296"/>
      <c r="M17" s="3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72" t="s">
        <v>391</v>
      </c>
      <c r="E18" s="370" t="s">
        <v>353</v>
      </c>
      <c r="F18" s="1320" t="s">
        <v>352</v>
      </c>
      <c r="G18" s="1321"/>
      <c r="H18" s="370" t="s">
        <v>151</v>
      </c>
      <c r="I18" s="1320" t="s">
        <v>351</v>
      </c>
      <c r="J18" s="1322"/>
      <c r="K18" s="1322"/>
      <c r="L18" s="1321"/>
      <c r="M18" s="37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75" t="s">
        <v>389</v>
      </c>
      <c r="E19" s="32"/>
      <c r="F19" s="1328"/>
      <c r="G19" s="1329"/>
      <c r="H19" s="373"/>
      <c r="I19" s="1328"/>
      <c r="J19" s="1330"/>
      <c r="K19" s="1330"/>
      <c r="L19" s="1329"/>
      <c r="M19" s="37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69"/>
      <c r="N20" s="1336"/>
      <c r="O20" s="1337"/>
      <c r="P20" s="1336"/>
      <c r="Q20" s="1337"/>
      <c r="R20" s="367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79"/>
      <c r="C32" s="379"/>
      <c r="D32" s="367"/>
      <c r="E32" s="367"/>
      <c r="F32" s="1336"/>
      <c r="G32" s="1337"/>
      <c r="H32" s="367"/>
      <c r="I32" s="1336"/>
      <c r="J32" s="1337"/>
      <c r="K32" s="1337"/>
      <c r="L32" s="1337"/>
      <c r="M32" s="36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Points'!$A$1:$S$91,2,FALSE)</f>
        <v>RICHARDSON Chrisy</v>
      </c>
      <c r="C33" s="1338"/>
      <c r="D33" s="27">
        <f>VLOOKUP(A33,'Athlete and Points'!$A$1:$S$91,4,FALSE)</f>
        <v>94</v>
      </c>
      <c r="E33" s="26">
        <f>VLOOKUP(A33,'Athlete and Points'!$A$1:$S$91,5,FALSE)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7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6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6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512" priority="22" stopIfTrue="1">
      <formula>ISERROR($B$5:$B$13)</formula>
    </cfRule>
  </conditionalFormatting>
  <conditionalFormatting sqref="W9">
    <cfRule type="expression" dxfId="511" priority="21" stopIfTrue="1">
      <formula>ISERROR($E$9)</formula>
    </cfRule>
  </conditionalFormatting>
  <conditionalFormatting sqref="C20">
    <cfRule type="expression" dxfId="510" priority="20" stopIfTrue="1">
      <formula>ISERROR(C20:D35)</formula>
    </cfRule>
  </conditionalFormatting>
  <conditionalFormatting sqref="C20">
    <cfRule type="expression" dxfId="509" priority="19" stopIfTrue="1">
      <formula>ISERROR(C20:D35)</formula>
    </cfRule>
  </conditionalFormatting>
  <conditionalFormatting sqref="B20:B31">
    <cfRule type="expression" dxfId="508" priority="18" stopIfTrue="1">
      <formula>ISERROR(B20:B35)</formula>
    </cfRule>
  </conditionalFormatting>
  <conditionalFormatting sqref="D20:D31">
    <cfRule type="expression" dxfId="507" priority="17" stopIfTrue="1">
      <formula>ISERROR(D20:H35)</formula>
    </cfRule>
  </conditionalFormatting>
  <conditionalFormatting sqref="F20:F31">
    <cfRule type="expression" dxfId="506" priority="16" stopIfTrue="1">
      <formula>ISERROR(F20:N35)</formula>
    </cfRule>
  </conditionalFormatting>
  <conditionalFormatting sqref="E20:E31">
    <cfRule type="expression" dxfId="505" priority="15" stopIfTrue="1">
      <formula>ISERROR(E20:K35)</formula>
    </cfRule>
  </conditionalFormatting>
  <conditionalFormatting sqref="I20:I31">
    <cfRule type="expression" dxfId="504" priority="14" stopIfTrue="1">
      <formula>ISERROR(H20:R35)</formula>
    </cfRule>
  </conditionalFormatting>
  <conditionalFormatting sqref="H20:H31">
    <cfRule type="expression" dxfId="503" priority="13" stopIfTrue="1">
      <formula>ISERROR(G20:P35)</formula>
    </cfRule>
  </conditionalFormatting>
  <conditionalFormatting sqref="F6 C20 A20:B31 E5:E6 D33:M42 C5:C6 K9:R10 L11:N11 D20:Q31 A33:B42">
    <cfRule type="containsErrors" dxfId="502" priority="12" stopIfTrue="1">
      <formula>ISERROR(A5)</formula>
    </cfRule>
  </conditionalFormatting>
  <conditionalFormatting sqref="M21:M31">
    <cfRule type="expression" dxfId="501" priority="11" stopIfTrue="1">
      <formula>ISERROR(L21:U36)</formula>
    </cfRule>
  </conditionalFormatting>
  <conditionalFormatting sqref="B33:B42">
    <cfRule type="expression" dxfId="500" priority="10" stopIfTrue="1">
      <formula>ISERROR(B33:B48)</formula>
    </cfRule>
  </conditionalFormatting>
  <conditionalFormatting sqref="D33:D42">
    <cfRule type="expression" dxfId="499" priority="9" stopIfTrue="1">
      <formula>ISERROR(D33:H48)</formula>
    </cfRule>
  </conditionalFormatting>
  <conditionalFormatting sqref="F33:F42">
    <cfRule type="expression" dxfId="498" priority="8" stopIfTrue="1">
      <formula>ISERROR(F33:N48)</formula>
    </cfRule>
  </conditionalFormatting>
  <conditionalFormatting sqref="E33:E42">
    <cfRule type="expression" dxfId="497" priority="7" stopIfTrue="1">
      <formula>ISERROR(E33:K48)</formula>
    </cfRule>
  </conditionalFormatting>
  <conditionalFormatting sqref="I33:I42">
    <cfRule type="expression" dxfId="496" priority="6" stopIfTrue="1">
      <formula>ISERROR(H33:R48)</formula>
    </cfRule>
  </conditionalFormatting>
  <conditionalFormatting sqref="H33:H42">
    <cfRule type="expression" dxfId="495" priority="5" stopIfTrue="1">
      <formula>ISERROR(G33:P48)</formula>
    </cfRule>
  </conditionalFormatting>
  <conditionalFormatting sqref="M33:M42">
    <cfRule type="expression" dxfId="494" priority="4" stopIfTrue="1">
      <formula>ISERROR(L33:U48)</formula>
    </cfRule>
  </conditionalFormatting>
  <conditionalFormatting sqref="I34:I41">
    <cfRule type="expression" dxfId="493" priority="3" stopIfTrue="1">
      <formula>ISERROR(H34:R49)</formula>
    </cfRule>
  </conditionalFormatting>
  <conditionalFormatting sqref="I33">
    <cfRule type="expression" dxfId="492" priority="2" stopIfTrue="1">
      <formula>ISERROR(H33:R48)</formula>
    </cfRule>
  </conditionalFormatting>
  <conditionalFormatting sqref="I35:I42">
    <cfRule type="expression" dxfId="491" priority="1" stopIfTrue="1">
      <formula>ISERROR(H35:R50)</formula>
    </cfRule>
  </conditionalFormatting>
  <hyperlinks>
    <hyperlink ref="U12" r:id="rId1" display="mailto:aosadmin@ontariosnowboarders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FFFF00"/>
  </sheetPr>
  <dimension ref="A1:Z94"/>
  <sheetViews>
    <sheetView zoomScaleNormal="100" workbookViewId="0">
      <selection activeCell="A59" sqref="A59:D6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32960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72"/>
      <c r="C5" s="42"/>
      <c r="E5" s="42"/>
      <c r="F5" s="85"/>
      <c r="G5" s="58"/>
      <c r="H5" s="172"/>
      <c r="I5" s="172"/>
      <c r="J5" s="17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74"/>
      <c r="C6" s="83" t="e">
        <f>U6</f>
        <v>#N/A</v>
      </c>
      <c r="E6" s="55"/>
      <c r="F6" s="56" t="e">
        <f>U7</f>
        <v>#N/A</v>
      </c>
      <c r="G6" s="174"/>
      <c r="H6" s="174"/>
      <c r="I6" s="174"/>
      <c r="J6" s="17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72"/>
      <c r="M8" s="172"/>
      <c r="N8" s="172"/>
      <c r="O8" s="172"/>
      <c r="P8" s="172"/>
      <c r="Q8" s="172"/>
      <c r="R8" s="17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74"/>
      <c r="C9" s="174"/>
      <c r="D9" s="174"/>
      <c r="E9" s="174"/>
      <c r="F9" s="174"/>
      <c r="G9" s="174"/>
      <c r="H9" s="174"/>
      <c r="I9" s="17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72"/>
      <c r="C11" s="172"/>
      <c r="D11" s="42" t="s">
        <v>407</v>
      </c>
      <c r="E11" s="172"/>
      <c r="F11" s="172"/>
      <c r="G11" s="172"/>
      <c r="H11" s="172"/>
      <c r="I11" s="17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75"/>
      <c r="C12" s="175"/>
      <c r="D12" s="175"/>
      <c r="E12" s="175"/>
      <c r="F12" s="175"/>
      <c r="G12" s="175"/>
      <c r="H12" s="175"/>
      <c r="I12" s="16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198</v>
      </c>
      <c r="V12" s="16"/>
      <c r="W12" s="16"/>
    </row>
    <row r="13" spans="1:26" ht="13.5" thickBot="1">
      <c r="A13" s="40" t="s">
        <v>402</v>
      </c>
      <c r="B13" s="170"/>
      <c r="C13" s="170"/>
      <c r="D13" s="170"/>
      <c r="E13" s="170"/>
      <c r="F13" s="170"/>
      <c r="G13" s="170"/>
      <c r="H13" s="170"/>
      <c r="I13" s="17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84" t="s">
        <v>393</v>
      </c>
      <c r="E17" s="182"/>
      <c r="F17" s="1295"/>
      <c r="G17" s="1296"/>
      <c r="H17" s="182"/>
      <c r="I17" s="1295"/>
      <c r="J17" s="1297"/>
      <c r="K17" s="1297"/>
      <c r="L17" s="1296"/>
      <c r="M17" s="18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87" t="s">
        <v>391</v>
      </c>
      <c r="E18" s="185" t="s">
        <v>353</v>
      </c>
      <c r="F18" s="1320" t="s">
        <v>352</v>
      </c>
      <c r="G18" s="1321"/>
      <c r="H18" s="185" t="s">
        <v>151</v>
      </c>
      <c r="I18" s="1320" t="s">
        <v>351</v>
      </c>
      <c r="J18" s="1322"/>
      <c r="K18" s="1322"/>
      <c r="L18" s="1321"/>
      <c r="M18" s="18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80" t="s">
        <v>389</v>
      </c>
      <c r="E19" s="32"/>
      <c r="F19" s="1328"/>
      <c r="G19" s="1329"/>
      <c r="H19" s="178"/>
      <c r="I19" s="1328"/>
      <c r="J19" s="1330"/>
      <c r="K19" s="1330"/>
      <c r="L19" s="1329"/>
      <c r="M19" s="17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81"/>
      <c r="N20" s="1336"/>
      <c r="O20" s="1337"/>
      <c r="P20" s="1336"/>
      <c r="Q20" s="1337"/>
      <c r="R20" s="176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88"/>
      <c r="C32" s="188"/>
      <c r="D32" s="176"/>
      <c r="E32" s="176"/>
      <c r="F32" s="1336"/>
      <c r="G32" s="1337"/>
      <c r="H32" s="176"/>
      <c r="I32" s="1336"/>
      <c r="J32" s="1337"/>
      <c r="K32" s="1337"/>
      <c r="L32" s="1337"/>
      <c r="M32" s="177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8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7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7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490" priority="22" stopIfTrue="1">
      <formula>ISERROR($B$5:$B$13)</formula>
    </cfRule>
  </conditionalFormatting>
  <conditionalFormatting sqref="W9">
    <cfRule type="expression" dxfId="489" priority="21" stopIfTrue="1">
      <formula>ISERROR($E$9)</formula>
    </cfRule>
  </conditionalFormatting>
  <conditionalFormatting sqref="C20">
    <cfRule type="expression" dxfId="488" priority="20" stopIfTrue="1">
      <formula>ISERROR(C20:D35)</formula>
    </cfRule>
  </conditionalFormatting>
  <conditionalFormatting sqref="C20">
    <cfRule type="expression" dxfId="487" priority="19" stopIfTrue="1">
      <formula>ISERROR(C20:D35)</formula>
    </cfRule>
  </conditionalFormatting>
  <conditionalFormatting sqref="B20:B31">
    <cfRule type="expression" dxfId="486" priority="18" stopIfTrue="1">
      <formula>ISERROR(B20:B35)</formula>
    </cfRule>
  </conditionalFormatting>
  <conditionalFormatting sqref="D20:D31">
    <cfRule type="expression" dxfId="485" priority="17" stopIfTrue="1">
      <formula>ISERROR(D20:H35)</formula>
    </cfRule>
  </conditionalFormatting>
  <conditionalFormatting sqref="F20:F31">
    <cfRule type="expression" dxfId="484" priority="16" stopIfTrue="1">
      <formula>ISERROR(F20:N35)</formula>
    </cfRule>
  </conditionalFormatting>
  <conditionalFormatting sqref="E20:E31">
    <cfRule type="expression" dxfId="483" priority="15" stopIfTrue="1">
      <formula>ISERROR(E20:K35)</formula>
    </cfRule>
  </conditionalFormatting>
  <conditionalFormatting sqref="I20:I31">
    <cfRule type="expression" dxfId="482" priority="14" stopIfTrue="1">
      <formula>ISERROR(H20:R35)</formula>
    </cfRule>
  </conditionalFormatting>
  <conditionalFormatting sqref="H20:H31">
    <cfRule type="expression" dxfId="481" priority="13" stopIfTrue="1">
      <formula>ISERROR(G20:P35)</formula>
    </cfRule>
  </conditionalFormatting>
  <conditionalFormatting sqref="F6 C20 A20:B31 E5:E6 D33:M42 C5:C6 K9:R10 L11:N11 D20:Q31 A33:B42">
    <cfRule type="containsErrors" dxfId="480" priority="12" stopIfTrue="1">
      <formula>ISERROR(A5)</formula>
    </cfRule>
  </conditionalFormatting>
  <conditionalFormatting sqref="M21:M31">
    <cfRule type="expression" dxfId="479" priority="11" stopIfTrue="1">
      <formula>ISERROR(L21:U36)</formula>
    </cfRule>
  </conditionalFormatting>
  <conditionalFormatting sqref="B33:B42">
    <cfRule type="expression" dxfId="478" priority="10" stopIfTrue="1">
      <formula>ISERROR(B33:B48)</formula>
    </cfRule>
  </conditionalFormatting>
  <conditionalFormatting sqref="D33:D42">
    <cfRule type="expression" dxfId="477" priority="9" stopIfTrue="1">
      <formula>ISERROR(D33:H48)</formula>
    </cfRule>
  </conditionalFormatting>
  <conditionalFormatting sqref="F33:F42">
    <cfRule type="expression" dxfId="476" priority="8" stopIfTrue="1">
      <formula>ISERROR(F33:N48)</formula>
    </cfRule>
  </conditionalFormatting>
  <conditionalFormatting sqref="E33:E42">
    <cfRule type="expression" dxfId="475" priority="7" stopIfTrue="1">
      <formula>ISERROR(E33:K48)</formula>
    </cfRule>
  </conditionalFormatting>
  <conditionalFormatting sqref="I33:I42">
    <cfRule type="expression" dxfId="474" priority="6" stopIfTrue="1">
      <formula>ISERROR(H33:R48)</formula>
    </cfRule>
  </conditionalFormatting>
  <conditionalFormatting sqref="H33:H42">
    <cfRule type="expression" dxfId="473" priority="5" stopIfTrue="1">
      <formula>ISERROR(G33:P48)</formula>
    </cfRule>
  </conditionalFormatting>
  <conditionalFormatting sqref="M33:M42">
    <cfRule type="expression" dxfId="472" priority="4" stopIfTrue="1">
      <formula>ISERROR(L33:U48)</formula>
    </cfRule>
  </conditionalFormatting>
  <conditionalFormatting sqref="I34:I41">
    <cfRule type="expression" dxfId="471" priority="3" stopIfTrue="1">
      <formula>ISERROR(H34:R49)</formula>
    </cfRule>
  </conditionalFormatting>
  <conditionalFormatting sqref="I33">
    <cfRule type="expression" dxfId="470" priority="2" stopIfTrue="1">
      <formula>ISERROR(H33:R48)</formula>
    </cfRule>
  </conditionalFormatting>
  <conditionalFormatting sqref="I35:I42">
    <cfRule type="expression" dxfId="469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7030A0"/>
  </sheetPr>
  <dimension ref="A1:Z98"/>
  <sheetViews>
    <sheetView zoomScaleNormal="100" workbookViewId="0">
      <selection activeCell="V29" sqref="V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31832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COUNT(A40:A49)</f>
        <v>7</v>
      </c>
      <c r="I15" s="37" t="s">
        <v>396</v>
      </c>
      <c r="J15" s="37"/>
      <c r="K15" s="1315">
        <f>COUNT(A21:A38)</f>
        <v>16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47">
        <v>9040160</v>
      </c>
      <c r="B21" s="1401" t="e">
        <f>VLOOKUP(A21,'Athlete and Points'!$A$1:$S$91,2,FALSE)</f>
        <v>#N/A</v>
      </c>
      <c r="C21" s="1401"/>
      <c r="D21" s="248" t="e">
        <f>VLOOKUP(A21,'Athlete and Points'!$A$1:$S$91,4,FALSE)</f>
        <v>#N/A</v>
      </c>
      <c r="E21" s="249"/>
      <c r="F21" s="1402" t="e">
        <f>VLOOKUP(A21,'Athlete and Points'!$A$1:$S$91,8,FALSE)</f>
        <v>#N/A</v>
      </c>
      <c r="G21" s="1403"/>
      <c r="H21" s="249"/>
      <c r="I21" s="1402"/>
      <c r="J21" s="1403"/>
      <c r="K21" s="1403"/>
      <c r="L21" s="1403"/>
      <c r="M21" s="249"/>
      <c r="N21" s="1467" t="s">
        <v>508</v>
      </c>
      <c r="O21" s="1468"/>
      <c r="P21" s="1341"/>
      <c r="Q21" s="1343"/>
      <c r="R21" s="18"/>
    </row>
    <row r="22" spans="1:18">
      <c r="A22" s="25">
        <v>9040143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/>
      <c r="G22" s="1346"/>
      <c r="H22" s="23"/>
      <c r="I22" s="1345"/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199">
        <v>9040137</v>
      </c>
      <c r="B23" s="1413" t="e">
        <f>VLOOKUP(A23,'Athlete and Points'!$A$1:$S$91,2,FALSE)</f>
        <v>#N/A</v>
      </c>
      <c r="C23" s="1413"/>
      <c r="D23" s="194" t="e">
        <f>VLOOKUP(A23,'Athlete and Points'!$A$1:$S$91,4,FALSE)</f>
        <v>#N/A</v>
      </c>
      <c r="E23" s="195"/>
      <c r="F23" s="1414" t="e">
        <f>VLOOKUP(A23,'Athlete and Points'!$A$1:$S$91,8,FALSE)</f>
        <v>#N/A</v>
      </c>
      <c r="G23" s="1415"/>
      <c r="H23" s="195"/>
      <c r="I23" s="1414"/>
      <c r="J23" s="1415"/>
      <c r="K23" s="1415"/>
      <c r="L23" s="1415"/>
      <c r="M23" s="195"/>
      <c r="N23" s="1469">
        <v>4.7</v>
      </c>
      <c r="O23" s="1470"/>
      <c r="P23" s="1347"/>
      <c r="Q23" s="1349"/>
      <c r="R23" s="18"/>
    </row>
    <row r="24" spans="1:18">
      <c r="A24" s="25">
        <v>9040167</v>
      </c>
      <c r="B24" s="1344" t="str">
        <f>VLOOKUP(A24,'Athlete and Points'!$A$1:$S$91,2,FALSE)</f>
        <v>MCALPIN Joss</v>
      </c>
      <c r="C24" s="1344"/>
      <c r="D24" s="24">
        <f>VLOOKUP(A24,'Athlete and Points'!$A$1:$S$91,4,FALSE)</f>
        <v>94</v>
      </c>
      <c r="E24" s="23"/>
      <c r="F24" s="1345">
        <f>VLOOKUP(A24,'Athlete and Points'!$A$1:$S$91,8,FALSE)</f>
        <v>0.06</v>
      </c>
      <c r="G24" s="1346"/>
      <c r="H24" s="23"/>
      <c r="I24" s="1345"/>
      <c r="J24" s="1346"/>
      <c r="K24" s="1346"/>
      <c r="L24" s="1346"/>
      <c r="M24" s="23">
        <f>VLOOKUP(A24,'Athlete and Points'!$A$1:$S$91,17,FALSE)</f>
        <v>37.799999999999997</v>
      </c>
      <c r="N24" s="1347"/>
      <c r="O24" s="1348"/>
      <c r="P24" s="1347"/>
      <c r="Q24" s="1349"/>
      <c r="R24" s="22"/>
    </row>
    <row r="25" spans="1:18" ht="13.5" thickBot="1">
      <c r="A25" s="25">
        <v>9040130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 t="e">
        <f>VLOOKUP(A25,'Athlete and Points'!$A$1:$S$91,8,FALSE)</f>
        <v>#N/A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>
        <v>9040189</v>
      </c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 t="e">
        <f>VLOOKUP(A26,'Athlete and Points'!$A$1:$S$91,8,FALSE)</f>
        <v>#N/A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>
        <v>9040162</v>
      </c>
      <c r="B27" s="1344" t="str">
        <f>VLOOKUP(A27,'Athlete and Points'!$A$1:$S$91,2,FALSE)</f>
        <v>THOMAS Matthew</v>
      </c>
      <c r="C27" s="1344"/>
      <c r="D27" s="24">
        <f>VLOOKUP(A27,'Athlete and Points'!$A$1:$S$91,4,FALSE)</f>
        <v>95</v>
      </c>
      <c r="E27" s="23"/>
      <c r="F27" s="1345">
        <f>VLOOKUP(A27,'Athlete and Points'!$A$1:$S$91,8,FALSE)</f>
        <v>253</v>
      </c>
      <c r="G27" s="1346"/>
      <c r="H27" s="23"/>
      <c r="I27" s="1345"/>
      <c r="J27" s="1346"/>
      <c r="K27" s="1346"/>
      <c r="L27" s="1346"/>
      <c r="M27" s="23"/>
      <c r="N27" s="1347"/>
      <c r="O27" s="1348"/>
      <c r="P27" s="1347"/>
      <c r="Q27" s="1349"/>
      <c r="R27" s="18"/>
    </row>
    <row r="28" spans="1:18">
      <c r="A28" s="25">
        <v>9040185</v>
      </c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/>
      <c r="F28" s="1345" t="e">
        <f>VLOOKUP(A28,'Athlete and Points'!$A$1:$S$91,8,FALSE)</f>
        <v>#N/A</v>
      </c>
      <c r="G28" s="1346"/>
      <c r="H28" s="23"/>
      <c r="I28" s="1345"/>
      <c r="J28" s="1346"/>
      <c r="K28" s="1346"/>
      <c r="L28" s="1346"/>
      <c r="M28" s="23"/>
      <c r="N28" s="1347"/>
      <c r="O28" s="1348"/>
      <c r="P28" s="1347"/>
      <c r="Q28" s="1349"/>
      <c r="R28" s="22"/>
    </row>
    <row r="29" spans="1:18" ht="13.5" thickBot="1">
      <c r="A29" s="199">
        <v>9040115</v>
      </c>
      <c r="B29" s="1413" t="e">
        <f>VLOOKUP(A29,'Athlete and Points'!$A$1:$S$91,2,FALSE)</f>
        <v>#N/A</v>
      </c>
      <c r="C29" s="1413"/>
      <c r="D29" s="194" t="e">
        <f>VLOOKUP(A29,'Athlete and Points'!$A$1:$S$91,4,FALSE)</f>
        <v>#N/A</v>
      </c>
      <c r="E29" s="195"/>
      <c r="F29" s="1414" t="e">
        <f>VLOOKUP(A29,'Athlete and Points'!$A$1:$S$91,8,FALSE)</f>
        <v>#N/A</v>
      </c>
      <c r="G29" s="1415"/>
      <c r="H29" s="195"/>
      <c r="I29" s="1414"/>
      <c r="J29" s="1415"/>
      <c r="K29" s="1415"/>
      <c r="L29" s="1415"/>
      <c r="M29" s="195"/>
      <c r="N29" s="1469">
        <v>4.7</v>
      </c>
      <c r="O29" s="1470"/>
      <c r="P29" s="1347"/>
      <c r="Q29" s="1349"/>
      <c r="R29" s="18"/>
    </row>
    <row r="30" spans="1:18">
      <c r="A30" s="252">
        <v>7040073</v>
      </c>
      <c r="B30" s="1407" t="str">
        <f>VLOOKUP(A30,'Athlete and Points'!$A$1:$S$91,2,FALSE)</f>
        <v>LAIDLAW Timothy</v>
      </c>
      <c r="C30" s="1407"/>
      <c r="D30" s="253">
        <f>VLOOKUP(A30,'Athlete and Points'!$A$1:$S$91,4,FALSE)</f>
        <v>93</v>
      </c>
      <c r="E30" s="254"/>
      <c r="F30" s="1408"/>
      <c r="G30" s="1409"/>
      <c r="H30" s="254"/>
      <c r="I30" s="1408"/>
      <c r="J30" s="1409"/>
      <c r="K30" s="1409"/>
      <c r="L30" s="1409"/>
      <c r="M30" s="254">
        <f>VLOOKUP(A30,'Athlete and Points'!$A$1:$S$91,17,FALSE)</f>
        <v>5.4</v>
      </c>
      <c r="N30" s="1422">
        <v>4.8</v>
      </c>
      <c r="O30" s="1423"/>
      <c r="P30" s="1347"/>
      <c r="Q30" s="1349"/>
      <c r="R30" s="22"/>
    </row>
    <row r="31" spans="1:18" ht="13.5" thickBot="1">
      <c r="A31" s="252">
        <v>9040149</v>
      </c>
      <c r="B31" s="1407" t="str">
        <f>VLOOKUP(A31,'Athlete and Points'!$A$1:$S$91,2,FALSE)</f>
        <v>HUGHES Jarryd</v>
      </c>
      <c r="C31" s="1407"/>
      <c r="D31" s="253">
        <f>VLOOKUP(A31,'Athlete and Points'!$A$1:$S$91,4,FALSE)</f>
        <v>95</v>
      </c>
      <c r="E31" s="254"/>
      <c r="F31" s="1408">
        <f>VLOOKUP(A31,'Athlete and Points'!$A$1:$S$91,8,FALSE)</f>
        <v>410</v>
      </c>
      <c r="G31" s="1409"/>
      <c r="H31" s="254"/>
      <c r="I31" s="1408"/>
      <c r="J31" s="1409"/>
      <c r="K31" s="1409"/>
      <c r="L31" s="1409"/>
      <c r="M31" s="254"/>
      <c r="N31" s="1422">
        <v>4.7</v>
      </c>
      <c r="O31" s="1423"/>
      <c r="P31" s="1347"/>
      <c r="Q31" s="1349"/>
      <c r="R31" s="18"/>
    </row>
    <row r="32" spans="1:18" ht="13.5" thickBot="1">
      <c r="A32" s="199">
        <v>9040172</v>
      </c>
      <c r="B32" s="1413" t="str">
        <f>VLOOKUP(A32,'Athlete and Points'!$A$1:$S$91,2,FALSE)</f>
        <v>STAVELEY Cameron</v>
      </c>
      <c r="C32" s="1413"/>
      <c r="D32" s="194">
        <f>VLOOKUP(A32,'Athlete and Points'!$A$1:$S$91,4,FALSE)</f>
        <v>97</v>
      </c>
      <c r="E32" s="195"/>
      <c r="F32" s="1414"/>
      <c r="G32" s="1415"/>
      <c r="H32" s="195">
        <f>VLOOKUP(A32,'Athlete and Points'!$A$1:$S$91,11,FALSE)</f>
        <v>2.52</v>
      </c>
      <c r="I32" s="1414"/>
      <c r="J32" s="1415"/>
      <c r="K32" s="1415"/>
      <c r="L32" s="1415"/>
      <c r="M32" s="195">
        <f>VLOOKUP(A32,'Athlete and Points'!$A$1:$S$91,17,FALSE)</f>
        <v>1.01</v>
      </c>
      <c r="N32" s="1469">
        <v>4.8</v>
      </c>
      <c r="O32" s="1470"/>
      <c r="P32" s="1347"/>
      <c r="Q32" s="1349"/>
      <c r="R32" s="18"/>
    </row>
    <row r="33" spans="1:18">
      <c r="A33" s="25">
        <v>9040199</v>
      </c>
      <c r="B33" s="1344" t="str">
        <f>VLOOKUP(A33,'Athlete and Points'!$A$1:$S$91,2,FALSE)</f>
        <v>STAVELEY Luke</v>
      </c>
      <c r="C33" s="1344"/>
      <c r="D33" s="24">
        <f>VLOOKUP(A33,'Athlete and Points'!$A$1:$S$91,4,FALSE)</f>
        <v>99</v>
      </c>
      <c r="E33" s="23"/>
      <c r="F33" s="1345"/>
      <c r="G33" s="1346"/>
      <c r="H33" s="23">
        <f>VLOOKUP(A33,'Athlete and Points'!$A$1:$S$91,11,FALSE)</f>
        <v>4.2</v>
      </c>
      <c r="I33" s="1345"/>
      <c r="J33" s="1346"/>
      <c r="K33" s="1346"/>
      <c r="L33" s="1346"/>
      <c r="M33" s="23">
        <f>VLOOKUP(A33,'Athlete and Points'!$A$1:$S$91,17,FALSE)</f>
        <v>0.19</v>
      </c>
      <c r="N33" s="1347"/>
      <c r="O33" s="1348"/>
      <c r="P33" s="1347"/>
      <c r="Q33" s="1349"/>
      <c r="R33" s="22"/>
    </row>
    <row r="34" spans="1:18">
      <c r="A34" s="191">
        <v>9040198</v>
      </c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/>
      <c r="F34" s="1345" t="e">
        <f>VLOOKUP(A34,'Athlete and Points'!$A$1:$S$91,8,FALSE)</f>
        <v>#N/A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5"/>
    </row>
    <row r="35" spans="1:18">
      <c r="A35" s="199">
        <v>9040121</v>
      </c>
      <c r="B35" s="1413" t="e">
        <f>VLOOKUP(A35,'Athlete and Points'!$A$1:$S$91,2,FALSE)</f>
        <v>#N/A</v>
      </c>
      <c r="C35" s="1413"/>
      <c r="D35" s="194" t="e">
        <f>VLOOKUP(A35,'Athlete and Points'!$A$1:$S$91,4,FALSE)</f>
        <v>#N/A</v>
      </c>
      <c r="E35" s="195"/>
      <c r="F35" s="1414" t="e">
        <f>VLOOKUP(A35,'Athlete and Points'!$A$1:$S$91,8,FALSE)</f>
        <v>#N/A</v>
      </c>
      <c r="G35" s="1415"/>
      <c r="H35" s="195"/>
      <c r="I35" s="1414"/>
      <c r="J35" s="1415"/>
      <c r="K35" s="1415"/>
      <c r="L35" s="1415"/>
      <c r="M35" s="195"/>
      <c r="N35" s="1469" t="s">
        <v>508</v>
      </c>
      <c r="O35" s="1470"/>
      <c r="P35" s="1469"/>
      <c r="Q35" s="1473"/>
      <c r="R35" s="5"/>
    </row>
    <row r="36" spans="1:18">
      <c r="A36" s="25">
        <v>9040168</v>
      </c>
      <c r="B36" s="1344" t="str">
        <f>VLOOKUP(A36,'Athlete and Points'!$A$1:$S$91,2,FALSE)</f>
        <v>MILLER Josh</v>
      </c>
      <c r="C36" s="1344"/>
      <c r="D36" s="24">
        <f>VLOOKUP(A36,'Athlete and Points'!$A$1:$S$91,4,FALSE)</f>
        <v>94</v>
      </c>
      <c r="E36" s="23"/>
      <c r="F36" s="1345">
        <f>VLOOKUP(A36,'Athlete and Points'!$A$1:$S$91,8,FALSE)</f>
        <v>173</v>
      </c>
      <c r="G36" s="1346"/>
      <c r="H36" s="23"/>
      <c r="I36" s="1345"/>
      <c r="J36" s="1346"/>
      <c r="K36" s="1346"/>
      <c r="L36" s="1346"/>
      <c r="M36" s="23"/>
      <c r="N36" s="1347"/>
      <c r="O36" s="1348"/>
      <c r="P36" s="1347"/>
      <c r="Q36" s="1349"/>
      <c r="R36" s="5"/>
    </row>
    <row r="37" spans="1:18">
      <c r="A37" s="199"/>
      <c r="B37" s="1413" t="e">
        <f>VLOOKUP(A37,'Athlete and Points'!$A$1:$S$91,2,FALSE)</f>
        <v>#N/A</v>
      </c>
      <c r="C37" s="1413"/>
      <c r="D37" s="194" t="e">
        <f>VLOOKUP(A37,'Athlete and Points'!$A$1:$S$91,4,FALSE)</f>
        <v>#N/A</v>
      </c>
      <c r="E37" s="195"/>
      <c r="F37" s="1414" t="e">
        <f>VLOOKUP(A37,'Athlete and Points'!$A$1:$S$91,8,FALSE)</f>
        <v>#N/A</v>
      </c>
      <c r="G37" s="1415"/>
      <c r="H37" s="195"/>
      <c r="I37" s="1414"/>
      <c r="J37" s="1415"/>
      <c r="K37" s="1415"/>
      <c r="L37" s="1415"/>
      <c r="M37" s="23"/>
      <c r="N37" s="1469"/>
      <c r="O37" s="1470"/>
      <c r="P37" s="1422"/>
      <c r="Q37" s="1424"/>
      <c r="R37" s="5"/>
    </row>
    <row r="38" spans="1:18" ht="13.5" thickBot="1">
      <c r="A38" s="196"/>
      <c r="B38" s="1454" t="e">
        <f>VLOOKUP(A38,'Athlete and Points'!$A$1:$S$91,2,FALSE)</f>
        <v>#N/A</v>
      </c>
      <c r="C38" s="1454"/>
      <c r="D38" s="197" t="e">
        <f>VLOOKUP(A38,'Athlete and Points'!$A$1:$S$91,4,FALSE)</f>
        <v>#N/A</v>
      </c>
      <c r="E38" s="198"/>
      <c r="F38" s="1455"/>
      <c r="G38" s="1456"/>
      <c r="H38" s="338"/>
      <c r="I38" s="1455"/>
      <c r="J38" s="1456"/>
      <c r="K38" s="1456"/>
      <c r="L38" s="1456"/>
      <c r="M38" s="195" t="e">
        <f>VLOOKUP(A38,'Athlete and Points'!$A$1:$S$91,17,FALSE)</f>
        <v>#N/A</v>
      </c>
      <c r="N38" s="1471"/>
      <c r="O38" s="1472"/>
      <c r="P38" s="1353"/>
      <c r="Q38" s="1355"/>
      <c r="R38" s="18"/>
    </row>
    <row r="39" spans="1:18" ht="13.5" thickBot="1">
      <c r="A39" s="29" t="s">
        <v>387</v>
      </c>
      <c r="B39" s="82"/>
      <c r="C39" s="82"/>
      <c r="D39" s="70"/>
      <c r="E39" s="70"/>
      <c r="F39" s="1336"/>
      <c r="G39" s="1337"/>
      <c r="H39" s="70"/>
      <c r="I39" s="1336"/>
      <c r="J39" s="1337"/>
      <c r="K39" s="1337"/>
      <c r="L39" s="1337"/>
      <c r="M39" s="71"/>
      <c r="N39" s="1336"/>
      <c r="O39" s="1337"/>
      <c r="P39" s="1336"/>
      <c r="Q39" s="1337"/>
      <c r="R39" s="22"/>
    </row>
    <row r="40" spans="1:18">
      <c r="A40" s="28">
        <v>9045049</v>
      </c>
      <c r="B40" s="1338" t="str">
        <f>VLOOKUP(A40,'Athlete and Points'!$A$1:$S$91,2,FALSE)</f>
        <v>RICHARDSON Chrisy</v>
      </c>
      <c r="C40" s="1338"/>
      <c r="D40" s="27">
        <f>VLOOKUP(A40,'Athlete and Points'!$A$1:$S$91,4,FALSE)</f>
        <v>94</v>
      </c>
      <c r="E40" s="26">
        <f>VLOOKUP(A40,'Athlete and Points'!$A$1:$S$91,5,FALSE)</f>
        <v>28</v>
      </c>
      <c r="F40" s="1339">
        <f>VLOOKUP(A40,'Athlete and Points'!$A$1:$S$91,8,FALSE)</f>
        <v>1.61</v>
      </c>
      <c r="G40" s="1340"/>
      <c r="H40" s="26"/>
      <c r="I40" s="1339"/>
      <c r="J40" s="1340"/>
      <c r="K40" s="1340"/>
      <c r="L40" s="1340"/>
      <c r="M40" s="26"/>
      <c r="N40" s="1341"/>
      <c r="O40" s="1342"/>
      <c r="P40" s="1341"/>
      <c r="Q40" s="1343"/>
      <c r="R40" s="5"/>
    </row>
    <row r="41" spans="1:18" ht="13.5" thickBot="1">
      <c r="A41" s="25">
        <v>9045069</v>
      </c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/>
      <c r="F41" s="1345" t="e">
        <f>VLOOKUP(A41,'Athlete and Points'!$A$1:$S$91,8,FALSE)</f>
        <v>#N/A</v>
      </c>
      <c r="G41" s="1346"/>
      <c r="H41" s="23"/>
      <c r="I41" s="1345"/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18"/>
    </row>
    <row r="42" spans="1:18">
      <c r="A42" s="25">
        <v>9045044</v>
      </c>
      <c r="B42" s="1344" t="str">
        <f>VLOOKUP(A42,'Athlete and Points'!$A$1:$S$91,2,FALSE)</f>
        <v>TURNBULL Biba</v>
      </c>
      <c r="C42" s="1344"/>
      <c r="D42" s="24">
        <f>VLOOKUP(A42,'Athlete and Points'!$A$1:$S$91,4,FALSE)</f>
        <v>94</v>
      </c>
      <c r="E42" s="23"/>
      <c r="F42" s="1345">
        <f>VLOOKUP(A42,'Athlete and Points'!$A$1:$S$91,8,FALSE)</f>
        <v>14.52</v>
      </c>
      <c r="G42" s="1346"/>
      <c r="H42" s="23"/>
      <c r="I42" s="1345"/>
      <c r="J42" s="1346"/>
      <c r="K42" s="1346"/>
      <c r="L42" s="1346"/>
      <c r="M42" s="23">
        <f>VLOOKUP(A42,'Athlete and Points'!$A$1:$S$91,17,FALSE)</f>
        <v>14</v>
      </c>
      <c r="N42" s="1347"/>
      <c r="O42" s="1348"/>
      <c r="P42" s="1347"/>
      <c r="Q42" s="1349"/>
      <c r="R42" s="22"/>
    </row>
    <row r="43" spans="1:18" ht="13.5" thickBot="1">
      <c r="A43" s="25">
        <v>9045066</v>
      </c>
      <c r="B43" s="1344" t="str">
        <f>VLOOKUP(A43,'Athlete and Points'!$A$1:$S$91,2,FALSE)</f>
        <v>BAFF Georgia</v>
      </c>
      <c r="C43" s="1344"/>
      <c r="D43" s="24">
        <f>VLOOKUP(A43,'Athlete and Points'!$A$1:$S$91,4,FALSE)</f>
        <v>97</v>
      </c>
      <c r="E43" s="23"/>
      <c r="F43" s="1345">
        <f>VLOOKUP(A43,'Athlete and Points'!$A$1:$S$91,8,FALSE)</f>
        <v>224</v>
      </c>
      <c r="G43" s="1346"/>
      <c r="H43" s="23"/>
      <c r="I43" s="1345"/>
      <c r="J43" s="1346"/>
      <c r="K43" s="1346"/>
      <c r="L43" s="1346"/>
      <c r="M43" s="23"/>
      <c r="N43" s="1347"/>
      <c r="O43" s="1348"/>
      <c r="P43" s="1347"/>
      <c r="Q43" s="1349"/>
      <c r="R43" s="18"/>
    </row>
    <row r="44" spans="1:18">
      <c r="A44" s="25">
        <v>9045058</v>
      </c>
      <c r="B44" s="1344" t="str">
        <f>VLOOKUP(A44,'Athlete and Points'!$A$1:$S$91,2,FALSE)</f>
        <v>TURNER Ellise</v>
      </c>
      <c r="C44" s="1344"/>
      <c r="D44" s="24">
        <f>VLOOKUP(A44,'Athlete and Points'!$A$1:$S$91,4,FALSE)</f>
        <v>95</v>
      </c>
      <c r="E44" s="23"/>
      <c r="F44" s="1345">
        <f>VLOOKUP(A44,'Athlete and Points'!$A$1:$S$91,8,FALSE)</f>
        <v>164.8</v>
      </c>
      <c r="G44" s="1346"/>
      <c r="H44" s="23"/>
      <c r="I44" s="1345"/>
      <c r="J44" s="1346"/>
      <c r="K44" s="1346"/>
      <c r="L44" s="1346"/>
      <c r="M44" s="23"/>
      <c r="N44" s="1347"/>
      <c r="O44" s="1348"/>
      <c r="P44" s="1347"/>
      <c r="Q44" s="1349"/>
      <c r="R44" s="22"/>
    </row>
    <row r="45" spans="1:18" ht="13.5" thickBot="1">
      <c r="A45" s="252">
        <v>9045022</v>
      </c>
      <c r="B45" s="1407" t="str">
        <f>VLOOKUP(A45,'Athlete and Points'!$A$1:$S$91,2,FALSE)</f>
        <v>STAVELEY Lauren</v>
      </c>
      <c r="C45" s="1407"/>
      <c r="D45" s="253">
        <f>VLOOKUP(A45,'Athlete and Points'!$A$1:$S$91,4,FALSE)</f>
        <v>94</v>
      </c>
      <c r="E45" s="254"/>
      <c r="F45" s="1408"/>
      <c r="G45" s="1409"/>
      <c r="H45" s="254"/>
      <c r="I45" s="1408"/>
      <c r="J45" s="1409"/>
      <c r="K45" s="1409"/>
      <c r="L45" s="1409"/>
      <c r="M45" s="254">
        <f>VLOOKUP(A45,'Athlete and Points'!$A$1:$S$91,17,FALSE)</f>
        <v>108</v>
      </c>
      <c r="N45" s="1422">
        <v>4.8</v>
      </c>
      <c r="O45" s="1423"/>
      <c r="P45" s="1347"/>
      <c r="Q45" s="1349"/>
      <c r="R45" s="18"/>
    </row>
    <row r="46" spans="1:18">
      <c r="A46" s="199"/>
      <c r="B46" s="1413" t="e">
        <f>VLOOKUP(A46,'Athlete and Points'!$A$1:$S$91,2,FALSE)</f>
        <v>#N/A</v>
      </c>
      <c r="C46" s="1413"/>
      <c r="D46" s="194" t="e">
        <f>VLOOKUP(A46,'Athlete and Points'!$A$1:$S$91,4,FALSE)</f>
        <v>#N/A</v>
      </c>
      <c r="E46" s="195"/>
      <c r="F46" s="1345"/>
      <c r="G46" s="1346"/>
      <c r="H46" s="195" t="e">
        <f>VLOOKUP(A46,'Athlete and Points'!$A$1:$S$91,11,FALSE)</f>
        <v>#N/A</v>
      </c>
      <c r="I46" s="1414"/>
      <c r="J46" s="1415"/>
      <c r="K46" s="1415"/>
      <c r="L46" s="1415"/>
      <c r="M46" s="195" t="e">
        <f>VLOOKUP(A46,'Athlete and Points'!$A$1:$S$91,17,FALSE)</f>
        <v>#N/A</v>
      </c>
      <c r="N46" s="1469"/>
      <c r="O46" s="1470"/>
      <c r="P46" s="1347"/>
      <c r="Q46" s="1349"/>
      <c r="R46" s="22"/>
    </row>
    <row r="47" spans="1:18" ht="13.5" thickBot="1">
      <c r="A47" s="252">
        <v>9045028</v>
      </c>
      <c r="B47" s="1407" t="str">
        <f>VLOOKUP(A47,'Athlete and Points'!$A$1:$S$91,2,FALSE)</f>
        <v>BROCKHOFF Belle</v>
      </c>
      <c r="C47" s="1407"/>
      <c r="D47" s="253">
        <f>VLOOKUP(A47,'Athlete and Points'!$A$1:$S$91,4,FALSE)</f>
        <v>93</v>
      </c>
      <c r="E47" s="254"/>
      <c r="F47" s="1408">
        <f>VLOOKUP(A47,'Athlete and Points'!$A$1:$S$91,8,FALSE)</f>
        <v>625</v>
      </c>
      <c r="G47" s="1409"/>
      <c r="H47" s="254"/>
      <c r="I47" s="1408"/>
      <c r="J47" s="1409"/>
      <c r="K47" s="1409"/>
      <c r="L47" s="1409"/>
      <c r="M47" s="254"/>
      <c r="N47" s="1422">
        <v>4.7</v>
      </c>
      <c r="O47" s="1423"/>
      <c r="P47" s="1347"/>
      <c r="Q47" s="1349"/>
      <c r="R47" s="18"/>
    </row>
    <row r="48" spans="1:18">
      <c r="A48" s="25"/>
      <c r="B48" s="1344" t="e">
        <f>VLOOKUP(A48,'Athlete and Points'!$A$1:$S$91,2,FALSE)</f>
        <v>#N/A</v>
      </c>
      <c r="C48" s="1344"/>
      <c r="D48" s="24" t="e">
        <f>VLOOKUP(A48,'Athlete and Points'!$A$1:$S$91,4,FALSE)</f>
        <v>#N/A</v>
      </c>
      <c r="E48" s="23" t="e">
        <f>VLOOKUP(A48,'Athlete and Points'!$A$1:$S$91,5,FALSE)</f>
        <v>#N/A</v>
      </c>
      <c r="F48" s="1345" t="e">
        <f>VLOOKUP(A48,'Athlete and Points'!$A$1:$S$91,8,FALSE)</f>
        <v>#N/A</v>
      </c>
      <c r="G48" s="1346"/>
      <c r="H48" s="23" t="e">
        <f>VLOOKUP(A48,'Athlete and Points'!$A$1:$S$91,11,FALSE)</f>
        <v>#N/A</v>
      </c>
      <c r="I48" s="1345" t="e">
        <f>VLOOKUP(A48,'Athlete and Points'!$A$1:$S$91,14,FALSE)</f>
        <v>#N/A</v>
      </c>
      <c r="J48" s="1346"/>
      <c r="K48" s="1346"/>
      <c r="L48" s="1346"/>
      <c r="M48" s="23" t="e">
        <f>VLOOKUP(A48,'Athlete and Points'!$A$1:$S$91,17,FALSE)</f>
        <v>#N/A</v>
      </c>
      <c r="N48" s="1347"/>
      <c r="O48" s="1348"/>
      <c r="P48" s="1347"/>
      <c r="Q48" s="1349"/>
      <c r="R48" s="22"/>
    </row>
    <row r="49" spans="1:18" ht="13.5" thickBot="1">
      <c r="A49" s="21"/>
      <c r="B49" s="1350" t="e">
        <f>VLOOKUP(A49,'Athlete and Points'!$A$1:$S$91,2,FALSE)</f>
        <v>#N/A</v>
      </c>
      <c r="C49" s="1350"/>
      <c r="D49" s="20" t="e">
        <f>VLOOKUP(A49,'Athlete and Points'!$A$1:$S$91,4,FALSE)</f>
        <v>#N/A</v>
      </c>
      <c r="E49" s="19" t="e">
        <f>VLOOKUP(A49,'Athlete and Points'!$A$1:$S$91,5,FALSE)</f>
        <v>#N/A</v>
      </c>
      <c r="F49" s="1351" t="e">
        <f>VLOOKUP(A49,'Athlete and Points'!$A$1:$S$91,8,FALSE)</f>
        <v>#N/A</v>
      </c>
      <c r="G49" s="1352"/>
      <c r="H49" s="19" t="e">
        <f>VLOOKUP(A49,'Athlete and Points'!$A$1:$S$91,11,FALSE)</f>
        <v>#N/A</v>
      </c>
      <c r="I49" s="1351" t="e">
        <f>VLOOKUP(A49,'Athlete and Points'!$A$1:$S$91,14,FALSE)</f>
        <v>#N/A</v>
      </c>
      <c r="J49" s="1352"/>
      <c r="K49" s="1352"/>
      <c r="L49" s="1352"/>
      <c r="M49" s="19" t="e">
        <f>VLOOKUP(A49,'Athlete and Points'!$A$1:$S$91,17,FALSE)</f>
        <v>#N/A</v>
      </c>
      <c r="N49" s="1353"/>
      <c r="O49" s="1354"/>
      <c r="P49" s="1353"/>
      <c r="Q49" s="1355"/>
      <c r="R49" s="18"/>
    </row>
    <row r="50" spans="1:18" ht="1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</row>
    <row r="51" spans="1:18" ht="13.5" thickBot="1">
      <c r="A51" s="1356"/>
      <c r="B51" s="1357"/>
      <c r="C51" s="1357"/>
      <c r="D51" s="1357"/>
      <c r="E51" s="1357"/>
      <c r="N51" s="14"/>
    </row>
    <row r="53" spans="1:18" ht="18">
      <c r="B53" s="12" t="s">
        <v>382</v>
      </c>
      <c r="C53" s="12"/>
    </row>
    <row r="54" spans="1:18" ht="18.75">
      <c r="D54" s="11" t="s">
        <v>381</v>
      </c>
    </row>
    <row r="55" spans="1:18" ht="18.75" thickBot="1">
      <c r="E55" s="10" t="s">
        <v>380</v>
      </c>
    </row>
    <row r="56" spans="1:18" ht="24.75" thickTop="1">
      <c r="A56" s="1361" t="s">
        <v>379</v>
      </c>
      <c r="B56" s="1362"/>
      <c r="C56" s="1362"/>
      <c r="D56" s="1372"/>
      <c r="E56" s="1373" t="s">
        <v>378</v>
      </c>
      <c r="F56" s="1372"/>
      <c r="G56" s="9" t="s">
        <v>377</v>
      </c>
      <c r="H56" s="8" t="s">
        <v>376</v>
      </c>
    </row>
    <row r="57" spans="1:18" ht="24">
      <c r="A57" s="1374" t="s">
        <v>375</v>
      </c>
      <c r="B57" s="1375"/>
      <c r="C57" s="1375"/>
      <c r="D57" s="1319"/>
      <c r="E57" s="1318" t="s">
        <v>374</v>
      </c>
      <c r="F57" s="1319"/>
      <c r="G57" s="81" t="s">
        <v>373</v>
      </c>
      <c r="H57" s="7" t="s">
        <v>372</v>
      </c>
    </row>
    <row r="58" spans="1:18" ht="24.75" thickBot="1">
      <c r="A58" s="1358" t="s">
        <v>371</v>
      </c>
      <c r="B58" s="1285"/>
      <c r="C58" s="1285"/>
      <c r="D58" s="1359"/>
      <c r="E58" s="1360" t="s">
        <v>370</v>
      </c>
      <c r="F58" s="1359"/>
      <c r="G58" s="6" t="s">
        <v>369</v>
      </c>
      <c r="H58" s="5" t="s">
        <v>368</v>
      </c>
    </row>
    <row r="59" spans="1:18" ht="24" customHeight="1" thickTop="1">
      <c r="A59" s="1361"/>
      <c r="B59" s="1362"/>
      <c r="C59" s="1362"/>
      <c r="D59" s="1363"/>
      <c r="E59" s="1361" t="s">
        <v>367</v>
      </c>
      <c r="F59" s="1363"/>
      <c r="G59" s="1367"/>
      <c r="H59" s="1369"/>
    </row>
    <row r="60" spans="1:18" ht="13.5" thickBot="1">
      <c r="A60" s="1364"/>
      <c r="B60" s="1365"/>
      <c r="C60" s="1365"/>
      <c r="D60" s="1366"/>
      <c r="E60" s="1371" t="s">
        <v>366</v>
      </c>
      <c r="F60" s="1284"/>
      <c r="G60" s="1368"/>
      <c r="H60" s="1370"/>
    </row>
    <row r="61" spans="1:18">
      <c r="A61" s="1376"/>
      <c r="B61" s="1377"/>
      <c r="C61" s="1377"/>
      <c r="D61" s="1378"/>
      <c r="E61" s="1379"/>
      <c r="F61" s="1380"/>
      <c r="G61" s="1381"/>
      <c r="H61" s="1382"/>
    </row>
    <row r="62" spans="1:18" ht="13.5" thickBot="1">
      <c r="A62" s="1383"/>
      <c r="B62" s="1384"/>
      <c r="C62" s="1384"/>
      <c r="D62" s="1385"/>
      <c r="E62" s="1383"/>
      <c r="F62" s="1385"/>
      <c r="G62" s="1386"/>
      <c r="H62" s="1387"/>
    </row>
    <row r="63" spans="1:18" ht="13.5" thickTop="1">
      <c r="A63" s="1361" t="s">
        <v>510</v>
      </c>
      <c r="B63" s="1362"/>
      <c r="C63" s="1362"/>
      <c r="D63" s="1363"/>
      <c r="E63" s="1361" t="s">
        <v>365</v>
      </c>
      <c r="F63" s="1363"/>
      <c r="G63" s="1367"/>
      <c r="H63" s="1369"/>
    </row>
    <row r="64" spans="1:1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>
      <c r="A67" s="1376"/>
      <c r="B67" s="1377"/>
      <c r="C67" s="1377"/>
      <c r="D67" s="1378"/>
      <c r="E67" s="1379"/>
      <c r="F67" s="1380"/>
      <c r="G67" s="1381"/>
      <c r="H67" s="1382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64"/>
      <c r="B70" s="1365"/>
      <c r="C70" s="1365"/>
      <c r="D70" s="1366"/>
      <c r="E70" s="1379"/>
      <c r="F70" s="1380"/>
      <c r="G70" s="1368"/>
      <c r="H70" s="1370"/>
    </row>
    <row r="71" spans="1:8" ht="13.5" thickTop="1">
      <c r="A71" s="1361"/>
      <c r="B71" s="1362"/>
      <c r="C71" s="1362"/>
      <c r="D71" s="1363"/>
      <c r="E71" s="1361" t="s">
        <v>364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363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83"/>
      <c r="B78" s="1384"/>
      <c r="C78" s="1384"/>
      <c r="D78" s="1385"/>
      <c r="E78" s="1383"/>
      <c r="F78" s="1385"/>
      <c r="G78" s="1386"/>
      <c r="H78" s="1387"/>
    </row>
    <row r="79" spans="1:8" ht="13.5" thickTop="1">
      <c r="A79" s="1361"/>
      <c r="B79" s="1362"/>
      <c r="C79" s="1362"/>
      <c r="D79" s="1363"/>
      <c r="E79" s="1361" t="s">
        <v>362</v>
      </c>
      <c r="F79" s="1363"/>
      <c r="G79" s="1367"/>
      <c r="H79" s="1369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>
      <c r="A83" s="1376"/>
      <c r="B83" s="1377"/>
      <c r="C83" s="1377"/>
      <c r="D83" s="1378"/>
      <c r="E83" s="1379"/>
      <c r="F83" s="1380"/>
      <c r="G83" s="1381"/>
      <c r="H83" s="1382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 ht="46.5" customHeight="1" thickTop="1">
      <c r="A87" s="1361"/>
      <c r="B87" s="1362"/>
      <c r="C87" s="1362"/>
      <c r="D87" s="1363"/>
      <c r="E87" s="1361" t="s">
        <v>361</v>
      </c>
      <c r="F87" s="1363"/>
      <c r="G87" s="1367"/>
      <c r="H87" s="1369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>
      <c r="A91" s="1376"/>
      <c r="B91" s="1377"/>
      <c r="C91" s="1377"/>
      <c r="D91" s="1378"/>
      <c r="E91" s="1379"/>
      <c r="F91" s="1380"/>
      <c r="G91" s="1381"/>
      <c r="H91" s="1382"/>
    </row>
    <row r="92" spans="1:8" ht="13.5" thickBot="1">
      <c r="A92" s="1364"/>
      <c r="B92" s="1365"/>
      <c r="C92" s="1365"/>
      <c r="D92" s="1366"/>
      <c r="E92" s="1379"/>
      <c r="F92" s="1380"/>
      <c r="G92" s="1368"/>
      <c r="H92" s="1370"/>
    </row>
    <row r="93" spans="1:8">
      <c r="A93" s="1376"/>
      <c r="B93" s="1377"/>
      <c r="C93" s="1377"/>
      <c r="D93" s="1378"/>
      <c r="E93" s="1379"/>
      <c r="F93" s="1380"/>
      <c r="G93" s="1381"/>
      <c r="H93" s="1382"/>
    </row>
    <row r="94" spans="1:8" ht="13.5" thickBot="1">
      <c r="A94" s="1364"/>
      <c r="B94" s="1365"/>
      <c r="C94" s="1365"/>
      <c r="D94" s="1366"/>
      <c r="E94" s="1379"/>
      <c r="F94" s="1380"/>
      <c r="G94" s="1368"/>
      <c r="H94" s="1370"/>
    </row>
    <row r="95" spans="1:8" ht="13.5" thickTop="1">
      <c r="A95" s="1361" t="s">
        <v>360</v>
      </c>
      <c r="B95" s="1372"/>
      <c r="C95" s="4">
        <f ca="1">TODAY()</f>
        <v>42433</v>
      </c>
      <c r="D95" s="1373" t="s">
        <v>359</v>
      </c>
      <c r="E95" s="1362"/>
      <c r="F95" s="1362"/>
      <c r="G95" s="1362"/>
      <c r="H95" s="1363"/>
    </row>
    <row r="96" spans="1:8">
      <c r="A96" s="1374" t="s">
        <v>358</v>
      </c>
      <c r="B96" s="1319"/>
      <c r="C96" s="69"/>
      <c r="D96" s="1318" t="s">
        <v>357</v>
      </c>
      <c r="E96" s="1288"/>
      <c r="F96" s="1288"/>
      <c r="G96" s="1288"/>
      <c r="H96" s="1289"/>
    </row>
    <row r="97" spans="1:8" ht="13.5" thickBot="1">
      <c r="A97" s="1358" t="s">
        <v>356</v>
      </c>
      <c r="B97" s="1359"/>
      <c r="C97" s="64"/>
      <c r="D97" s="1360" t="s">
        <v>355</v>
      </c>
      <c r="E97" s="1285"/>
      <c r="F97" s="1285"/>
      <c r="G97" s="1285"/>
      <c r="H97" s="1286"/>
    </row>
    <row r="98" spans="1:8" ht="13.5" thickTop="1">
      <c r="A98" s="3"/>
    </row>
  </sheetData>
  <protectedRanges>
    <protectedRange sqref="U4" name="Event ID_1"/>
  </protectedRanges>
  <mergeCells count="274">
    <mergeCell ref="P36:Q36"/>
    <mergeCell ref="B37:C37"/>
    <mergeCell ref="F37:G37"/>
    <mergeCell ref="I37:L37"/>
    <mergeCell ref="N37:O37"/>
    <mergeCell ref="P37:Q37"/>
    <mergeCell ref="P31:Q31"/>
    <mergeCell ref="A96:B96"/>
    <mergeCell ref="D96:H9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A97:B97"/>
    <mergeCell ref="D97:H97"/>
    <mergeCell ref="A93:D94"/>
    <mergeCell ref="E93:F94"/>
    <mergeCell ref="G93:G94"/>
    <mergeCell ref="H93:H94"/>
    <mergeCell ref="A95:B95"/>
    <mergeCell ref="D95:H95"/>
    <mergeCell ref="A89:D90"/>
    <mergeCell ref="E89:F90"/>
    <mergeCell ref="G89:G90"/>
    <mergeCell ref="H89:H90"/>
    <mergeCell ref="A91:D92"/>
    <mergeCell ref="E91:F92"/>
    <mergeCell ref="G91:G92"/>
    <mergeCell ref="H91:H92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8:D58"/>
    <mergeCell ref="E58:F58"/>
    <mergeCell ref="A59:D60"/>
    <mergeCell ref="E59:F59"/>
    <mergeCell ref="G59:G60"/>
    <mergeCell ref="H59:H60"/>
    <mergeCell ref="E60:F60"/>
    <mergeCell ref="A51:E51"/>
    <mergeCell ref="A56:D56"/>
    <mergeCell ref="E56:F56"/>
    <mergeCell ref="A57:D57"/>
    <mergeCell ref="E57:F57"/>
    <mergeCell ref="B49:C49"/>
    <mergeCell ref="F49:G49"/>
    <mergeCell ref="I49:L49"/>
    <mergeCell ref="N49:O49"/>
    <mergeCell ref="P49:Q49"/>
    <mergeCell ref="B47:C47"/>
    <mergeCell ref="F47:G47"/>
    <mergeCell ref="I47:L47"/>
    <mergeCell ref="N47:O47"/>
    <mergeCell ref="P47:Q47"/>
    <mergeCell ref="B48:C48"/>
    <mergeCell ref="F48:G48"/>
    <mergeCell ref="I48:L48"/>
    <mergeCell ref="N48:O48"/>
    <mergeCell ref="P48:Q48"/>
    <mergeCell ref="B45:C45"/>
    <mergeCell ref="F45:G45"/>
    <mergeCell ref="I45:L45"/>
    <mergeCell ref="N45:O45"/>
    <mergeCell ref="P45:Q45"/>
    <mergeCell ref="B46:C46"/>
    <mergeCell ref="F46:G46"/>
    <mergeCell ref="I46:L46"/>
    <mergeCell ref="N46:O46"/>
    <mergeCell ref="P46:Q46"/>
    <mergeCell ref="B43:C43"/>
    <mergeCell ref="F43:G43"/>
    <mergeCell ref="I43:L43"/>
    <mergeCell ref="N43:O43"/>
    <mergeCell ref="P43:Q43"/>
    <mergeCell ref="B44:C44"/>
    <mergeCell ref="F44:G44"/>
    <mergeCell ref="I44:L44"/>
    <mergeCell ref="N44:O44"/>
    <mergeCell ref="P44:Q44"/>
    <mergeCell ref="B41:C41"/>
    <mergeCell ref="F41:G41"/>
    <mergeCell ref="I41:L41"/>
    <mergeCell ref="N41:O41"/>
    <mergeCell ref="P41:Q41"/>
    <mergeCell ref="B42:C42"/>
    <mergeCell ref="F42:G42"/>
    <mergeCell ref="I42:L42"/>
    <mergeCell ref="N42:O42"/>
    <mergeCell ref="P42:Q42"/>
    <mergeCell ref="F39:G39"/>
    <mergeCell ref="I39:L39"/>
    <mergeCell ref="N39:O39"/>
    <mergeCell ref="P39:Q39"/>
    <mergeCell ref="B40:C40"/>
    <mergeCell ref="F40:G40"/>
    <mergeCell ref="I40:L40"/>
    <mergeCell ref="N40:O40"/>
    <mergeCell ref="P40:Q40"/>
    <mergeCell ref="B33:C33"/>
    <mergeCell ref="F33:G33"/>
    <mergeCell ref="I33:L33"/>
    <mergeCell ref="N33:O33"/>
    <mergeCell ref="P33:Q33"/>
    <mergeCell ref="B38:C38"/>
    <mergeCell ref="F38:G38"/>
    <mergeCell ref="I38:L38"/>
    <mergeCell ref="N38:O38"/>
    <mergeCell ref="P38:Q38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B28:C28"/>
    <mergeCell ref="F28:G28"/>
    <mergeCell ref="I28:L28"/>
    <mergeCell ref="N28:O28"/>
    <mergeCell ref="P28:Q28"/>
    <mergeCell ref="B32:C32"/>
    <mergeCell ref="F32:G32"/>
    <mergeCell ref="I32:L32"/>
    <mergeCell ref="N32:O32"/>
    <mergeCell ref="P32:Q32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468" priority="30" stopIfTrue="1">
      <formula>ISERROR($B$5:$B$13)</formula>
    </cfRule>
  </conditionalFormatting>
  <conditionalFormatting sqref="W9">
    <cfRule type="expression" dxfId="467" priority="29" stopIfTrue="1">
      <formula>ISERROR($E$9)</formula>
    </cfRule>
  </conditionalFormatting>
  <conditionalFormatting sqref="C20">
    <cfRule type="expression" dxfId="466" priority="28" stopIfTrue="1">
      <formula>ISERROR(C20:D42)</formula>
    </cfRule>
  </conditionalFormatting>
  <conditionalFormatting sqref="C20">
    <cfRule type="expression" dxfId="465" priority="27" stopIfTrue="1">
      <formula>ISERROR(C20:D42)</formula>
    </cfRule>
  </conditionalFormatting>
  <conditionalFormatting sqref="B36">
    <cfRule type="expression" dxfId="464" priority="26" stopIfTrue="1">
      <formula>ISERROR(B36:B51)</formula>
    </cfRule>
  </conditionalFormatting>
  <conditionalFormatting sqref="D36">
    <cfRule type="expression" dxfId="463" priority="25" stopIfTrue="1">
      <formula>ISERROR(D36:H51)</formula>
    </cfRule>
  </conditionalFormatting>
  <conditionalFormatting sqref="F34:F38">
    <cfRule type="expression" dxfId="462" priority="24" stopIfTrue="1">
      <formula>ISERROR(F34:N49)</formula>
    </cfRule>
  </conditionalFormatting>
  <conditionalFormatting sqref="E36">
    <cfRule type="expression" dxfId="461" priority="23" stopIfTrue="1">
      <formula>ISERROR(E36:K51)</formula>
    </cfRule>
  </conditionalFormatting>
  <conditionalFormatting sqref="I36">
    <cfRule type="expression" dxfId="460" priority="22" stopIfTrue="1">
      <formula>ISERROR(H36:R51)</formula>
    </cfRule>
  </conditionalFormatting>
  <conditionalFormatting sqref="M36 H36 H38">
    <cfRule type="expression" dxfId="459" priority="21" stopIfTrue="1">
      <formula>ISERROR(G36:P51)</formula>
    </cfRule>
  </conditionalFormatting>
  <conditionalFormatting sqref="F6 C20 E5:E6 C5:C6 K9:R10 L11:N11 A40:B49 B20:B38 A20:A33 A35:A38 G20:G37 D20:F38 F34:G38 D40:M49 H20:Q38">
    <cfRule type="containsErrors" dxfId="458" priority="20" stopIfTrue="1">
      <formula>ISERROR(A5)</formula>
    </cfRule>
  </conditionalFormatting>
  <conditionalFormatting sqref="I38">
    <cfRule type="expression" dxfId="457" priority="10" stopIfTrue="1">
      <formula>ISERROR(H38:R51)</formula>
    </cfRule>
  </conditionalFormatting>
  <conditionalFormatting sqref="M35 H35">
    <cfRule type="expression" dxfId="456" priority="41" stopIfTrue="1">
      <formula>ISERROR(G35:P51)</formula>
    </cfRule>
  </conditionalFormatting>
  <conditionalFormatting sqref="F32:F33">
    <cfRule type="expression" dxfId="455" priority="2" stopIfTrue="1">
      <formula>ISERROR(F32:N50)</formula>
    </cfRule>
  </conditionalFormatting>
  <conditionalFormatting sqref="B35:B37">
    <cfRule type="expression" dxfId="454" priority="42" stopIfTrue="1">
      <formula>ISERROR(B35:B51)</formula>
    </cfRule>
  </conditionalFormatting>
  <conditionalFormatting sqref="D35:D37">
    <cfRule type="expression" dxfId="453" priority="44" stopIfTrue="1">
      <formula>ISERROR(D35:H51)</formula>
    </cfRule>
  </conditionalFormatting>
  <conditionalFormatting sqref="F34:F37">
    <cfRule type="expression" dxfId="452" priority="46" stopIfTrue="1">
      <formula>ISERROR(F34:N50)</formula>
    </cfRule>
  </conditionalFormatting>
  <conditionalFormatting sqref="E35:E37">
    <cfRule type="expression" dxfId="451" priority="48" stopIfTrue="1">
      <formula>ISERROR(E35:K51)</formula>
    </cfRule>
  </conditionalFormatting>
  <conditionalFormatting sqref="I35">
    <cfRule type="expression" dxfId="450" priority="50" stopIfTrue="1">
      <formula>ISERROR(H35:R51)</formula>
    </cfRule>
  </conditionalFormatting>
  <conditionalFormatting sqref="M29:M38 H29:H37">
    <cfRule type="expression" dxfId="449" priority="61" stopIfTrue="1">
      <formula>ISERROR(G29:P48)</formula>
    </cfRule>
  </conditionalFormatting>
  <conditionalFormatting sqref="B34">
    <cfRule type="expression" dxfId="448" priority="62" stopIfTrue="1">
      <formula>ISERROR(B34:B51)</formula>
    </cfRule>
  </conditionalFormatting>
  <conditionalFormatting sqref="D34">
    <cfRule type="expression" dxfId="447" priority="64" stopIfTrue="1">
      <formula>ISERROR(D34:H51)</formula>
    </cfRule>
  </conditionalFormatting>
  <conditionalFormatting sqref="F34">
    <cfRule type="expression" dxfId="446" priority="66" stopIfTrue="1">
      <formula>ISERROR(F34:N51)</formula>
    </cfRule>
  </conditionalFormatting>
  <conditionalFormatting sqref="E34">
    <cfRule type="expression" dxfId="445" priority="68" stopIfTrue="1">
      <formula>ISERROR(E34:K51)</formula>
    </cfRule>
  </conditionalFormatting>
  <conditionalFormatting sqref="H36">
    <cfRule type="expression" dxfId="444" priority="81" stopIfTrue="1">
      <formula>ISERROR(G36:P53)</formula>
    </cfRule>
  </conditionalFormatting>
  <conditionalFormatting sqref="B32:B33">
    <cfRule type="expression" dxfId="443" priority="82" stopIfTrue="1">
      <formula>ISERROR(B32:B50)</formula>
    </cfRule>
  </conditionalFormatting>
  <conditionalFormatting sqref="D32:D33">
    <cfRule type="expression" dxfId="442" priority="84" stopIfTrue="1">
      <formula>ISERROR(D32:H50)</formula>
    </cfRule>
  </conditionalFormatting>
  <conditionalFormatting sqref="E32:E33">
    <cfRule type="expression" dxfId="441" priority="88" stopIfTrue="1">
      <formula>ISERROR(E32:K50)</formula>
    </cfRule>
  </conditionalFormatting>
  <conditionalFormatting sqref="H35">
    <cfRule type="expression" dxfId="440" priority="101" stopIfTrue="1">
      <formula>ISERROR(G35:P53)</formula>
    </cfRule>
  </conditionalFormatting>
  <conditionalFormatting sqref="F29:F31">
    <cfRule type="expression" dxfId="439" priority="106" stopIfTrue="1">
      <formula>ISERROR(F29:N48)</formula>
    </cfRule>
  </conditionalFormatting>
  <conditionalFormatting sqref="B29:B31">
    <cfRule type="expression" dxfId="438" priority="108" stopIfTrue="1">
      <formula>ISERROR(B29:B48)</formula>
    </cfRule>
  </conditionalFormatting>
  <conditionalFormatting sqref="D29:D31">
    <cfRule type="expression" dxfId="437" priority="110" stopIfTrue="1">
      <formula>ISERROR(D29:H48)</formula>
    </cfRule>
  </conditionalFormatting>
  <conditionalFormatting sqref="E29:E32">
    <cfRule type="expression" dxfId="436" priority="112" stopIfTrue="1">
      <formula>ISERROR(E29:K48)</formula>
    </cfRule>
  </conditionalFormatting>
  <conditionalFormatting sqref="I29:I37">
    <cfRule type="expression" dxfId="435" priority="114" stopIfTrue="1">
      <formula>ISERROR(H29:R48)</formula>
    </cfRule>
  </conditionalFormatting>
  <conditionalFormatting sqref="B20:B28">
    <cfRule type="expression" dxfId="434" priority="116" stopIfTrue="1">
      <formula>ISERROR(B20:B42)</formula>
    </cfRule>
  </conditionalFormatting>
  <conditionalFormatting sqref="D20:D28">
    <cfRule type="expression" dxfId="433" priority="117" stopIfTrue="1">
      <formula>ISERROR(D20:H42)</formula>
    </cfRule>
  </conditionalFormatting>
  <conditionalFormatting sqref="F20:F28">
    <cfRule type="expression" dxfId="432" priority="118" stopIfTrue="1">
      <formula>ISERROR(F20:N42)</formula>
    </cfRule>
  </conditionalFormatting>
  <conditionalFormatting sqref="E20:E28">
    <cfRule type="expression" dxfId="431" priority="119" stopIfTrue="1">
      <formula>ISERROR(E20:K42)</formula>
    </cfRule>
  </conditionalFormatting>
  <conditionalFormatting sqref="I20:I32">
    <cfRule type="expression" dxfId="430" priority="120" stopIfTrue="1">
      <formula>ISERROR(H20:R42)</formula>
    </cfRule>
  </conditionalFormatting>
  <conditionalFormatting sqref="M21:M32 H20:H37">
    <cfRule type="expression" dxfId="429" priority="121" stopIfTrue="1">
      <formula>ISERROR(G20:P42)</formula>
    </cfRule>
  </conditionalFormatting>
  <conditionalFormatting sqref="B38">
    <cfRule type="expression" dxfId="428" priority="124" stopIfTrue="1">
      <formula>ISERROR(B38:B51)</formula>
    </cfRule>
  </conditionalFormatting>
  <conditionalFormatting sqref="D38">
    <cfRule type="expression" dxfId="427" priority="125" stopIfTrue="1">
      <formula>ISERROR(D38:H51)</formula>
    </cfRule>
  </conditionalFormatting>
  <conditionalFormatting sqref="F38">
    <cfRule type="expression" dxfId="426" priority="127" stopIfTrue="1">
      <formula>ISERROR(F38:N51)</formula>
    </cfRule>
  </conditionalFormatting>
  <conditionalFormatting sqref="F36:F37">
    <cfRule type="expression" dxfId="425" priority="128" stopIfTrue="1">
      <formula>ISERROR(F36:N50)</formula>
    </cfRule>
  </conditionalFormatting>
  <conditionalFormatting sqref="E38">
    <cfRule type="expression" dxfId="424" priority="129" stopIfTrue="1">
      <formula>ISERROR(E38:K51)</formula>
    </cfRule>
  </conditionalFormatting>
  <conditionalFormatting sqref="M38 H38">
    <cfRule type="expression" dxfId="423" priority="131" stopIfTrue="1">
      <formula>ISERROR(G38:P51)</formula>
    </cfRule>
  </conditionalFormatting>
  <conditionalFormatting sqref="B37">
    <cfRule type="expression" dxfId="422" priority="164" stopIfTrue="1">
      <formula>ISERROR(B37:B51)</formula>
    </cfRule>
  </conditionalFormatting>
  <conditionalFormatting sqref="D37">
    <cfRule type="expression" dxfId="421" priority="165" stopIfTrue="1">
      <formula>ISERROR(D37:H51)</formula>
    </cfRule>
  </conditionalFormatting>
  <conditionalFormatting sqref="E37">
    <cfRule type="expression" dxfId="420" priority="167" stopIfTrue="1">
      <formula>ISERROR(E37:K51)</formula>
    </cfRule>
  </conditionalFormatting>
  <conditionalFormatting sqref="I37">
    <cfRule type="expression" dxfId="419" priority="168" stopIfTrue="1">
      <formula>ISERROR(H37:R51)</formula>
    </cfRule>
  </conditionalFormatting>
  <conditionalFormatting sqref="M37 H37">
    <cfRule type="expression" dxfId="418" priority="169" stopIfTrue="1">
      <formula>ISERROR(G37:P51)</formula>
    </cfRule>
  </conditionalFormatting>
  <conditionalFormatting sqref="B31">
    <cfRule type="expression" dxfId="417" priority="198" stopIfTrue="1">
      <formula>ISERROR(B31:B51)</formula>
    </cfRule>
  </conditionalFormatting>
  <conditionalFormatting sqref="B29:B30">
    <cfRule type="expression" dxfId="416" priority="199" stopIfTrue="1">
      <formula>ISERROR(B29:B50)</formula>
    </cfRule>
  </conditionalFormatting>
  <conditionalFormatting sqref="D31">
    <cfRule type="expression" dxfId="415" priority="201" stopIfTrue="1">
      <formula>ISERROR(D31:H51)</formula>
    </cfRule>
  </conditionalFormatting>
  <conditionalFormatting sqref="D29:D30">
    <cfRule type="expression" dxfId="414" priority="202" stopIfTrue="1">
      <formula>ISERROR(D29:H50)</formula>
    </cfRule>
  </conditionalFormatting>
  <conditionalFormatting sqref="F31">
    <cfRule type="expression" dxfId="413" priority="204" stopIfTrue="1">
      <formula>ISERROR(F31:N51)</formula>
    </cfRule>
  </conditionalFormatting>
  <conditionalFormatting sqref="F29:F31">
    <cfRule type="expression" dxfId="412" priority="205" stopIfTrue="1">
      <formula>ISERROR(F29:N50)</formula>
    </cfRule>
  </conditionalFormatting>
  <conditionalFormatting sqref="E31">
    <cfRule type="expression" dxfId="411" priority="207" stopIfTrue="1">
      <formula>ISERROR(E31:K51)</formula>
    </cfRule>
  </conditionalFormatting>
  <conditionalFormatting sqref="E29:E30">
    <cfRule type="expression" dxfId="410" priority="208" stopIfTrue="1">
      <formula>ISERROR(E29:K50)</formula>
    </cfRule>
  </conditionalFormatting>
  <conditionalFormatting sqref="I40:I49">
    <cfRule type="expression" dxfId="409" priority="226" stopIfTrue="1">
      <formula>ISERROR(H40:R52)</formula>
    </cfRule>
  </conditionalFormatting>
  <conditionalFormatting sqref="B40:B49">
    <cfRule type="expression" dxfId="408" priority="249" stopIfTrue="1">
      <formula>ISERROR(B40:B52)</formula>
    </cfRule>
  </conditionalFormatting>
  <conditionalFormatting sqref="D40:D49">
    <cfRule type="expression" dxfId="407" priority="250" stopIfTrue="1">
      <formula>ISERROR(D40:H52)</formula>
    </cfRule>
  </conditionalFormatting>
  <conditionalFormatting sqref="F40:F49">
    <cfRule type="expression" dxfId="406" priority="251" stopIfTrue="1">
      <formula>ISERROR(F40:N52)</formula>
    </cfRule>
  </conditionalFormatting>
  <conditionalFormatting sqref="E40:E49">
    <cfRule type="expression" dxfId="405" priority="252" stopIfTrue="1">
      <formula>ISERROR(E40:K52)</formula>
    </cfRule>
  </conditionalFormatting>
  <conditionalFormatting sqref="H40:H49 M40:M49">
    <cfRule type="expression" dxfId="404" priority="253" stopIfTrue="1">
      <formula>ISERROR(G40:P52)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52" max="17" man="1"/>
  </row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F0000"/>
  </sheetPr>
  <dimension ref="A1:Z94"/>
  <sheetViews>
    <sheetView zoomScaleNormal="100" workbookViewId="0">
      <selection activeCell="V29" sqref="V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31832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83"/>
      <c r="C5" s="42" t="e">
        <f>U5</f>
        <v>#N/A</v>
      </c>
      <c r="E5" s="42"/>
      <c r="F5" s="85"/>
      <c r="G5" s="58"/>
      <c r="H5" s="383"/>
      <c r="I5" s="383"/>
      <c r="J5" s="38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85"/>
      <c r="C6" s="83" t="e">
        <f>U6</f>
        <v>#N/A</v>
      </c>
      <c r="E6" s="55"/>
      <c r="F6" s="56" t="e">
        <f>U7</f>
        <v>#N/A</v>
      </c>
      <c r="G6" s="385"/>
      <c r="H6" s="385"/>
      <c r="I6" s="385"/>
      <c r="J6" s="38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83"/>
      <c r="M8" s="383"/>
      <c r="N8" s="383"/>
      <c r="O8" s="383"/>
      <c r="P8" s="383"/>
      <c r="Q8" s="383"/>
      <c r="R8" s="384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385"/>
      <c r="C9" s="385"/>
      <c r="D9" s="385"/>
      <c r="E9" s="385"/>
      <c r="F9" s="385"/>
      <c r="G9" s="385"/>
      <c r="H9" s="385"/>
      <c r="I9" s="38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83"/>
      <c r="C11" s="383"/>
      <c r="D11" s="42" t="s">
        <v>407</v>
      </c>
      <c r="E11" s="383"/>
      <c r="F11" s="383"/>
      <c r="G11" s="383"/>
      <c r="H11" s="383"/>
      <c r="I11" s="384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86"/>
      <c r="C12" s="386"/>
      <c r="D12" s="386"/>
      <c r="E12" s="386"/>
      <c r="F12" s="386"/>
      <c r="G12" s="386"/>
      <c r="H12" s="386"/>
      <c r="I12" s="38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89</v>
      </c>
      <c r="V12" s="16"/>
      <c r="W12" s="16"/>
    </row>
    <row r="13" spans="1:26" ht="13.5" thickBot="1">
      <c r="A13" s="40" t="s">
        <v>402</v>
      </c>
      <c r="B13" s="381"/>
      <c r="C13" s="381"/>
      <c r="D13" s="381"/>
      <c r="E13" s="381"/>
      <c r="F13" s="381"/>
      <c r="G13" s="381"/>
      <c r="H13" s="381"/>
      <c r="I13" s="38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98" t="s">
        <v>393</v>
      </c>
      <c r="E17" s="396"/>
      <c r="F17" s="1295"/>
      <c r="G17" s="1296"/>
      <c r="H17" s="396"/>
      <c r="I17" s="1295"/>
      <c r="J17" s="1297"/>
      <c r="K17" s="1297"/>
      <c r="L17" s="1296"/>
      <c r="M17" s="39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92" t="s">
        <v>391</v>
      </c>
      <c r="E18" s="390" t="s">
        <v>353</v>
      </c>
      <c r="F18" s="1320" t="s">
        <v>352</v>
      </c>
      <c r="G18" s="1321"/>
      <c r="H18" s="390" t="s">
        <v>151</v>
      </c>
      <c r="I18" s="1320" t="s">
        <v>351</v>
      </c>
      <c r="J18" s="1322"/>
      <c r="K18" s="1322"/>
      <c r="L18" s="1321"/>
      <c r="M18" s="39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95" t="s">
        <v>389</v>
      </c>
      <c r="E19" s="32"/>
      <c r="F19" s="1328"/>
      <c r="G19" s="1329"/>
      <c r="H19" s="393"/>
      <c r="I19" s="1328"/>
      <c r="J19" s="1330"/>
      <c r="K19" s="1330"/>
      <c r="L19" s="1329"/>
      <c r="M19" s="39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89"/>
      <c r="N20" s="1336"/>
      <c r="O20" s="1337"/>
      <c r="P20" s="1336"/>
      <c r="Q20" s="1337"/>
      <c r="R20" s="387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9040137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9040115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9040172</v>
      </c>
      <c r="B24" s="1344" t="str">
        <f>VLOOKUP(A24,'Athlete and Points'!$A$1:$S$91,2,FALSE)</f>
        <v>STAVELEY Cameron</v>
      </c>
      <c r="C24" s="1344"/>
      <c r="D24" s="24">
        <f>VLOOKUP(A24,'Athlete and Points'!$A$1:$S$91,4,FALSE)</f>
        <v>97</v>
      </c>
      <c r="E24" s="23"/>
      <c r="F24" s="1345"/>
      <c r="G24" s="1346"/>
      <c r="H24" s="23">
        <f>VLOOKUP(A24,'Athlete and Points'!$A$1:$S$91,11,FALSE)</f>
        <v>2.52</v>
      </c>
      <c r="I24" s="1345"/>
      <c r="J24" s="1346"/>
      <c r="K24" s="1346"/>
      <c r="L24" s="1346"/>
      <c r="M24" s="23">
        <f>VLOOKUP(A24,'Athlete and Points'!$A$1:$S$91,17,FALSE)</f>
        <v>1.01</v>
      </c>
      <c r="N24" s="1347"/>
      <c r="O24" s="1348"/>
      <c r="P24" s="1347"/>
      <c r="Q24" s="1349"/>
      <c r="R24" s="22"/>
    </row>
    <row r="25" spans="1:18" ht="13.5" thickBot="1">
      <c r="A25" s="25">
        <v>9040121</v>
      </c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 t="e">
        <f>VLOOKUP(A25,'Athlete and Points'!$A$1:$S$91,8,FALSE)</f>
        <v>#N/A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99"/>
      <c r="C32" s="399"/>
      <c r="D32" s="387"/>
      <c r="E32" s="387"/>
      <c r="F32" s="1336"/>
      <c r="G32" s="1337"/>
      <c r="H32" s="387"/>
      <c r="I32" s="1336"/>
      <c r="J32" s="1337"/>
      <c r="K32" s="1337"/>
      <c r="L32" s="1337"/>
      <c r="M32" s="38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9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546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550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 t="s">
        <v>551</v>
      </c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8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8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403" priority="22" stopIfTrue="1">
      <formula>ISERROR($B$5:$B$13)</formula>
    </cfRule>
  </conditionalFormatting>
  <conditionalFormatting sqref="W9">
    <cfRule type="expression" dxfId="402" priority="21" stopIfTrue="1">
      <formula>ISERROR($E$9)</formula>
    </cfRule>
  </conditionalFormatting>
  <conditionalFormatting sqref="C20">
    <cfRule type="expression" dxfId="401" priority="20" stopIfTrue="1">
      <formula>ISERROR(C20:D35)</formula>
    </cfRule>
  </conditionalFormatting>
  <conditionalFormatting sqref="C20">
    <cfRule type="expression" dxfId="400" priority="19" stopIfTrue="1">
      <formula>ISERROR(C20:D35)</formula>
    </cfRule>
  </conditionalFormatting>
  <conditionalFormatting sqref="B20:B31">
    <cfRule type="expression" dxfId="399" priority="18" stopIfTrue="1">
      <formula>ISERROR(B20:B35)</formula>
    </cfRule>
  </conditionalFormatting>
  <conditionalFormatting sqref="D20:D31">
    <cfRule type="expression" dxfId="398" priority="17" stopIfTrue="1">
      <formula>ISERROR(D20:H35)</formula>
    </cfRule>
  </conditionalFormatting>
  <conditionalFormatting sqref="F20:F31">
    <cfRule type="expression" dxfId="397" priority="16" stopIfTrue="1">
      <formula>ISERROR(F20:N35)</formula>
    </cfRule>
  </conditionalFormatting>
  <conditionalFormatting sqref="E20:E31">
    <cfRule type="expression" dxfId="396" priority="15" stopIfTrue="1">
      <formula>ISERROR(E20:K35)</formula>
    </cfRule>
  </conditionalFormatting>
  <conditionalFormatting sqref="I20:I31">
    <cfRule type="expression" dxfId="395" priority="14" stopIfTrue="1">
      <formula>ISERROR(H20:R35)</formula>
    </cfRule>
  </conditionalFormatting>
  <conditionalFormatting sqref="H20:H31">
    <cfRule type="expression" dxfId="394" priority="13" stopIfTrue="1">
      <formula>ISERROR(G20:P35)</formula>
    </cfRule>
  </conditionalFormatting>
  <conditionalFormatting sqref="F6 C20 A20:B31 E5:E6 D33:M42 C5:C6 K9:R10 L11:N11 D20:Q31 A33:B42">
    <cfRule type="containsErrors" dxfId="393" priority="12" stopIfTrue="1">
      <formula>ISERROR(A5)</formula>
    </cfRule>
  </conditionalFormatting>
  <conditionalFormatting sqref="M21:M31">
    <cfRule type="expression" dxfId="392" priority="11" stopIfTrue="1">
      <formula>ISERROR(L21:U36)</formula>
    </cfRule>
  </conditionalFormatting>
  <conditionalFormatting sqref="B33:B42">
    <cfRule type="expression" dxfId="391" priority="10" stopIfTrue="1">
      <formula>ISERROR(B33:B48)</formula>
    </cfRule>
  </conditionalFormatting>
  <conditionalFormatting sqref="D33:D42">
    <cfRule type="expression" dxfId="390" priority="9" stopIfTrue="1">
      <formula>ISERROR(D33:H48)</formula>
    </cfRule>
  </conditionalFormatting>
  <conditionalFormatting sqref="F33:F42">
    <cfRule type="expression" dxfId="389" priority="8" stopIfTrue="1">
      <formula>ISERROR(F33:N48)</formula>
    </cfRule>
  </conditionalFormatting>
  <conditionalFormatting sqref="E33:E42">
    <cfRule type="expression" dxfId="388" priority="7" stopIfTrue="1">
      <formula>ISERROR(E33:K48)</formula>
    </cfRule>
  </conditionalFormatting>
  <conditionalFormatting sqref="I33:I42">
    <cfRule type="expression" dxfId="387" priority="6" stopIfTrue="1">
      <formula>ISERROR(H33:R48)</formula>
    </cfRule>
  </conditionalFormatting>
  <conditionalFormatting sqref="H33:H42">
    <cfRule type="expression" dxfId="386" priority="5" stopIfTrue="1">
      <formula>ISERROR(G33:P48)</formula>
    </cfRule>
  </conditionalFormatting>
  <conditionalFormatting sqref="M33:M42">
    <cfRule type="expression" dxfId="385" priority="4" stopIfTrue="1">
      <formula>ISERROR(L33:U48)</formula>
    </cfRule>
  </conditionalFormatting>
  <conditionalFormatting sqref="I34:I41">
    <cfRule type="expression" dxfId="384" priority="3" stopIfTrue="1">
      <formula>ISERROR(H34:R49)</formula>
    </cfRule>
  </conditionalFormatting>
  <conditionalFormatting sqref="I33">
    <cfRule type="expression" dxfId="383" priority="2" stopIfTrue="1">
      <formula>ISERROR(H33:R48)</formula>
    </cfRule>
  </conditionalFormatting>
  <conditionalFormatting sqref="I35:I42">
    <cfRule type="expression" dxfId="38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F0000"/>
  </sheetPr>
  <dimension ref="A1:Z94"/>
  <sheetViews>
    <sheetView zoomScaleNormal="100" workbookViewId="0">
      <selection activeCell="V29" sqref="V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32784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83"/>
      <c r="C5" s="42" t="e">
        <f>U5</f>
        <v>#N/A</v>
      </c>
      <c r="E5" s="42"/>
      <c r="F5" s="85"/>
      <c r="G5" s="58"/>
      <c r="H5" s="383"/>
      <c r="I5" s="383"/>
      <c r="J5" s="38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85"/>
      <c r="C6" s="83" t="e">
        <f>U6</f>
        <v>#N/A</v>
      </c>
      <c r="E6" s="55"/>
      <c r="F6" s="56" t="e">
        <f>U7</f>
        <v>#N/A</v>
      </c>
      <c r="G6" s="385"/>
      <c r="H6" s="385"/>
      <c r="I6" s="385"/>
      <c r="J6" s="38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83"/>
      <c r="M8" s="383"/>
      <c r="N8" s="383"/>
      <c r="O8" s="383"/>
      <c r="P8" s="383"/>
      <c r="Q8" s="383"/>
      <c r="R8" s="384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385"/>
      <c r="C9" s="385"/>
      <c r="D9" s="385"/>
      <c r="E9" s="385"/>
      <c r="F9" s="385"/>
      <c r="G9" s="385"/>
      <c r="H9" s="385"/>
      <c r="I9" s="38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83"/>
      <c r="C11" s="383"/>
      <c r="D11" s="42" t="s">
        <v>407</v>
      </c>
      <c r="E11" s="383"/>
      <c r="F11" s="383"/>
      <c r="G11" s="383"/>
      <c r="H11" s="383"/>
      <c r="I11" s="384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86"/>
      <c r="C12" s="386"/>
      <c r="D12" s="386"/>
      <c r="E12" s="386"/>
      <c r="F12" s="386"/>
      <c r="G12" s="386"/>
      <c r="H12" s="386"/>
      <c r="I12" s="38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499</v>
      </c>
      <c r="V12" s="16"/>
      <c r="W12" s="16"/>
    </row>
    <row r="13" spans="1:26" ht="13.5" thickBot="1">
      <c r="A13" s="40" t="s">
        <v>402</v>
      </c>
      <c r="B13" s="381"/>
      <c r="C13" s="381"/>
      <c r="D13" s="381"/>
      <c r="E13" s="381"/>
      <c r="F13" s="381"/>
      <c r="G13" s="381"/>
      <c r="H13" s="381"/>
      <c r="I13" s="38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98" t="s">
        <v>393</v>
      </c>
      <c r="E17" s="396"/>
      <c r="F17" s="1295"/>
      <c r="G17" s="1296"/>
      <c r="H17" s="396"/>
      <c r="I17" s="1295"/>
      <c r="J17" s="1297"/>
      <c r="K17" s="1297"/>
      <c r="L17" s="1296"/>
      <c r="M17" s="39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92" t="s">
        <v>391</v>
      </c>
      <c r="E18" s="390" t="s">
        <v>353</v>
      </c>
      <c r="F18" s="1320" t="s">
        <v>352</v>
      </c>
      <c r="G18" s="1321"/>
      <c r="H18" s="390" t="s">
        <v>151</v>
      </c>
      <c r="I18" s="1320" t="s">
        <v>351</v>
      </c>
      <c r="J18" s="1322"/>
      <c r="K18" s="1322"/>
      <c r="L18" s="1321"/>
      <c r="M18" s="39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95" t="s">
        <v>389</v>
      </c>
      <c r="E19" s="32"/>
      <c r="F19" s="1328"/>
      <c r="G19" s="1329"/>
      <c r="H19" s="393"/>
      <c r="I19" s="1328"/>
      <c r="J19" s="1330"/>
      <c r="K19" s="1330"/>
      <c r="L19" s="1329"/>
      <c r="M19" s="39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89"/>
      <c r="N20" s="1336"/>
      <c r="O20" s="1337"/>
      <c r="P20" s="1336"/>
      <c r="Q20" s="1337"/>
      <c r="R20" s="387"/>
    </row>
    <row r="21" spans="1:18" ht="13.5" thickBot="1">
      <c r="A21" s="28">
        <v>9040168</v>
      </c>
      <c r="B21" s="1338" t="str">
        <f>VLOOKUP(A21,'Athlete and Points'!$A$1:$S$91,2,FALSE)</f>
        <v>MILLER Josh</v>
      </c>
      <c r="C21" s="1338"/>
      <c r="D21" s="27">
        <f>VLOOKUP(A21,'Athlete and Points'!$A$1:$S$91,4,FALSE)</f>
        <v>94</v>
      </c>
      <c r="E21" s="26"/>
      <c r="F21" s="1339">
        <f>VLOOKUP(A21,'Athlete and Points'!$A$1:$S$91,8,FALSE)</f>
        <v>173</v>
      </c>
      <c r="G21" s="1340"/>
      <c r="H21" s="26"/>
      <c r="I21" s="1339"/>
      <c r="J21" s="1340"/>
      <c r="K21" s="1340"/>
      <c r="L21" s="1340"/>
      <c r="M21" s="26">
        <f>VLOOKUP(A21,'Athlete and Points'!$A$1:$S$91,17,FALSE)</f>
        <v>1.44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99"/>
      <c r="C32" s="399"/>
      <c r="D32" s="387"/>
      <c r="E32" s="387"/>
      <c r="F32" s="1336"/>
      <c r="G32" s="1337"/>
      <c r="H32" s="387"/>
      <c r="I32" s="1336"/>
      <c r="J32" s="1337"/>
      <c r="K32" s="1337"/>
      <c r="L32" s="1337"/>
      <c r="M32" s="38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9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8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8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381" priority="22" stopIfTrue="1">
      <formula>ISERROR($B$5:$B$13)</formula>
    </cfRule>
  </conditionalFormatting>
  <conditionalFormatting sqref="W9">
    <cfRule type="expression" dxfId="380" priority="21" stopIfTrue="1">
      <formula>ISERROR($E$9)</formula>
    </cfRule>
  </conditionalFormatting>
  <conditionalFormatting sqref="C20">
    <cfRule type="expression" dxfId="379" priority="20" stopIfTrue="1">
      <formula>ISERROR(C20:D35)</formula>
    </cfRule>
  </conditionalFormatting>
  <conditionalFormatting sqref="C20">
    <cfRule type="expression" dxfId="378" priority="19" stopIfTrue="1">
      <formula>ISERROR(C20:D35)</formula>
    </cfRule>
  </conditionalFormatting>
  <conditionalFormatting sqref="B20:B31">
    <cfRule type="expression" dxfId="377" priority="18" stopIfTrue="1">
      <formula>ISERROR(B20:B35)</formula>
    </cfRule>
  </conditionalFormatting>
  <conditionalFormatting sqref="D20:D31">
    <cfRule type="expression" dxfId="376" priority="17" stopIfTrue="1">
      <formula>ISERROR(D20:H35)</formula>
    </cfRule>
  </conditionalFormatting>
  <conditionalFormatting sqref="F20:F31">
    <cfRule type="expression" dxfId="375" priority="16" stopIfTrue="1">
      <formula>ISERROR(F20:N35)</formula>
    </cfRule>
  </conditionalFormatting>
  <conditionalFormatting sqref="E20:E31">
    <cfRule type="expression" dxfId="374" priority="15" stopIfTrue="1">
      <formula>ISERROR(E20:K35)</formula>
    </cfRule>
  </conditionalFormatting>
  <conditionalFormatting sqref="I20:I31">
    <cfRule type="expression" dxfId="373" priority="14" stopIfTrue="1">
      <formula>ISERROR(H20:R35)</formula>
    </cfRule>
  </conditionalFormatting>
  <conditionalFormatting sqref="H20:H31">
    <cfRule type="expression" dxfId="372" priority="13" stopIfTrue="1">
      <formula>ISERROR(G20:P35)</formula>
    </cfRule>
  </conditionalFormatting>
  <conditionalFormatting sqref="F6 C20 A20:B31 E5:E6 D33:M42 C5:C6 K9:R10 L11:N11 D20:Q31 A33:B42">
    <cfRule type="containsErrors" dxfId="371" priority="12" stopIfTrue="1">
      <formula>ISERROR(A5)</formula>
    </cfRule>
  </conditionalFormatting>
  <conditionalFormatting sqref="M21:M31">
    <cfRule type="expression" dxfId="370" priority="11" stopIfTrue="1">
      <formula>ISERROR(L21:U36)</formula>
    </cfRule>
  </conditionalFormatting>
  <conditionalFormatting sqref="B33:B42">
    <cfRule type="expression" dxfId="369" priority="10" stopIfTrue="1">
      <formula>ISERROR(B33:B48)</formula>
    </cfRule>
  </conditionalFormatting>
  <conditionalFormatting sqref="D33:D42">
    <cfRule type="expression" dxfId="368" priority="9" stopIfTrue="1">
      <formula>ISERROR(D33:H48)</formula>
    </cfRule>
  </conditionalFormatting>
  <conditionalFormatting sqref="F33:F42">
    <cfRule type="expression" dxfId="367" priority="8" stopIfTrue="1">
      <formula>ISERROR(F33:N48)</formula>
    </cfRule>
  </conditionalFormatting>
  <conditionalFormatting sqref="E33:E42">
    <cfRule type="expression" dxfId="366" priority="7" stopIfTrue="1">
      <formula>ISERROR(E33:K48)</formula>
    </cfRule>
  </conditionalFormatting>
  <conditionalFormatting sqref="I33:I42">
    <cfRule type="expression" dxfId="365" priority="6" stopIfTrue="1">
      <formula>ISERROR(H33:R48)</formula>
    </cfRule>
  </conditionalFormatting>
  <conditionalFormatting sqref="H33:H42">
    <cfRule type="expression" dxfId="364" priority="5" stopIfTrue="1">
      <formula>ISERROR(G33:P48)</formula>
    </cfRule>
  </conditionalFormatting>
  <conditionalFormatting sqref="M33:M42">
    <cfRule type="expression" dxfId="363" priority="4" stopIfTrue="1">
      <formula>ISERROR(L33:U48)</formula>
    </cfRule>
  </conditionalFormatting>
  <conditionalFormatting sqref="I34:I41">
    <cfRule type="expression" dxfId="362" priority="3" stopIfTrue="1">
      <formula>ISERROR(H34:R49)</formula>
    </cfRule>
  </conditionalFormatting>
  <conditionalFormatting sqref="I33">
    <cfRule type="expression" dxfId="361" priority="2" stopIfTrue="1">
      <formula>ISERROR(H33:R48)</formula>
    </cfRule>
  </conditionalFormatting>
  <conditionalFormatting sqref="I35:I42">
    <cfRule type="expression" dxfId="360" priority="1" stopIfTrue="1">
      <formula>ISERROR(H35:R50)</formula>
    </cfRule>
  </conditionalFormatting>
  <hyperlinks>
    <hyperlink ref="U12" r:id="rId1" display="mailto:cathy@bcsnowboard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Z94"/>
  <sheetViews>
    <sheetView zoomScaleNormal="100" workbookViewId="0">
      <selection activeCell="V29" sqref="V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6.85546875" customWidth="1"/>
    <col min="18" max="18" width="1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31602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44"/>
      <c r="C5" s="42" t="e">
        <f>U5</f>
        <v>#N/A</v>
      </c>
      <c r="E5" s="42"/>
      <c r="F5" s="85"/>
      <c r="G5" s="58"/>
      <c r="H5" s="144"/>
      <c r="I5" s="144"/>
      <c r="J5" s="144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46"/>
      <c r="C6" s="83" t="e">
        <f>U6</f>
        <v>#N/A</v>
      </c>
      <c r="E6" s="55"/>
      <c r="F6" s="56" t="e">
        <f>U7</f>
        <v>#N/A</v>
      </c>
      <c r="G6" s="146"/>
      <c r="H6" s="146"/>
      <c r="I6" s="146"/>
      <c r="J6" s="146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44"/>
      <c r="M8" s="144"/>
      <c r="N8" s="144"/>
      <c r="O8" s="144"/>
      <c r="P8" s="144"/>
      <c r="Q8" s="144"/>
      <c r="R8" s="145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46"/>
      <c r="C9" s="146"/>
      <c r="D9" s="146"/>
      <c r="E9" s="146"/>
      <c r="F9" s="146"/>
      <c r="G9" s="146"/>
      <c r="H9" s="146"/>
      <c r="I9" s="146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44"/>
      <c r="C11" s="144"/>
      <c r="D11" s="42" t="s">
        <v>407</v>
      </c>
      <c r="E11" s="144"/>
      <c r="F11" s="144"/>
      <c r="G11" s="144"/>
      <c r="H11" s="144"/>
      <c r="I11" s="145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47"/>
      <c r="C12" s="147"/>
      <c r="D12" s="147"/>
      <c r="E12" s="147"/>
      <c r="F12" s="147"/>
      <c r="G12" s="147"/>
      <c r="H12" s="147"/>
      <c r="I12" s="13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129"/>
      <c r="C13" s="129"/>
      <c r="D13" s="129"/>
      <c r="E13" s="129"/>
      <c r="F13" s="129"/>
      <c r="G13" s="129"/>
      <c r="H13" s="129"/>
      <c r="I13" s="13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34" t="s">
        <v>393</v>
      </c>
      <c r="E17" s="132"/>
      <c r="F17" s="1295"/>
      <c r="G17" s="1296"/>
      <c r="H17" s="132"/>
      <c r="I17" s="1295"/>
      <c r="J17" s="1297"/>
      <c r="K17" s="1297"/>
      <c r="L17" s="1296"/>
      <c r="M17" s="13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37" t="s">
        <v>391</v>
      </c>
      <c r="E18" s="135" t="s">
        <v>353</v>
      </c>
      <c r="F18" s="1320" t="s">
        <v>352</v>
      </c>
      <c r="G18" s="1321"/>
      <c r="H18" s="135" t="s">
        <v>151</v>
      </c>
      <c r="I18" s="1320" t="s">
        <v>351</v>
      </c>
      <c r="J18" s="1322"/>
      <c r="K18" s="1322"/>
      <c r="L18" s="1321"/>
      <c r="M18" s="13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40" t="s">
        <v>389</v>
      </c>
      <c r="E19" s="32"/>
      <c r="F19" s="1328"/>
      <c r="G19" s="1329"/>
      <c r="H19" s="138"/>
      <c r="I19" s="1328"/>
      <c r="J19" s="1330"/>
      <c r="K19" s="1330"/>
      <c r="L19" s="1329"/>
      <c r="M19" s="13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41"/>
      <c r="N20" s="1336"/>
      <c r="O20" s="1337"/>
      <c r="P20" s="1336"/>
      <c r="Q20" s="1337"/>
      <c r="R20" s="142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9040138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/>
      <c r="G22" s="1346"/>
      <c r="H22" s="23"/>
      <c r="I22" s="1345"/>
      <c r="J22" s="1346"/>
      <c r="K22" s="1346"/>
      <c r="L22" s="1346"/>
      <c r="M22" s="23"/>
      <c r="N22" s="1474">
        <v>41339</v>
      </c>
      <c r="O22" s="1348"/>
      <c r="P22" s="1474">
        <v>41344</v>
      </c>
      <c r="Q22" s="1349"/>
      <c r="R22" s="22"/>
    </row>
    <row r="23" spans="1:18" ht="13.5" thickBot="1">
      <c r="A23" s="25">
        <v>9040077</v>
      </c>
      <c r="B23" s="1344" t="str">
        <f>VLOOKUP(A23,'Athlete and Points'!$A$1:$S$91,2,FALSE)</f>
        <v>BOLTON Cameron</v>
      </c>
      <c r="C23" s="1344"/>
      <c r="D23" s="24">
        <f>VLOOKUP(A23,'Athlete and Points'!$A$1:$S$91,4,FALSE)</f>
        <v>90</v>
      </c>
      <c r="E23" s="23"/>
      <c r="F23" s="1345">
        <f>VLOOKUP(A23,'Athlete and Points'!$A$1:$S$91,8,FALSE)</f>
        <v>378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28"/>
      <c r="C32" s="128"/>
      <c r="D32" s="142"/>
      <c r="E32" s="142"/>
      <c r="F32" s="1336"/>
      <c r="G32" s="1337"/>
      <c r="H32" s="142"/>
      <c r="I32" s="1336"/>
      <c r="J32" s="1337"/>
      <c r="K32" s="1337"/>
      <c r="L32" s="1337"/>
      <c r="M32" s="143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3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47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2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359" priority="22" stopIfTrue="1">
      <formula>ISERROR($B$5:$B$13)</formula>
    </cfRule>
  </conditionalFormatting>
  <conditionalFormatting sqref="W9">
    <cfRule type="expression" dxfId="358" priority="21" stopIfTrue="1">
      <formula>ISERROR($E$9)</formula>
    </cfRule>
  </conditionalFormatting>
  <conditionalFormatting sqref="C20">
    <cfRule type="expression" dxfId="357" priority="20" stopIfTrue="1">
      <formula>ISERROR(C20:D35)</formula>
    </cfRule>
  </conditionalFormatting>
  <conditionalFormatting sqref="C20">
    <cfRule type="expression" dxfId="356" priority="19" stopIfTrue="1">
      <formula>ISERROR(C20:D35)</formula>
    </cfRule>
  </conditionalFormatting>
  <conditionalFormatting sqref="B20:B31">
    <cfRule type="expression" dxfId="355" priority="18" stopIfTrue="1">
      <formula>ISERROR(B20:B35)</formula>
    </cfRule>
  </conditionalFormatting>
  <conditionalFormatting sqref="D20:D31">
    <cfRule type="expression" dxfId="354" priority="17" stopIfTrue="1">
      <formula>ISERROR(D20:H35)</formula>
    </cfRule>
  </conditionalFormatting>
  <conditionalFormatting sqref="F20:F31">
    <cfRule type="expression" dxfId="353" priority="16" stopIfTrue="1">
      <formula>ISERROR(F20:N35)</formula>
    </cfRule>
  </conditionalFormatting>
  <conditionalFormatting sqref="E20:E31">
    <cfRule type="expression" dxfId="352" priority="15" stopIfTrue="1">
      <formula>ISERROR(E20:K35)</formula>
    </cfRule>
  </conditionalFormatting>
  <conditionalFormatting sqref="I20:I31">
    <cfRule type="expression" dxfId="351" priority="14" stopIfTrue="1">
      <formula>ISERROR(H20:R35)</formula>
    </cfRule>
  </conditionalFormatting>
  <conditionalFormatting sqref="H20:H31">
    <cfRule type="expression" dxfId="350" priority="13" stopIfTrue="1">
      <formula>ISERROR(G20:P35)</formula>
    </cfRule>
  </conditionalFormatting>
  <conditionalFormatting sqref="F6 C20 A20:B31 E5:E6 D33:M42 C5:C6 K9:R10 L11:N11 D20:Q31 A33:B42">
    <cfRule type="containsErrors" dxfId="349" priority="12" stopIfTrue="1">
      <formula>ISERROR(A5)</formula>
    </cfRule>
  </conditionalFormatting>
  <conditionalFormatting sqref="M21:M31">
    <cfRule type="expression" dxfId="348" priority="11" stopIfTrue="1">
      <formula>ISERROR(L21:U36)</formula>
    </cfRule>
  </conditionalFormatting>
  <conditionalFormatting sqref="B33:B42">
    <cfRule type="expression" dxfId="347" priority="10" stopIfTrue="1">
      <formula>ISERROR(B33:B48)</formula>
    </cfRule>
  </conditionalFormatting>
  <conditionalFormatting sqref="D33:D42">
    <cfRule type="expression" dxfId="346" priority="9" stopIfTrue="1">
      <formula>ISERROR(D33:H48)</formula>
    </cfRule>
  </conditionalFormatting>
  <conditionalFormatting sqref="F33:F42">
    <cfRule type="expression" dxfId="345" priority="8" stopIfTrue="1">
      <formula>ISERROR(F33:N48)</formula>
    </cfRule>
  </conditionalFormatting>
  <conditionalFormatting sqref="E33:E42">
    <cfRule type="expression" dxfId="344" priority="7" stopIfTrue="1">
      <formula>ISERROR(E33:K48)</formula>
    </cfRule>
  </conditionalFormatting>
  <conditionalFormatting sqref="I33:I42">
    <cfRule type="expression" dxfId="343" priority="6" stopIfTrue="1">
      <formula>ISERROR(H33:R48)</formula>
    </cfRule>
  </conditionalFormatting>
  <conditionalFormatting sqref="H33:H42">
    <cfRule type="expression" dxfId="342" priority="5" stopIfTrue="1">
      <formula>ISERROR(G33:P48)</formula>
    </cfRule>
  </conditionalFormatting>
  <conditionalFormatting sqref="M33:M42">
    <cfRule type="expression" dxfId="341" priority="4" stopIfTrue="1">
      <formula>ISERROR(L33:U48)</formula>
    </cfRule>
  </conditionalFormatting>
  <conditionalFormatting sqref="I34:I41">
    <cfRule type="expression" dxfId="340" priority="3" stopIfTrue="1">
      <formula>ISERROR(H34:R49)</formula>
    </cfRule>
  </conditionalFormatting>
  <conditionalFormatting sqref="I33">
    <cfRule type="expression" dxfId="339" priority="2" stopIfTrue="1">
      <formula>ISERROR(H33:R48)</formula>
    </cfRule>
  </conditionalFormatting>
  <conditionalFormatting sqref="I35:I42">
    <cfRule type="expression" dxfId="338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FF0000"/>
  </sheetPr>
  <dimension ref="A1:Z94"/>
  <sheetViews>
    <sheetView topLeftCell="A4"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32785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63"/>
      <c r="C5" s="42" t="e">
        <f>U5</f>
        <v>#N/A</v>
      </c>
      <c r="E5" s="42"/>
      <c r="F5" s="85"/>
      <c r="G5" s="58"/>
      <c r="H5" s="363"/>
      <c r="I5" s="363"/>
      <c r="J5" s="36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65"/>
      <c r="C6" s="83" t="e">
        <f>U6</f>
        <v>#N/A</v>
      </c>
      <c r="E6" s="55"/>
      <c r="F6" s="56" t="e">
        <f>U7</f>
        <v>#N/A</v>
      </c>
      <c r="G6" s="365"/>
      <c r="H6" s="365"/>
      <c r="I6" s="365"/>
      <c r="J6" s="36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63"/>
      <c r="M8" s="363"/>
      <c r="N8" s="363"/>
      <c r="O8" s="363"/>
      <c r="P8" s="363"/>
      <c r="Q8" s="363"/>
      <c r="R8" s="364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365"/>
      <c r="C9" s="365"/>
      <c r="D9" s="365"/>
      <c r="E9" s="365"/>
      <c r="F9" s="365"/>
      <c r="G9" s="365"/>
      <c r="H9" s="365"/>
      <c r="I9" s="36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63"/>
      <c r="C11" s="363"/>
      <c r="D11" s="42" t="s">
        <v>407</v>
      </c>
      <c r="E11" s="363"/>
      <c r="F11" s="363"/>
      <c r="G11" s="363"/>
      <c r="H11" s="363"/>
      <c r="I11" s="364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66"/>
      <c r="C12" s="366"/>
      <c r="D12" s="366"/>
      <c r="E12" s="366"/>
      <c r="F12" s="366"/>
      <c r="G12" s="366"/>
      <c r="H12" s="366"/>
      <c r="I12" s="36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542</v>
      </c>
      <c r="V12" s="16"/>
      <c r="W12" s="16"/>
    </row>
    <row r="13" spans="1:26" ht="13.5" thickBot="1">
      <c r="A13" s="40" t="s">
        <v>402</v>
      </c>
      <c r="B13" s="361"/>
      <c r="C13" s="361"/>
      <c r="D13" s="361"/>
      <c r="E13" s="361"/>
      <c r="F13" s="361"/>
      <c r="G13" s="361"/>
      <c r="H13" s="361"/>
      <c r="I13" s="36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78" t="s">
        <v>393</v>
      </c>
      <c r="E17" s="376"/>
      <c r="F17" s="1295"/>
      <c r="G17" s="1296"/>
      <c r="H17" s="376"/>
      <c r="I17" s="1295"/>
      <c r="J17" s="1297"/>
      <c r="K17" s="1297"/>
      <c r="L17" s="1296"/>
      <c r="M17" s="3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72" t="s">
        <v>391</v>
      </c>
      <c r="E18" s="370" t="s">
        <v>353</v>
      </c>
      <c r="F18" s="1320" t="s">
        <v>352</v>
      </c>
      <c r="G18" s="1321"/>
      <c r="H18" s="370" t="s">
        <v>151</v>
      </c>
      <c r="I18" s="1320" t="s">
        <v>351</v>
      </c>
      <c r="J18" s="1322"/>
      <c r="K18" s="1322"/>
      <c r="L18" s="1321"/>
      <c r="M18" s="37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75" t="s">
        <v>389</v>
      </c>
      <c r="E19" s="32"/>
      <c r="F19" s="1328"/>
      <c r="G19" s="1329"/>
      <c r="H19" s="373"/>
      <c r="I19" s="1328"/>
      <c r="J19" s="1330"/>
      <c r="K19" s="1330"/>
      <c r="L19" s="1329"/>
      <c r="M19" s="37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69"/>
      <c r="N20" s="1336"/>
      <c r="O20" s="1337"/>
      <c r="P20" s="1336"/>
      <c r="Q20" s="1337"/>
      <c r="R20" s="367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79"/>
      <c r="C32" s="379"/>
      <c r="D32" s="367"/>
      <c r="E32" s="367"/>
      <c r="F32" s="1336"/>
      <c r="G32" s="1337"/>
      <c r="H32" s="367"/>
      <c r="I32" s="1336"/>
      <c r="J32" s="1337"/>
      <c r="K32" s="1337"/>
      <c r="L32" s="1337"/>
      <c r="M32" s="36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Points'!$A$1:$S$91,2,FALSE)</f>
        <v>RICHARDSON Chrisy</v>
      </c>
      <c r="C33" s="1338"/>
      <c r="D33" s="27">
        <f>VLOOKUP(A33,'Athlete and Points'!$A$1:$S$91,4,FALSE)</f>
        <v>94</v>
      </c>
      <c r="E33" s="26">
        <f>VLOOKUP(A33,'Athlete and Points'!$A$1:$S$91,5,FALSE)</f>
        <v>28</v>
      </c>
      <c r="F33" s="1339">
        <f>VLOOKUP(A33,'Athlete and Points'!$A$1:$S$91,8,FALSE)</f>
        <v>1.61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7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6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6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337" priority="22" stopIfTrue="1">
      <formula>ISERROR($B$5:$B$13)</formula>
    </cfRule>
  </conditionalFormatting>
  <conditionalFormatting sqref="W9">
    <cfRule type="expression" dxfId="336" priority="21" stopIfTrue="1">
      <formula>ISERROR($E$9)</formula>
    </cfRule>
  </conditionalFormatting>
  <conditionalFormatting sqref="C20">
    <cfRule type="expression" dxfId="335" priority="20" stopIfTrue="1">
      <formula>ISERROR(C20:D35)</formula>
    </cfRule>
  </conditionalFormatting>
  <conditionalFormatting sqref="C20">
    <cfRule type="expression" dxfId="334" priority="19" stopIfTrue="1">
      <formula>ISERROR(C20:D35)</formula>
    </cfRule>
  </conditionalFormatting>
  <conditionalFormatting sqref="B20:B31">
    <cfRule type="expression" dxfId="333" priority="18" stopIfTrue="1">
      <formula>ISERROR(B20:B35)</formula>
    </cfRule>
  </conditionalFormatting>
  <conditionalFormatting sqref="D20:D31">
    <cfRule type="expression" dxfId="332" priority="17" stopIfTrue="1">
      <formula>ISERROR(D20:H35)</formula>
    </cfRule>
  </conditionalFormatting>
  <conditionalFormatting sqref="F20:F31">
    <cfRule type="expression" dxfId="331" priority="16" stopIfTrue="1">
      <formula>ISERROR(F20:N35)</formula>
    </cfRule>
  </conditionalFormatting>
  <conditionalFormatting sqref="E20:E31">
    <cfRule type="expression" dxfId="330" priority="15" stopIfTrue="1">
      <formula>ISERROR(E20:K35)</formula>
    </cfRule>
  </conditionalFormatting>
  <conditionalFormatting sqref="I20:I31">
    <cfRule type="expression" dxfId="329" priority="14" stopIfTrue="1">
      <formula>ISERROR(H20:R35)</formula>
    </cfRule>
  </conditionalFormatting>
  <conditionalFormatting sqref="H20:H31">
    <cfRule type="expression" dxfId="328" priority="13" stopIfTrue="1">
      <formula>ISERROR(G20:P35)</formula>
    </cfRule>
  </conditionalFormatting>
  <conditionalFormatting sqref="F6 C20 A20:B31 E5:E6 D33:M42 C5:C6 K9:R10 L11:N11 D20:Q31 A33:B42">
    <cfRule type="containsErrors" dxfId="327" priority="12" stopIfTrue="1">
      <formula>ISERROR(A5)</formula>
    </cfRule>
  </conditionalFormatting>
  <conditionalFormatting sqref="M21:M31">
    <cfRule type="expression" dxfId="326" priority="11" stopIfTrue="1">
      <formula>ISERROR(L21:U36)</formula>
    </cfRule>
  </conditionalFormatting>
  <conditionalFormatting sqref="B33:B42">
    <cfRule type="expression" dxfId="325" priority="10" stopIfTrue="1">
      <formula>ISERROR(B33:B48)</formula>
    </cfRule>
  </conditionalFormatting>
  <conditionalFormatting sqref="D33:D42">
    <cfRule type="expression" dxfId="324" priority="9" stopIfTrue="1">
      <formula>ISERROR(D33:H48)</formula>
    </cfRule>
  </conditionalFormatting>
  <conditionalFormatting sqref="F33:F42">
    <cfRule type="expression" dxfId="323" priority="8" stopIfTrue="1">
      <formula>ISERROR(F33:N48)</formula>
    </cfRule>
  </conditionalFormatting>
  <conditionalFormatting sqref="E33:E42">
    <cfRule type="expression" dxfId="322" priority="7" stopIfTrue="1">
      <formula>ISERROR(E33:K48)</formula>
    </cfRule>
  </conditionalFormatting>
  <conditionalFormatting sqref="I33:I42">
    <cfRule type="expression" dxfId="321" priority="6" stopIfTrue="1">
      <formula>ISERROR(H33:R48)</formula>
    </cfRule>
  </conditionalFormatting>
  <conditionalFormatting sqref="H33:H42">
    <cfRule type="expression" dxfId="320" priority="5" stopIfTrue="1">
      <formula>ISERROR(G33:P48)</formula>
    </cfRule>
  </conditionalFormatting>
  <conditionalFormatting sqref="M33:M42">
    <cfRule type="expression" dxfId="319" priority="4" stopIfTrue="1">
      <formula>ISERROR(L33:U48)</formula>
    </cfRule>
  </conditionalFormatting>
  <conditionalFormatting sqref="I34:I41">
    <cfRule type="expression" dxfId="318" priority="3" stopIfTrue="1">
      <formula>ISERROR(H34:R49)</formula>
    </cfRule>
  </conditionalFormatting>
  <conditionalFormatting sqref="I33">
    <cfRule type="expression" dxfId="317" priority="2" stopIfTrue="1">
      <formula>ISERROR(H33:R48)</formula>
    </cfRule>
  </conditionalFormatting>
  <conditionalFormatting sqref="I35:I42">
    <cfRule type="expression" dxfId="316" priority="1" stopIfTrue="1">
      <formula>ISERROR(H35:R50)</formula>
    </cfRule>
  </conditionalFormatting>
  <hyperlinks>
    <hyperlink ref="U12" r:id="rId1" display="mailto:dg@snowboardquebec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Z94"/>
  <sheetViews>
    <sheetView zoomScaleNormal="100" workbookViewId="0">
      <selection activeCell="W43" sqref="W4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32979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 t="e">
        <f>U5</f>
        <v>#N/A</v>
      </c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315" priority="22" stopIfTrue="1">
      <formula>ISERROR($B$5:$B$13)</formula>
    </cfRule>
  </conditionalFormatting>
  <conditionalFormatting sqref="W9">
    <cfRule type="expression" dxfId="314" priority="21" stopIfTrue="1">
      <formula>ISERROR($E$9)</formula>
    </cfRule>
  </conditionalFormatting>
  <conditionalFormatting sqref="C20">
    <cfRule type="expression" dxfId="313" priority="20" stopIfTrue="1">
      <formula>ISERROR(C20:D35)</formula>
    </cfRule>
  </conditionalFormatting>
  <conditionalFormatting sqref="C20">
    <cfRule type="expression" dxfId="312" priority="19" stopIfTrue="1">
      <formula>ISERROR(C20:D35)</formula>
    </cfRule>
  </conditionalFormatting>
  <conditionalFormatting sqref="B20:B31">
    <cfRule type="expression" dxfId="311" priority="18" stopIfTrue="1">
      <formula>ISERROR(B20:B35)</formula>
    </cfRule>
  </conditionalFormatting>
  <conditionalFormatting sqref="D20:D31">
    <cfRule type="expression" dxfId="310" priority="17" stopIfTrue="1">
      <formula>ISERROR(D20:H35)</formula>
    </cfRule>
  </conditionalFormatting>
  <conditionalFormatting sqref="F20:F31">
    <cfRule type="expression" dxfId="309" priority="16" stopIfTrue="1">
      <formula>ISERROR(F20:N35)</formula>
    </cfRule>
  </conditionalFormatting>
  <conditionalFormatting sqref="E20:E31">
    <cfRule type="expression" dxfId="308" priority="15" stopIfTrue="1">
      <formula>ISERROR(E20:K35)</formula>
    </cfRule>
  </conditionalFormatting>
  <conditionalFormatting sqref="I20:I31">
    <cfRule type="expression" dxfId="307" priority="14" stopIfTrue="1">
      <formula>ISERROR(H20:R35)</formula>
    </cfRule>
  </conditionalFormatting>
  <conditionalFormatting sqref="H20:H31">
    <cfRule type="expression" dxfId="306" priority="13" stopIfTrue="1">
      <formula>ISERROR(G20:P35)</formula>
    </cfRule>
  </conditionalFormatting>
  <conditionalFormatting sqref="F6 C20 A20:B31 E5:E6 D33:M42 C5:C6 K9:R10 L11:N11 D20:Q31 A33:B42">
    <cfRule type="containsErrors" dxfId="305" priority="12" stopIfTrue="1">
      <formula>ISERROR(A5)</formula>
    </cfRule>
  </conditionalFormatting>
  <conditionalFormatting sqref="M21:M31">
    <cfRule type="expression" dxfId="304" priority="11" stopIfTrue="1">
      <formula>ISERROR(L21:U36)</formula>
    </cfRule>
  </conditionalFormatting>
  <conditionalFormatting sqref="B33:B42">
    <cfRule type="expression" dxfId="303" priority="10" stopIfTrue="1">
      <formula>ISERROR(B33:B48)</formula>
    </cfRule>
  </conditionalFormatting>
  <conditionalFormatting sqref="D33:D42">
    <cfRule type="expression" dxfId="302" priority="9" stopIfTrue="1">
      <formula>ISERROR(D33:H48)</formula>
    </cfRule>
  </conditionalFormatting>
  <conditionalFormatting sqref="F33:F42">
    <cfRule type="expression" dxfId="301" priority="8" stopIfTrue="1">
      <formula>ISERROR(F33:N48)</formula>
    </cfRule>
  </conditionalFormatting>
  <conditionalFormatting sqref="E33:E42">
    <cfRule type="expression" dxfId="300" priority="7" stopIfTrue="1">
      <formula>ISERROR(E33:K48)</formula>
    </cfRule>
  </conditionalFormatting>
  <conditionalFormatting sqref="I33:I42">
    <cfRule type="expression" dxfId="299" priority="6" stopIfTrue="1">
      <formula>ISERROR(H33:R48)</formula>
    </cfRule>
  </conditionalFormatting>
  <conditionalFormatting sqref="H33:H42">
    <cfRule type="expression" dxfId="298" priority="5" stopIfTrue="1">
      <formula>ISERROR(G33:P48)</formula>
    </cfRule>
  </conditionalFormatting>
  <conditionalFormatting sqref="M33:M42">
    <cfRule type="expression" dxfId="297" priority="4" stopIfTrue="1">
      <formula>ISERROR(L33:U48)</formula>
    </cfRule>
  </conditionalFormatting>
  <conditionalFormatting sqref="I34:I41">
    <cfRule type="expression" dxfId="296" priority="3" stopIfTrue="1">
      <formula>ISERROR(H34:R49)</formula>
    </cfRule>
  </conditionalFormatting>
  <conditionalFormatting sqref="I33">
    <cfRule type="expression" dxfId="295" priority="2" stopIfTrue="1">
      <formula>ISERROR(H33:R48)</formula>
    </cfRule>
  </conditionalFormatting>
  <conditionalFormatting sqref="I35:I42">
    <cfRule type="expression" dxfId="29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32786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83"/>
      <c r="C5" s="42" t="e">
        <f>U5</f>
        <v>#N/A</v>
      </c>
      <c r="E5" s="42"/>
      <c r="F5" s="85"/>
      <c r="G5" s="58"/>
      <c r="H5" s="383"/>
      <c r="I5" s="383"/>
      <c r="J5" s="38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85"/>
      <c r="C6" s="83" t="e">
        <f>U6</f>
        <v>#N/A</v>
      </c>
      <c r="E6" s="55"/>
      <c r="F6" s="56" t="e">
        <f>U7</f>
        <v>#N/A</v>
      </c>
      <c r="G6" s="385"/>
      <c r="H6" s="385"/>
      <c r="I6" s="385"/>
      <c r="J6" s="38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83"/>
      <c r="M8" s="383"/>
      <c r="N8" s="383"/>
      <c r="O8" s="383"/>
      <c r="P8" s="383"/>
      <c r="Q8" s="383"/>
      <c r="R8" s="384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385"/>
      <c r="C9" s="385"/>
      <c r="D9" s="385"/>
      <c r="E9" s="385"/>
      <c r="F9" s="385"/>
      <c r="G9" s="385"/>
      <c r="H9" s="385"/>
      <c r="I9" s="38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83"/>
      <c r="C11" s="383"/>
      <c r="D11" s="42" t="s">
        <v>407</v>
      </c>
      <c r="E11" s="383"/>
      <c r="F11" s="383"/>
      <c r="G11" s="383"/>
      <c r="H11" s="383"/>
      <c r="I11" s="384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86"/>
      <c r="C12" s="386"/>
      <c r="D12" s="386"/>
      <c r="E12" s="386"/>
      <c r="F12" s="386"/>
      <c r="G12" s="386"/>
      <c r="H12" s="386"/>
      <c r="I12" s="38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545</v>
      </c>
      <c r="V12" s="16"/>
      <c r="W12" s="16"/>
    </row>
    <row r="13" spans="1:26" ht="13.5" thickBot="1">
      <c r="A13" s="40" t="s">
        <v>402</v>
      </c>
      <c r="B13" s="381"/>
      <c r="C13" s="381"/>
      <c r="D13" s="381"/>
      <c r="E13" s="381"/>
      <c r="F13" s="381"/>
      <c r="G13" s="381"/>
      <c r="H13" s="381"/>
      <c r="I13" s="38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98" t="s">
        <v>393</v>
      </c>
      <c r="E17" s="396"/>
      <c r="F17" s="1295"/>
      <c r="G17" s="1296"/>
      <c r="H17" s="396"/>
      <c r="I17" s="1295"/>
      <c r="J17" s="1297"/>
      <c r="K17" s="1297"/>
      <c r="L17" s="1296"/>
      <c r="M17" s="39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92" t="s">
        <v>391</v>
      </c>
      <c r="E18" s="390" t="s">
        <v>353</v>
      </c>
      <c r="F18" s="1320" t="s">
        <v>352</v>
      </c>
      <c r="G18" s="1321"/>
      <c r="H18" s="390" t="s">
        <v>151</v>
      </c>
      <c r="I18" s="1320" t="s">
        <v>351</v>
      </c>
      <c r="J18" s="1322"/>
      <c r="K18" s="1322"/>
      <c r="L18" s="1321"/>
      <c r="M18" s="39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95" t="s">
        <v>389</v>
      </c>
      <c r="E19" s="32"/>
      <c r="F19" s="1328"/>
      <c r="G19" s="1329"/>
      <c r="H19" s="393"/>
      <c r="I19" s="1328"/>
      <c r="J19" s="1330"/>
      <c r="K19" s="1330"/>
      <c r="L19" s="1329"/>
      <c r="M19" s="39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89"/>
      <c r="N20" s="1336"/>
      <c r="O20" s="1337"/>
      <c r="P20" s="1336"/>
      <c r="Q20" s="1337"/>
      <c r="R20" s="387"/>
    </row>
    <row r="21" spans="1:18" ht="13.5" thickBot="1">
      <c r="A21" s="28">
        <v>9040065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 t="e">
        <f>VLOOKUP(A21,'Athlete and Points'!$A$1:$S$91,11,FALSE)</f>
        <v>#N/A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99"/>
      <c r="C32" s="399"/>
      <c r="D32" s="387"/>
      <c r="E32" s="387"/>
      <c r="F32" s="1336"/>
      <c r="G32" s="1337"/>
      <c r="H32" s="387"/>
      <c r="I32" s="1336"/>
      <c r="J32" s="1337"/>
      <c r="K32" s="1337"/>
      <c r="L32" s="1337"/>
      <c r="M32" s="388"/>
      <c r="N32" s="1336"/>
      <c r="O32" s="1337"/>
      <c r="P32" s="1336"/>
      <c r="Q32" s="1337"/>
      <c r="R32" s="22"/>
    </row>
    <row r="33" spans="1:18">
      <c r="A33" s="28">
        <v>1049953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 t="e">
        <f>VLOOKUP(A33,'Athlete and Points'!$A$1:$S$91,11,FALSE)</f>
        <v>#N/A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9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8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8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293" priority="22" stopIfTrue="1">
      <formula>ISERROR($B$5:$B$13)</formula>
    </cfRule>
  </conditionalFormatting>
  <conditionalFormatting sqref="W9">
    <cfRule type="expression" dxfId="292" priority="21" stopIfTrue="1">
      <formula>ISERROR($E$9)</formula>
    </cfRule>
  </conditionalFormatting>
  <conditionalFormatting sqref="C20">
    <cfRule type="expression" dxfId="291" priority="20" stopIfTrue="1">
      <formula>ISERROR(C20:D35)</formula>
    </cfRule>
  </conditionalFormatting>
  <conditionalFormatting sqref="C20">
    <cfRule type="expression" dxfId="290" priority="19" stopIfTrue="1">
      <formula>ISERROR(C20:D35)</formula>
    </cfRule>
  </conditionalFormatting>
  <conditionalFormatting sqref="B20:B31">
    <cfRule type="expression" dxfId="289" priority="18" stopIfTrue="1">
      <formula>ISERROR(B20:B35)</formula>
    </cfRule>
  </conditionalFormatting>
  <conditionalFormatting sqref="D20:D31">
    <cfRule type="expression" dxfId="288" priority="17" stopIfTrue="1">
      <formula>ISERROR(D20:H35)</formula>
    </cfRule>
  </conditionalFormatting>
  <conditionalFormatting sqref="F20:F31">
    <cfRule type="expression" dxfId="287" priority="16" stopIfTrue="1">
      <formula>ISERROR(F20:N35)</formula>
    </cfRule>
  </conditionalFormatting>
  <conditionalFormatting sqref="E20:E31">
    <cfRule type="expression" dxfId="286" priority="15" stopIfTrue="1">
      <formula>ISERROR(E20:K35)</formula>
    </cfRule>
  </conditionalFormatting>
  <conditionalFormatting sqref="I20:I31">
    <cfRule type="expression" dxfId="285" priority="14" stopIfTrue="1">
      <formula>ISERROR(H20:R35)</formula>
    </cfRule>
  </conditionalFormatting>
  <conditionalFormatting sqref="H20:H31">
    <cfRule type="expression" dxfId="284" priority="13" stopIfTrue="1">
      <formula>ISERROR(G20:P35)</formula>
    </cfRule>
  </conditionalFormatting>
  <conditionalFormatting sqref="F6 C20 A20:B31 E5:E6 D33:M42 C5:C6 K9:R10 L11:N11 D20:Q31 A33:B42">
    <cfRule type="containsErrors" dxfId="283" priority="12" stopIfTrue="1">
      <formula>ISERROR(A5)</formula>
    </cfRule>
  </conditionalFormatting>
  <conditionalFormatting sqref="M21:M31">
    <cfRule type="expression" dxfId="282" priority="11" stopIfTrue="1">
      <formula>ISERROR(L21:U36)</formula>
    </cfRule>
  </conditionalFormatting>
  <conditionalFormatting sqref="B33:B42">
    <cfRule type="expression" dxfId="281" priority="10" stopIfTrue="1">
      <formula>ISERROR(B33:B48)</formula>
    </cfRule>
  </conditionalFormatting>
  <conditionalFormatting sqref="D33:D42">
    <cfRule type="expression" dxfId="280" priority="9" stopIfTrue="1">
      <formula>ISERROR(D33:H48)</formula>
    </cfRule>
  </conditionalFormatting>
  <conditionalFormatting sqref="F33:F42">
    <cfRule type="expression" dxfId="279" priority="8" stopIfTrue="1">
      <formula>ISERROR(F33:N48)</formula>
    </cfRule>
  </conditionalFormatting>
  <conditionalFormatting sqref="E33:E42">
    <cfRule type="expression" dxfId="278" priority="7" stopIfTrue="1">
      <formula>ISERROR(E33:K48)</formula>
    </cfRule>
  </conditionalFormatting>
  <conditionalFormatting sqref="I33:I42">
    <cfRule type="expression" dxfId="277" priority="6" stopIfTrue="1">
      <formula>ISERROR(H33:R48)</formula>
    </cfRule>
  </conditionalFormatting>
  <conditionalFormatting sqref="H33:H42">
    <cfRule type="expression" dxfId="276" priority="5" stopIfTrue="1">
      <formula>ISERROR(G33:P48)</formula>
    </cfRule>
  </conditionalFormatting>
  <conditionalFormatting sqref="M33:M42">
    <cfRule type="expression" dxfId="275" priority="4" stopIfTrue="1">
      <formula>ISERROR(L33:U48)</formula>
    </cfRule>
  </conditionalFormatting>
  <conditionalFormatting sqref="I34:I41">
    <cfRule type="expression" dxfId="274" priority="3" stopIfTrue="1">
      <formula>ISERROR(H34:R49)</formula>
    </cfRule>
  </conditionalFormatting>
  <conditionalFormatting sqref="I33">
    <cfRule type="expression" dxfId="273" priority="2" stopIfTrue="1">
      <formula>ISERROR(H33:R48)</formula>
    </cfRule>
  </conditionalFormatting>
  <conditionalFormatting sqref="I35:I42">
    <cfRule type="expression" dxfId="272" priority="1" stopIfTrue="1">
      <formula>ISERROR(H35:R50)</formula>
    </cfRule>
  </conditionalFormatting>
  <hyperlinks>
    <hyperlink ref="U12" r:id="rId1" display="mailto:info@canadasnowboard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33045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409"/>
      <c r="C5" s="42"/>
      <c r="E5" s="42"/>
      <c r="F5" s="85"/>
      <c r="G5" s="58"/>
      <c r="H5" s="409"/>
      <c r="I5" s="409"/>
      <c r="J5" s="409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411"/>
      <c r="C6" s="83" t="e">
        <f>U6</f>
        <v>#N/A</v>
      </c>
      <c r="E6" s="55"/>
      <c r="F6" s="56" t="e">
        <f>U7</f>
        <v>#N/A</v>
      </c>
      <c r="G6" s="411"/>
      <c r="H6" s="411"/>
      <c r="I6" s="411"/>
      <c r="J6" s="411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409"/>
      <c r="M8" s="409"/>
      <c r="N8" s="409"/>
      <c r="O8" s="409"/>
      <c r="P8" s="409"/>
      <c r="Q8" s="409"/>
      <c r="R8" s="410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411"/>
      <c r="C9" s="411"/>
      <c r="D9" s="411"/>
      <c r="E9" s="411"/>
      <c r="F9" s="411"/>
      <c r="G9" s="411"/>
      <c r="H9" s="411"/>
      <c r="I9" s="411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409"/>
      <c r="C11" s="409"/>
      <c r="D11" s="42" t="s">
        <v>407</v>
      </c>
      <c r="E11" s="409"/>
      <c r="F11" s="409"/>
      <c r="G11" s="409"/>
      <c r="H11" s="409"/>
      <c r="I11" s="410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412"/>
      <c r="C12" s="412"/>
      <c r="D12" s="412"/>
      <c r="E12" s="412"/>
      <c r="F12" s="412"/>
      <c r="G12" s="412"/>
      <c r="H12" s="412"/>
      <c r="I12" s="40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486</v>
      </c>
      <c r="V12" s="16"/>
      <c r="W12" s="16"/>
    </row>
    <row r="13" spans="1:26" ht="13.5" thickBot="1">
      <c r="A13" s="40" t="s">
        <v>402</v>
      </c>
      <c r="B13" s="407"/>
      <c r="C13" s="407"/>
      <c r="D13" s="407"/>
      <c r="E13" s="407"/>
      <c r="F13" s="407"/>
      <c r="G13" s="407"/>
      <c r="H13" s="407"/>
      <c r="I13" s="40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24" t="s">
        <v>393</v>
      </c>
      <c r="E17" s="422"/>
      <c r="F17" s="1295"/>
      <c r="G17" s="1296"/>
      <c r="H17" s="422"/>
      <c r="I17" s="1295"/>
      <c r="J17" s="1297"/>
      <c r="K17" s="1297"/>
      <c r="L17" s="1296"/>
      <c r="M17" s="423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418" t="s">
        <v>391</v>
      </c>
      <c r="E18" s="416" t="s">
        <v>353</v>
      </c>
      <c r="F18" s="1320" t="s">
        <v>352</v>
      </c>
      <c r="G18" s="1321"/>
      <c r="H18" s="416" t="s">
        <v>151</v>
      </c>
      <c r="I18" s="1320" t="s">
        <v>351</v>
      </c>
      <c r="J18" s="1322"/>
      <c r="K18" s="1322"/>
      <c r="L18" s="1321"/>
      <c r="M18" s="41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421" t="s">
        <v>389</v>
      </c>
      <c r="E19" s="32"/>
      <c r="F19" s="1328"/>
      <c r="G19" s="1329"/>
      <c r="H19" s="419"/>
      <c r="I19" s="1328"/>
      <c r="J19" s="1330"/>
      <c r="K19" s="1330"/>
      <c r="L19" s="1329"/>
      <c r="M19" s="42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415"/>
      <c r="N20" s="1336"/>
      <c r="O20" s="1337"/>
      <c r="P20" s="1336"/>
      <c r="Q20" s="1337"/>
      <c r="R20" s="413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25"/>
      <c r="C32" s="425"/>
      <c r="D32" s="413"/>
      <c r="E32" s="413"/>
      <c r="F32" s="1336"/>
      <c r="G32" s="1337"/>
      <c r="H32" s="413"/>
      <c r="I32" s="1336"/>
      <c r="J32" s="1337"/>
      <c r="K32" s="1337"/>
      <c r="L32" s="1337"/>
      <c r="M32" s="414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41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41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0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271" priority="22" stopIfTrue="1">
      <formula>ISERROR($B$5:$B$13)</formula>
    </cfRule>
  </conditionalFormatting>
  <conditionalFormatting sqref="W9">
    <cfRule type="expression" dxfId="270" priority="21" stopIfTrue="1">
      <formula>ISERROR($E$9)</formula>
    </cfRule>
  </conditionalFormatting>
  <conditionalFormatting sqref="C20">
    <cfRule type="expression" dxfId="269" priority="20" stopIfTrue="1">
      <formula>ISERROR(C20:D35)</formula>
    </cfRule>
  </conditionalFormatting>
  <conditionalFormatting sqref="C20">
    <cfRule type="expression" dxfId="268" priority="19" stopIfTrue="1">
      <formula>ISERROR(C20:D35)</formula>
    </cfRule>
  </conditionalFormatting>
  <conditionalFormatting sqref="B20:B31">
    <cfRule type="expression" dxfId="267" priority="18" stopIfTrue="1">
      <formula>ISERROR(B20:B35)</formula>
    </cfRule>
  </conditionalFormatting>
  <conditionalFormatting sqref="D20:D31">
    <cfRule type="expression" dxfId="266" priority="17" stopIfTrue="1">
      <formula>ISERROR(D20:H35)</formula>
    </cfRule>
  </conditionalFormatting>
  <conditionalFormatting sqref="F20:F31">
    <cfRule type="expression" dxfId="265" priority="16" stopIfTrue="1">
      <formula>ISERROR(F20:N35)</formula>
    </cfRule>
  </conditionalFormatting>
  <conditionalFormatting sqref="E20:E31">
    <cfRule type="expression" dxfId="264" priority="15" stopIfTrue="1">
      <formula>ISERROR(E20:K35)</formula>
    </cfRule>
  </conditionalFormatting>
  <conditionalFormatting sqref="I20:I31">
    <cfRule type="expression" dxfId="263" priority="14" stopIfTrue="1">
      <formula>ISERROR(H20:R35)</formula>
    </cfRule>
  </conditionalFormatting>
  <conditionalFormatting sqref="H20:H31">
    <cfRule type="expression" dxfId="262" priority="13" stopIfTrue="1">
      <formula>ISERROR(G20:P35)</formula>
    </cfRule>
  </conditionalFormatting>
  <conditionalFormatting sqref="F6 C20 A20:B31 E5:E6 D33:M42 C5:C6 K9:R10 L11:N11 D20:Q31 A33:B42">
    <cfRule type="containsErrors" dxfId="261" priority="12" stopIfTrue="1">
      <formula>ISERROR(A5)</formula>
    </cfRule>
  </conditionalFormatting>
  <conditionalFormatting sqref="M21:M31">
    <cfRule type="expression" dxfId="260" priority="11" stopIfTrue="1">
      <formula>ISERROR(L21:U36)</formula>
    </cfRule>
  </conditionalFormatting>
  <conditionalFormatting sqref="B33:B42">
    <cfRule type="expression" dxfId="259" priority="10" stopIfTrue="1">
      <formula>ISERROR(B33:B48)</formula>
    </cfRule>
  </conditionalFormatting>
  <conditionalFormatting sqref="D33:D42">
    <cfRule type="expression" dxfId="258" priority="9" stopIfTrue="1">
      <formula>ISERROR(D33:H48)</formula>
    </cfRule>
  </conditionalFormatting>
  <conditionalFormatting sqref="F33:F42">
    <cfRule type="expression" dxfId="257" priority="8" stopIfTrue="1">
      <formula>ISERROR(F33:N48)</formula>
    </cfRule>
  </conditionalFormatting>
  <conditionalFormatting sqref="E33:E42">
    <cfRule type="expression" dxfId="256" priority="7" stopIfTrue="1">
      <formula>ISERROR(E33:K48)</formula>
    </cfRule>
  </conditionalFormatting>
  <conditionalFormatting sqref="I33:I42">
    <cfRule type="expression" dxfId="255" priority="6" stopIfTrue="1">
      <formula>ISERROR(H33:R48)</formula>
    </cfRule>
  </conditionalFormatting>
  <conditionalFormatting sqref="H33:H42">
    <cfRule type="expression" dxfId="254" priority="5" stopIfTrue="1">
      <formula>ISERROR(G33:P48)</formula>
    </cfRule>
  </conditionalFormatting>
  <conditionalFormatting sqref="M33:M42">
    <cfRule type="expression" dxfId="253" priority="4" stopIfTrue="1">
      <formula>ISERROR(L33:U48)</formula>
    </cfRule>
  </conditionalFormatting>
  <conditionalFormatting sqref="I34:I41">
    <cfRule type="expression" dxfId="252" priority="3" stopIfTrue="1">
      <formula>ISERROR(H34:R49)</formula>
    </cfRule>
  </conditionalFormatting>
  <conditionalFormatting sqref="I33">
    <cfRule type="expression" dxfId="251" priority="2" stopIfTrue="1">
      <formula>ISERROR(H33:R48)</formula>
    </cfRule>
  </conditionalFormatting>
  <conditionalFormatting sqref="I35:I42">
    <cfRule type="expression" dxfId="250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rgb="FFFF0000"/>
  </sheetPr>
  <dimension ref="A1:AC94"/>
  <sheetViews>
    <sheetView zoomScaleNormal="100" workbookViewId="0">
      <selection activeCell="S33" sqref="S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38833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/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Pitztal</v>
      </c>
      <c r="E6" s="55"/>
      <c r="F6" s="56" t="str">
        <f>V7</f>
        <v>AUT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Pitztal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AUT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1311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42336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42336</v>
      </c>
      <c r="W9" s="39" t="s">
        <v>411</v>
      </c>
      <c r="X9" s="46">
        <f>VLOOKUP($V$4,Calendar!$1:$1048576,6,FALSE)</f>
        <v>42337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42337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JUN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1302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9040201</v>
      </c>
      <c r="B21" s="1338" t="str">
        <f>VLOOKUP(A21,'Athlete and Points'!$A$1:$S$279,2,FALSE)</f>
        <v>DICKSON Alex</v>
      </c>
      <c r="C21" s="1338"/>
      <c r="D21" s="1014">
        <f>VLOOKUP(A21,'Athlete and Points'!$A$1:$S$279,4,FALSE)</f>
        <v>98</v>
      </c>
      <c r="E21" s="26"/>
      <c r="F21" s="1339">
        <f>VLOOKUP(A21,'Athlete and Points'!$A$1:$S$279,8,FALSE)</f>
        <v>98.4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9040188</v>
      </c>
      <c r="B22" s="1344" t="str">
        <f>VLOOKUP(A22,'Athlete and Points'!$A$1:$S$279,2,FALSE)</f>
        <v>LAMBERT Adam</v>
      </c>
      <c r="C22" s="1344"/>
      <c r="D22" s="1015">
        <f>VLOOKUP(A22,'Athlete and Points'!$A$1:$S$279,4,FALSE)</f>
        <v>97</v>
      </c>
      <c r="E22" s="23"/>
      <c r="F22" s="1345">
        <f>VLOOKUP(A22,'Athlete and Points'!$A$1:$S$279,8,FALSE)</f>
        <v>142.80000000000001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9045058</v>
      </c>
      <c r="B33" s="1398" t="str">
        <f>VLOOKUP(A33,'Athlete and Points'!$A$1:$S$279,2,FALSE)</f>
        <v>TURNER Ellise</v>
      </c>
      <c r="C33" s="1398"/>
      <c r="D33" s="1068">
        <f>VLOOKUP(A33,'Athlete and Points'!$A$1:$S$279,4,FALSE)</f>
        <v>95</v>
      </c>
      <c r="E33" s="713"/>
      <c r="F33" s="1399">
        <f>VLOOKUP(A33,'Athlete and Points'!$A$1:$S$279,8,FALSE)</f>
        <v>164.8</v>
      </c>
      <c r="G33" s="140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4015" priority="21" stopIfTrue="1">
      <formula>ISERROR($B$5:$B$13)</formula>
    </cfRule>
  </conditionalFormatting>
  <conditionalFormatting sqref="X9">
    <cfRule type="expression" dxfId="4014" priority="20" stopIfTrue="1">
      <formula>ISERROR($E$9)</formula>
    </cfRule>
  </conditionalFormatting>
  <conditionalFormatting sqref="C20">
    <cfRule type="expression" dxfId="4013" priority="19" stopIfTrue="1">
      <formula>ISERROR(C20:D35)</formula>
    </cfRule>
  </conditionalFormatting>
  <conditionalFormatting sqref="C20">
    <cfRule type="expression" dxfId="4012" priority="18" stopIfTrue="1">
      <formula>ISERROR(C20:D35)</formula>
    </cfRule>
  </conditionalFormatting>
  <conditionalFormatting sqref="B20:B31">
    <cfRule type="expression" dxfId="4011" priority="17" stopIfTrue="1">
      <formula>ISERROR(B20:B35)</formula>
    </cfRule>
  </conditionalFormatting>
  <conditionalFormatting sqref="D20:D31">
    <cfRule type="expression" dxfId="4010" priority="16" stopIfTrue="1">
      <formula>ISERROR(D20:H35)</formula>
    </cfRule>
  </conditionalFormatting>
  <conditionalFormatting sqref="F20:F31">
    <cfRule type="expression" dxfId="4009" priority="15" stopIfTrue="1">
      <formula>ISERROR(F20:N35)</formula>
    </cfRule>
  </conditionalFormatting>
  <conditionalFormatting sqref="E20:E31">
    <cfRule type="expression" dxfId="4008" priority="14" stopIfTrue="1">
      <formula>ISERROR(E20:K35)</formula>
    </cfRule>
  </conditionalFormatting>
  <conditionalFormatting sqref="I20:I31">
    <cfRule type="expression" dxfId="4007" priority="13" stopIfTrue="1">
      <formula>ISERROR(H20:R35)</formula>
    </cfRule>
  </conditionalFormatting>
  <conditionalFormatting sqref="H20:H42">
    <cfRule type="expression" dxfId="400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4005" priority="11" stopIfTrue="1">
      <formula>ISERROR(A5)</formula>
    </cfRule>
  </conditionalFormatting>
  <conditionalFormatting sqref="M21:M42">
    <cfRule type="expression" dxfId="4004" priority="10" stopIfTrue="1">
      <formula>ISERROR(L21:X36)</formula>
    </cfRule>
  </conditionalFormatting>
  <conditionalFormatting sqref="B33:B42">
    <cfRule type="expression" dxfId="4003" priority="9" stopIfTrue="1">
      <formula>ISERROR(B33:B48)</formula>
    </cfRule>
  </conditionalFormatting>
  <conditionalFormatting sqref="D33:D42">
    <cfRule type="expression" dxfId="4002" priority="8" stopIfTrue="1">
      <formula>ISERROR(D33:H48)</formula>
    </cfRule>
  </conditionalFormatting>
  <conditionalFormatting sqref="F33:F42">
    <cfRule type="expression" dxfId="4001" priority="7" stopIfTrue="1">
      <formula>ISERROR(F33:N48)</formula>
    </cfRule>
  </conditionalFormatting>
  <conditionalFormatting sqref="E33:E42">
    <cfRule type="expression" dxfId="4000" priority="6" stopIfTrue="1">
      <formula>ISERROR(E33:K48)</formula>
    </cfRule>
  </conditionalFormatting>
  <conditionalFormatting sqref="I33:I42">
    <cfRule type="expression" dxfId="3999" priority="5" stopIfTrue="1">
      <formula>ISERROR(H33:R48)</formula>
    </cfRule>
  </conditionalFormatting>
  <conditionalFormatting sqref="I34:I41">
    <cfRule type="expression" dxfId="3998" priority="4" stopIfTrue="1">
      <formula>ISERROR(H34:R49)</formula>
    </cfRule>
  </conditionalFormatting>
  <conditionalFormatting sqref="I33:I42">
    <cfRule type="expression" dxfId="3997" priority="3" stopIfTrue="1">
      <formula>ISERROR(H33:R48)</formula>
    </cfRule>
  </conditionalFormatting>
  <conditionalFormatting sqref="I35:I42">
    <cfRule type="expression" dxfId="3996" priority="2" stopIfTrue="1">
      <formula>ISERROR(H35:R50)</formula>
    </cfRule>
  </conditionalFormatting>
  <conditionalFormatting sqref="H21:H42">
    <cfRule type="expression" dxfId="3995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31601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/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e">
        <f>VLOOKUP($U$4,Calendar!$1:$1048576,30,FALSE)</f>
        <v>#N/A</v>
      </c>
      <c r="V8" s="16"/>
      <c r="W8" s="16"/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7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335">
        <v>9040143</v>
      </c>
      <c r="B21" s="1464" t="e">
        <f>VLOOKUP(A21,'Athlete and Points'!$A$1:$S$91,2,FALSE)</f>
        <v>#N/A</v>
      </c>
      <c r="C21" s="1464"/>
      <c r="D21" s="336" t="e">
        <f>VLOOKUP(A21,'Athlete and Points'!$A$1:$S$91,4,FALSE)</f>
        <v>#N/A</v>
      </c>
      <c r="E21" s="337"/>
      <c r="F21" s="1465"/>
      <c r="G21" s="1466"/>
      <c r="H21" s="337"/>
      <c r="I21" s="1465"/>
      <c r="J21" s="1466"/>
      <c r="K21" s="1466"/>
      <c r="L21" s="1466"/>
      <c r="M21" s="337" t="e">
        <f>VLOOKUP(A21,'Athlete and Points'!$A$1:$S$91,17,FALSE)</f>
        <v>#N/A</v>
      </c>
      <c r="N21" s="1475"/>
      <c r="O21" s="1476"/>
      <c r="P21" s="1475"/>
      <c r="Q21" s="1477"/>
      <c r="R21" s="18"/>
    </row>
    <row r="22" spans="1:18">
      <c r="A22" s="199">
        <v>7040073</v>
      </c>
      <c r="B22" s="1413" t="str">
        <f>VLOOKUP(A22,'Athlete and Points'!$A$1:$S$91,2,FALSE)</f>
        <v>LAIDLAW Timothy</v>
      </c>
      <c r="C22" s="1413"/>
      <c r="D22" s="194">
        <f>VLOOKUP(A22,'Athlete and Points'!$A$1:$S$91,4,FALSE)</f>
        <v>93</v>
      </c>
      <c r="E22" s="195"/>
      <c r="F22" s="1414"/>
      <c r="G22" s="1415"/>
      <c r="H22" s="195"/>
      <c r="I22" s="1414"/>
      <c r="J22" s="1415"/>
      <c r="K22" s="1415"/>
      <c r="L22" s="1415"/>
      <c r="M22" s="195">
        <f>VLOOKUP(A22,'Athlete and Points'!$A$1:$S$91,17,FALSE)</f>
        <v>5.4</v>
      </c>
      <c r="N22" s="1445">
        <v>41344</v>
      </c>
      <c r="O22" s="1348"/>
      <c r="P22" s="1445">
        <v>41351</v>
      </c>
      <c r="Q22" s="1349"/>
      <c r="R22" s="22"/>
    </row>
    <row r="23" spans="1:18" ht="13.5" thickBot="1">
      <c r="A23" s="199">
        <v>9040172</v>
      </c>
      <c r="B23" s="1413" t="str">
        <f>VLOOKUP(A23,'Athlete and Points'!$A$1:$S$91,2,FALSE)</f>
        <v>STAVELEY Cameron</v>
      </c>
      <c r="C23" s="1413"/>
      <c r="D23" s="194">
        <f>VLOOKUP(A23,'Athlete and Points'!$A$1:$S$91,4,FALSE)</f>
        <v>97</v>
      </c>
      <c r="E23" s="195"/>
      <c r="F23" s="1414"/>
      <c r="G23" s="1415"/>
      <c r="H23" s="195"/>
      <c r="I23" s="1414"/>
      <c r="J23" s="1415"/>
      <c r="K23" s="1415"/>
      <c r="L23" s="1415"/>
      <c r="M23" s="195">
        <f>VLOOKUP(A23,'Athlete and Points'!$A$1:$S$91,17,FALSE)</f>
        <v>1.01</v>
      </c>
      <c r="N23" s="1445">
        <v>41344</v>
      </c>
      <c r="O23" s="1348"/>
      <c r="P23" s="1445">
        <v>41351</v>
      </c>
      <c r="Q23" s="1349"/>
      <c r="R23" s="18"/>
    </row>
    <row r="24" spans="1:18">
      <c r="A24" s="199">
        <v>9040091</v>
      </c>
      <c r="B24" s="1413" t="e">
        <f>VLOOKUP(A24,'Athlete and Points'!$A$1:$S$91,2,FALSE)</f>
        <v>#N/A</v>
      </c>
      <c r="C24" s="1413"/>
      <c r="D24" s="194" t="e">
        <f>VLOOKUP(A24,'Athlete and Points'!$A$1:$S$91,4,FALSE)</f>
        <v>#N/A</v>
      </c>
      <c r="E24" s="195"/>
      <c r="F24" s="1414"/>
      <c r="G24" s="1415"/>
      <c r="H24" s="195"/>
      <c r="I24" s="1414"/>
      <c r="J24" s="1415"/>
      <c r="K24" s="1415"/>
      <c r="L24" s="1415"/>
      <c r="M24" s="195" t="e">
        <f>VLOOKUP(A24,'Athlete and Points'!$A$1:$S$91,17,FALSE)</f>
        <v>#N/A</v>
      </c>
      <c r="N24" s="1445">
        <v>41344</v>
      </c>
      <c r="O24" s="1348"/>
      <c r="P24" s="1445">
        <v>41351</v>
      </c>
      <c r="Q24" s="1349"/>
      <c r="R24" s="22"/>
    </row>
    <row r="25" spans="1:18" ht="13.5" thickBot="1">
      <c r="A25" s="252">
        <v>9040134</v>
      </c>
      <c r="B25" s="1407" t="e">
        <f>VLOOKUP(A25,'Athlete and Points'!$A$1:$S$91,2,FALSE)</f>
        <v>#N/A</v>
      </c>
      <c r="C25" s="1407"/>
      <c r="D25" s="253" t="e">
        <f>VLOOKUP(A25,'Athlete and Points'!$A$1:$S$91,4,FALSE)</f>
        <v>#N/A</v>
      </c>
      <c r="E25" s="254"/>
      <c r="F25" s="1408"/>
      <c r="G25" s="1409"/>
      <c r="H25" s="254"/>
      <c r="I25" s="1408"/>
      <c r="J25" s="1409"/>
      <c r="K25" s="1409"/>
      <c r="L25" s="1409"/>
      <c r="M25" s="254" t="e">
        <f>VLOOKUP(A25,'Athlete and Points'!$A$1:$S$91,17,FALSE)</f>
        <v>#N/A</v>
      </c>
      <c r="N25" s="1422"/>
      <c r="O25" s="1423"/>
      <c r="P25" s="1478"/>
      <c r="Q25" s="1424"/>
      <c r="R25" s="18"/>
    </row>
    <row r="26" spans="1:18">
      <c r="A26" s="252">
        <v>9040116</v>
      </c>
      <c r="B26" s="1407" t="e">
        <f>VLOOKUP(A26,'Athlete and Points'!$A$1:$S$91,2,FALSE)</f>
        <v>#N/A</v>
      </c>
      <c r="C26" s="1407"/>
      <c r="D26" s="253" t="e">
        <f>VLOOKUP(A26,'Athlete and Points'!$A$1:$S$91,4,FALSE)</f>
        <v>#N/A</v>
      </c>
      <c r="E26" s="254"/>
      <c r="F26" s="1408"/>
      <c r="G26" s="1409"/>
      <c r="H26" s="254"/>
      <c r="I26" s="1408"/>
      <c r="J26" s="1409"/>
      <c r="K26" s="1409"/>
      <c r="L26" s="1409"/>
      <c r="M26" s="254" t="e">
        <f>VLOOKUP(A26,'Athlete and Points'!$A$1:$S$91,17,FALSE)</f>
        <v>#N/A</v>
      </c>
      <c r="N26" s="1422"/>
      <c r="O26" s="1423"/>
      <c r="P26" s="1422"/>
      <c r="Q26" s="1424"/>
      <c r="R26" s="22"/>
    </row>
    <row r="27" spans="1:18" ht="13.5" thickBot="1">
      <c r="A27" s="199">
        <v>9040117</v>
      </c>
      <c r="B27" s="1413" t="str">
        <f>VLOOKUP(A27,'Athlete and Points'!$A$1:$S$91,2,FALSE)</f>
        <v>JAMES Scotty</v>
      </c>
      <c r="C27" s="1413"/>
      <c r="D27" s="194">
        <f>VLOOKUP(A27,'Athlete and Points'!$A$1:$S$91,4,FALSE)</f>
        <v>94</v>
      </c>
      <c r="E27" s="195"/>
      <c r="F27" s="1414"/>
      <c r="G27" s="1415"/>
      <c r="H27" s="195"/>
      <c r="I27" s="1414"/>
      <c r="J27" s="1415"/>
      <c r="K27" s="1415"/>
      <c r="L27" s="1415"/>
      <c r="M27" s="195">
        <f>VLOOKUP(A27,'Athlete and Points'!$A$1:$S$91,17,FALSE)</f>
        <v>58</v>
      </c>
      <c r="N27" s="1445">
        <v>41343</v>
      </c>
      <c r="O27" s="1348"/>
      <c r="P27" s="1445">
        <v>41350</v>
      </c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47"/>
      <c r="B33" s="1401" t="e">
        <f>VLOOKUP(A33,'Athlete and Points'!$A$1:$S$91,2,FALSE)</f>
        <v>#N/A</v>
      </c>
      <c r="C33" s="1401"/>
      <c r="D33" s="248" t="e">
        <f>VLOOKUP(A33,'Athlete and Points'!$A$1:$S$91,4,FALSE)</f>
        <v>#N/A</v>
      </c>
      <c r="E33" s="249"/>
      <c r="F33" s="1402"/>
      <c r="G33" s="1403"/>
      <c r="H33" s="249"/>
      <c r="I33" s="1402"/>
      <c r="J33" s="1403"/>
      <c r="K33" s="1403"/>
      <c r="L33" s="1403"/>
      <c r="M33" s="249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199">
        <v>9045022</v>
      </c>
      <c r="B34" s="1413" t="str">
        <f>VLOOKUP(A34,'Athlete and Points'!$A$1:$S$91,2,FALSE)</f>
        <v>STAVELEY Lauren</v>
      </c>
      <c r="C34" s="1413"/>
      <c r="D34" s="194">
        <f>VLOOKUP(A34,'Athlete and Points'!$A$1:$S$91,4,FALSE)</f>
        <v>94</v>
      </c>
      <c r="E34" s="195"/>
      <c r="F34" s="1414"/>
      <c r="G34" s="1415"/>
      <c r="H34" s="195"/>
      <c r="I34" s="1414"/>
      <c r="J34" s="1415"/>
      <c r="K34" s="1415"/>
      <c r="L34" s="1415"/>
      <c r="M34" s="195">
        <f>VLOOKUP(A34,'Athlete and Points'!$A$1:$S$91,17,FALSE)</f>
        <v>108</v>
      </c>
      <c r="N34" s="1445">
        <v>41344</v>
      </c>
      <c r="O34" s="1348"/>
      <c r="P34" s="1445">
        <v>41351</v>
      </c>
      <c r="Q34" s="1349"/>
      <c r="R34" s="18"/>
    </row>
    <row r="35" spans="1:18">
      <c r="A35" s="199">
        <v>9045015</v>
      </c>
      <c r="B35" s="1413" t="str">
        <f>VLOOKUP(A35,'Athlete and Points'!$A$1:$S$91,2,FALSE)</f>
        <v>DAVIS-MEEHAN Michaela</v>
      </c>
      <c r="C35" s="1413"/>
      <c r="D35" s="194">
        <f>VLOOKUP(A35,'Athlete and Points'!$A$1:$S$91,4,FALSE)</f>
        <v>92</v>
      </c>
      <c r="E35" s="195"/>
      <c r="F35" s="1414"/>
      <c r="G35" s="1415"/>
      <c r="H35" s="195"/>
      <c r="I35" s="1414"/>
      <c r="J35" s="1415"/>
      <c r="K35" s="1415"/>
      <c r="L35" s="1415"/>
      <c r="M35" s="195">
        <f>VLOOKUP(A35,'Athlete and Points'!$A$1:$S$91,17,FALSE)</f>
        <v>80</v>
      </c>
      <c r="N35" s="1445">
        <v>41344</v>
      </c>
      <c r="O35" s="1348"/>
      <c r="P35" s="1445">
        <v>41350</v>
      </c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547</v>
      </c>
      <c r="B59" s="1362"/>
      <c r="C59" s="1362"/>
      <c r="D59" s="1363"/>
      <c r="E59" s="1361" t="s">
        <v>365</v>
      </c>
      <c r="F59" s="1363"/>
      <c r="G59" s="1446">
        <v>41343</v>
      </c>
      <c r="H59" s="1447">
        <v>41350</v>
      </c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490</v>
      </c>
      <c r="B61" s="1377"/>
      <c r="C61" s="1377"/>
      <c r="D61" s="1378"/>
      <c r="E61" s="1379"/>
      <c r="F61" s="1380"/>
      <c r="G61" s="1448">
        <v>41344</v>
      </c>
      <c r="H61" s="1449">
        <v>41351</v>
      </c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546</v>
      </c>
      <c r="B63" s="1377"/>
      <c r="C63" s="1377"/>
      <c r="D63" s="1378"/>
      <c r="E63" s="1379"/>
      <c r="F63" s="1380"/>
      <c r="G63" s="1448">
        <v>41344</v>
      </c>
      <c r="H63" s="1449">
        <v>41351</v>
      </c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 t="s">
        <v>544</v>
      </c>
      <c r="B65" s="1377"/>
      <c r="C65" s="1377"/>
      <c r="D65" s="1378"/>
      <c r="E65" s="1379"/>
      <c r="F65" s="1380"/>
      <c r="G65" s="1448">
        <v>41344</v>
      </c>
      <c r="H65" s="1449">
        <v>41351</v>
      </c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249" priority="22" stopIfTrue="1">
      <formula>ISERROR($B$5:$B$13)</formula>
    </cfRule>
  </conditionalFormatting>
  <conditionalFormatting sqref="W9">
    <cfRule type="expression" dxfId="248" priority="21" stopIfTrue="1">
      <formula>ISERROR($E$9)</formula>
    </cfRule>
  </conditionalFormatting>
  <conditionalFormatting sqref="C20">
    <cfRule type="expression" dxfId="247" priority="20" stopIfTrue="1">
      <formula>ISERROR(C20:D35)</formula>
    </cfRule>
  </conditionalFormatting>
  <conditionalFormatting sqref="C20">
    <cfRule type="expression" dxfId="246" priority="19" stopIfTrue="1">
      <formula>ISERROR(C20:D35)</formula>
    </cfRule>
  </conditionalFormatting>
  <conditionalFormatting sqref="B20:B31">
    <cfRule type="expression" dxfId="245" priority="18" stopIfTrue="1">
      <formula>ISERROR(B20:B35)</formula>
    </cfRule>
  </conditionalFormatting>
  <conditionalFormatting sqref="D20:D31">
    <cfRule type="expression" dxfId="244" priority="17" stopIfTrue="1">
      <formula>ISERROR(D20:H35)</formula>
    </cfRule>
  </conditionalFormatting>
  <conditionalFormatting sqref="F20:F31">
    <cfRule type="expression" dxfId="243" priority="16" stopIfTrue="1">
      <formula>ISERROR(F20:N35)</formula>
    </cfRule>
  </conditionalFormatting>
  <conditionalFormatting sqref="E20:E31">
    <cfRule type="expression" dxfId="242" priority="15" stopIfTrue="1">
      <formula>ISERROR(E20:K35)</formula>
    </cfRule>
  </conditionalFormatting>
  <conditionalFormatting sqref="I20:I31">
    <cfRule type="expression" dxfId="241" priority="14" stopIfTrue="1">
      <formula>ISERROR(H20:R35)</formula>
    </cfRule>
  </conditionalFormatting>
  <conditionalFormatting sqref="H20:H31">
    <cfRule type="expression" dxfId="240" priority="13" stopIfTrue="1">
      <formula>ISERROR(G20:P35)</formula>
    </cfRule>
  </conditionalFormatting>
  <conditionalFormatting sqref="F6 C20 A20:B31 E5:E6 D33:M42 C5:C6 K9:R10 L11:N11 D20:Q31 A33:B42">
    <cfRule type="containsErrors" dxfId="239" priority="12" stopIfTrue="1">
      <formula>ISERROR(A5)</formula>
    </cfRule>
  </conditionalFormatting>
  <conditionalFormatting sqref="M21:M31">
    <cfRule type="expression" dxfId="238" priority="11" stopIfTrue="1">
      <formula>ISERROR(L21:U36)</formula>
    </cfRule>
  </conditionalFormatting>
  <conditionalFormatting sqref="B33:B42">
    <cfRule type="expression" dxfId="237" priority="10" stopIfTrue="1">
      <formula>ISERROR(B33:B48)</formula>
    </cfRule>
  </conditionalFormatting>
  <conditionalFormatting sqref="D33:D42">
    <cfRule type="expression" dxfId="236" priority="9" stopIfTrue="1">
      <formula>ISERROR(D33:H48)</formula>
    </cfRule>
  </conditionalFormatting>
  <conditionalFormatting sqref="F33:F42">
    <cfRule type="expression" dxfId="235" priority="8" stopIfTrue="1">
      <formula>ISERROR(F33:N48)</formula>
    </cfRule>
  </conditionalFormatting>
  <conditionalFormatting sqref="E33:E42">
    <cfRule type="expression" dxfId="234" priority="7" stopIfTrue="1">
      <formula>ISERROR(E33:K48)</formula>
    </cfRule>
  </conditionalFormatting>
  <conditionalFormatting sqref="I33:I42">
    <cfRule type="expression" dxfId="233" priority="6" stopIfTrue="1">
      <formula>ISERROR(H33:R48)</formula>
    </cfRule>
  </conditionalFormatting>
  <conditionalFormatting sqref="H33:H42">
    <cfRule type="expression" dxfId="232" priority="5" stopIfTrue="1">
      <formula>ISERROR(G33:P48)</formula>
    </cfRule>
  </conditionalFormatting>
  <conditionalFormatting sqref="M33:M42">
    <cfRule type="expression" dxfId="231" priority="4" stopIfTrue="1">
      <formula>ISERROR(L33:U48)</formula>
    </cfRule>
  </conditionalFormatting>
  <conditionalFormatting sqref="I34:I41">
    <cfRule type="expression" dxfId="230" priority="3" stopIfTrue="1">
      <formula>ISERROR(H34:R49)</formula>
    </cfRule>
  </conditionalFormatting>
  <conditionalFormatting sqref="I33">
    <cfRule type="expression" dxfId="229" priority="2" stopIfTrue="1">
      <formula>ISERROR(H33:R48)</formula>
    </cfRule>
  </conditionalFormatting>
  <conditionalFormatting sqref="I35:I42">
    <cfRule type="expression" dxfId="228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4.85546875" customWidth="1"/>
    <col min="15" max="15" width="5.28515625" customWidth="1"/>
    <col min="16" max="16" width="4.7109375" customWidth="1"/>
    <col min="17" max="17" width="5.8554687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31828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18"/>
      <c r="C5" s="42" t="e">
        <f>U5</f>
        <v>#N/A</v>
      </c>
      <c r="E5" s="42"/>
      <c r="F5" s="85"/>
      <c r="G5" s="58"/>
      <c r="H5" s="318"/>
      <c r="I5" s="318"/>
      <c r="J5" s="318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20"/>
      <c r="C6" s="83" t="e">
        <f>U6</f>
        <v>#N/A</v>
      </c>
      <c r="E6" s="55"/>
      <c r="F6" s="56" t="e">
        <f>U7</f>
        <v>#N/A</v>
      </c>
      <c r="G6" s="320"/>
      <c r="H6" s="320"/>
      <c r="I6" s="320"/>
      <c r="J6" s="320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18"/>
      <c r="M8" s="318"/>
      <c r="N8" s="318"/>
      <c r="O8" s="318"/>
      <c r="P8" s="318"/>
      <c r="Q8" s="318"/>
      <c r="R8" s="319"/>
      <c r="T8" s="39" t="s">
        <v>414</v>
      </c>
      <c r="U8" s="38" t="s">
        <v>468</v>
      </c>
      <c r="V8" s="16"/>
      <c r="W8" s="16"/>
      <c r="Y8" s="106"/>
      <c r="Z8" s="52" t="s">
        <v>470</v>
      </c>
    </row>
    <row r="9" spans="1:26">
      <c r="A9" s="41" t="s">
        <v>413</v>
      </c>
      <c r="B9" s="320"/>
      <c r="C9" s="320"/>
      <c r="D9" s="320"/>
      <c r="E9" s="320"/>
      <c r="F9" s="320"/>
      <c r="G9" s="320"/>
      <c r="H9" s="320"/>
      <c r="I9" s="320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18"/>
      <c r="C11" s="318"/>
      <c r="D11" s="42" t="s">
        <v>407</v>
      </c>
      <c r="E11" s="318"/>
      <c r="F11" s="318"/>
      <c r="G11" s="318"/>
      <c r="H11" s="318"/>
      <c r="I11" s="319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21"/>
      <c r="C12" s="321"/>
      <c r="D12" s="321"/>
      <c r="E12" s="321"/>
      <c r="F12" s="321"/>
      <c r="G12" s="321"/>
      <c r="H12" s="321"/>
      <c r="I12" s="31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509</v>
      </c>
      <c r="V12" s="16"/>
      <c r="W12" s="16"/>
    </row>
    <row r="13" spans="1:26" ht="13.5" thickBot="1">
      <c r="A13" s="40" t="s">
        <v>402</v>
      </c>
      <c r="B13" s="316"/>
      <c r="C13" s="316"/>
      <c r="D13" s="316"/>
      <c r="E13" s="316"/>
      <c r="F13" s="316"/>
      <c r="G13" s="316"/>
      <c r="H13" s="316"/>
      <c r="I13" s="31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33" t="s">
        <v>393</v>
      </c>
      <c r="E17" s="331"/>
      <c r="F17" s="1295"/>
      <c r="G17" s="1296"/>
      <c r="H17" s="331"/>
      <c r="I17" s="1295"/>
      <c r="J17" s="1297"/>
      <c r="K17" s="1297"/>
      <c r="L17" s="1296"/>
      <c r="M17" s="332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27" t="s">
        <v>391</v>
      </c>
      <c r="E18" s="325" t="s">
        <v>353</v>
      </c>
      <c r="F18" s="1320" t="s">
        <v>352</v>
      </c>
      <c r="G18" s="1321"/>
      <c r="H18" s="325" t="s">
        <v>151</v>
      </c>
      <c r="I18" s="1320" t="s">
        <v>351</v>
      </c>
      <c r="J18" s="1322"/>
      <c r="K18" s="1322"/>
      <c r="L18" s="1321"/>
      <c r="M18" s="32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30" t="s">
        <v>389</v>
      </c>
      <c r="E19" s="32"/>
      <c r="F19" s="1328"/>
      <c r="G19" s="1329"/>
      <c r="H19" s="328"/>
      <c r="I19" s="1328"/>
      <c r="J19" s="1330"/>
      <c r="K19" s="1330"/>
      <c r="L19" s="1329"/>
      <c r="M19" s="329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24"/>
      <c r="N20" s="1336"/>
      <c r="O20" s="1337"/>
      <c r="P20" s="1336"/>
      <c r="Q20" s="1337"/>
      <c r="R20" s="322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479">
        <v>41346</v>
      </c>
      <c r="O21" s="1342"/>
      <c r="P21" s="1479">
        <v>41350</v>
      </c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34"/>
      <c r="C32" s="334"/>
      <c r="D32" s="322"/>
      <c r="E32" s="322"/>
      <c r="F32" s="1336"/>
      <c r="G32" s="1337"/>
      <c r="H32" s="322"/>
      <c r="I32" s="1336"/>
      <c r="J32" s="1337"/>
      <c r="K32" s="1337"/>
      <c r="L32" s="1337"/>
      <c r="M32" s="323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2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2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1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227" priority="22" stopIfTrue="1">
      <formula>ISERROR($B$5:$B$13)</formula>
    </cfRule>
  </conditionalFormatting>
  <conditionalFormatting sqref="W9">
    <cfRule type="expression" dxfId="226" priority="21" stopIfTrue="1">
      <formula>ISERROR($E$9)</formula>
    </cfRule>
  </conditionalFormatting>
  <conditionalFormatting sqref="C20">
    <cfRule type="expression" dxfId="225" priority="20" stopIfTrue="1">
      <formula>ISERROR(C20:D35)</formula>
    </cfRule>
  </conditionalFormatting>
  <conditionalFormatting sqref="C20">
    <cfRule type="expression" dxfId="224" priority="19" stopIfTrue="1">
      <formula>ISERROR(C20:D35)</formula>
    </cfRule>
  </conditionalFormatting>
  <conditionalFormatting sqref="B20:B31">
    <cfRule type="expression" dxfId="223" priority="18" stopIfTrue="1">
      <formula>ISERROR(B20:B35)</formula>
    </cfRule>
  </conditionalFormatting>
  <conditionalFormatting sqref="D20:D31">
    <cfRule type="expression" dxfId="222" priority="17" stopIfTrue="1">
      <formula>ISERROR(D20:H35)</formula>
    </cfRule>
  </conditionalFormatting>
  <conditionalFormatting sqref="F20:F31">
    <cfRule type="expression" dxfId="221" priority="16" stopIfTrue="1">
      <formula>ISERROR(F20:N35)</formula>
    </cfRule>
  </conditionalFormatting>
  <conditionalFormatting sqref="E20:E31">
    <cfRule type="expression" dxfId="220" priority="15" stopIfTrue="1">
      <formula>ISERROR(E20:K35)</formula>
    </cfRule>
  </conditionalFormatting>
  <conditionalFormatting sqref="I20:I31">
    <cfRule type="expression" dxfId="219" priority="14" stopIfTrue="1">
      <formula>ISERROR(H20:R35)</formula>
    </cfRule>
  </conditionalFormatting>
  <conditionalFormatting sqref="H20:H31">
    <cfRule type="expression" dxfId="218" priority="13" stopIfTrue="1">
      <formula>ISERROR(G20:P35)</formula>
    </cfRule>
  </conditionalFormatting>
  <conditionalFormatting sqref="F6 C20 A20:B31 E5:E6 D33:M42 C5:C6 K9:R10 L11:N11 D20:Q31 A33:B42">
    <cfRule type="containsErrors" dxfId="217" priority="12" stopIfTrue="1">
      <formula>ISERROR(A5)</formula>
    </cfRule>
  </conditionalFormatting>
  <conditionalFormatting sqref="M21:M31">
    <cfRule type="expression" dxfId="216" priority="11" stopIfTrue="1">
      <formula>ISERROR(L21:U36)</formula>
    </cfRule>
  </conditionalFormatting>
  <conditionalFormatting sqref="B33:B42">
    <cfRule type="expression" dxfId="215" priority="10" stopIfTrue="1">
      <formula>ISERROR(B33:B48)</formula>
    </cfRule>
  </conditionalFormatting>
  <conditionalFormatting sqref="D33:D42">
    <cfRule type="expression" dxfId="214" priority="9" stopIfTrue="1">
      <formula>ISERROR(D33:H48)</formula>
    </cfRule>
  </conditionalFormatting>
  <conditionalFormatting sqref="F33:F42">
    <cfRule type="expression" dxfId="213" priority="8" stopIfTrue="1">
      <formula>ISERROR(F33:N48)</formula>
    </cfRule>
  </conditionalFormatting>
  <conditionalFormatting sqref="E33:E42">
    <cfRule type="expression" dxfId="212" priority="7" stopIfTrue="1">
      <formula>ISERROR(E33:K48)</formula>
    </cfRule>
  </conditionalFormatting>
  <conditionalFormatting sqref="I33:I42">
    <cfRule type="expression" dxfId="211" priority="6" stopIfTrue="1">
      <formula>ISERROR(H33:R48)</formula>
    </cfRule>
  </conditionalFormatting>
  <conditionalFormatting sqref="H33:H42">
    <cfRule type="expression" dxfId="210" priority="5" stopIfTrue="1">
      <formula>ISERROR(G33:P48)</formula>
    </cfRule>
  </conditionalFormatting>
  <conditionalFormatting sqref="M33:M42">
    <cfRule type="expression" dxfId="209" priority="4" stopIfTrue="1">
      <formula>ISERROR(L33:U48)</formula>
    </cfRule>
  </conditionalFormatting>
  <conditionalFormatting sqref="I34:I41">
    <cfRule type="expression" dxfId="208" priority="3" stopIfTrue="1">
      <formula>ISERROR(H34:R49)</formula>
    </cfRule>
  </conditionalFormatting>
  <conditionalFormatting sqref="I33">
    <cfRule type="expression" dxfId="207" priority="2" stopIfTrue="1">
      <formula>ISERROR(H33:R48)</formula>
    </cfRule>
  </conditionalFormatting>
  <conditionalFormatting sqref="I35:I42">
    <cfRule type="expression" dxfId="206" priority="1" stopIfTrue="1">
      <formula>ISERROR(H35:R50)</formula>
    </cfRule>
  </conditionalFormatting>
  <hyperlinks>
    <hyperlink ref="U12" r:id="rId1" display="mailto:worldcup@lamolina.cat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FF00"/>
  </sheetPr>
  <dimension ref="A1:Z96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31966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119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500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COUNT(A36:A44)</f>
        <v>7</v>
      </c>
      <c r="I15" s="37" t="s">
        <v>396</v>
      </c>
      <c r="J15" s="37"/>
      <c r="K15" s="1315">
        <f>COUNT(A21:A34)</f>
        <v>9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9040065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457"/>
      <c r="H21" s="26" t="e">
        <f>VLOOKUP(A21,'Athlete and Points'!$A$1:$S$91,11,FALSE)</f>
        <v>#N/A</v>
      </c>
      <c r="I21" s="1339"/>
      <c r="J21" s="1457"/>
      <c r="K21" s="1457"/>
      <c r="L21" s="1457"/>
      <c r="M21" s="26"/>
      <c r="N21" s="1341"/>
      <c r="O21" s="1480"/>
      <c r="P21" s="1341"/>
      <c r="Q21" s="1343"/>
      <c r="R21" s="18"/>
    </row>
    <row r="22" spans="1:18">
      <c r="A22" s="25">
        <v>9040137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435"/>
      <c r="H22" s="23"/>
      <c r="I22" s="1345"/>
      <c r="J22" s="1435"/>
      <c r="K22" s="1435"/>
      <c r="L22" s="1435"/>
      <c r="M22" s="23"/>
      <c r="N22" s="1347"/>
      <c r="O22" s="1481"/>
      <c r="P22" s="1347"/>
      <c r="Q22" s="1349"/>
      <c r="R22" s="22"/>
    </row>
    <row r="23" spans="1:18" ht="13.5" thickBot="1">
      <c r="A23" s="25">
        <v>9040167</v>
      </c>
      <c r="B23" s="1344" t="str">
        <f>VLOOKUP(A23,'Athlete and Points'!$A$1:$S$91,2,FALSE)</f>
        <v>MCALPIN Joss</v>
      </c>
      <c r="C23" s="1344"/>
      <c r="D23" s="24">
        <f>VLOOKUP(A23,'Athlete and Points'!$A$1:$S$91,4,FALSE)</f>
        <v>94</v>
      </c>
      <c r="E23" s="23"/>
      <c r="F23" s="1345"/>
      <c r="G23" s="1435"/>
      <c r="H23" s="23"/>
      <c r="I23" s="1345"/>
      <c r="J23" s="1435"/>
      <c r="K23" s="1435"/>
      <c r="L23" s="1435"/>
      <c r="M23" s="23">
        <f>VLOOKUP(A23,'Athlete and Points'!$A$1:$S$91,17,FALSE)</f>
        <v>37.799999999999997</v>
      </c>
      <c r="N23" s="1347"/>
      <c r="O23" s="1481"/>
      <c r="P23" s="1347"/>
      <c r="Q23" s="1349"/>
      <c r="R23" s="18"/>
    </row>
    <row r="24" spans="1:18">
      <c r="A24" s="25">
        <v>9040172</v>
      </c>
      <c r="B24" s="1344" t="str">
        <f>VLOOKUP(A24,'Athlete and Points'!$A$1:$S$91,2,FALSE)</f>
        <v>STAVELEY Cameron</v>
      </c>
      <c r="C24" s="1344"/>
      <c r="D24" s="24">
        <f>VLOOKUP(A24,'Athlete and Points'!$A$1:$S$91,4,FALSE)</f>
        <v>97</v>
      </c>
      <c r="E24" s="23"/>
      <c r="F24" s="1345"/>
      <c r="G24" s="1435"/>
      <c r="H24" s="23">
        <f>VLOOKUP(A24,'Athlete and Points'!$A$1:$S$91,11,FALSE)</f>
        <v>2.52</v>
      </c>
      <c r="I24" s="1345"/>
      <c r="J24" s="1435"/>
      <c r="K24" s="1435"/>
      <c r="L24" s="1435"/>
      <c r="M24" s="23">
        <f>VLOOKUP(A24,'Athlete and Points'!$A$1:$S$91,17,FALSE)</f>
        <v>1.01</v>
      </c>
      <c r="N24" s="1347"/>
      <c r="O24" s="1481"/>
      <c r="P24" s="1347"/>
      <c r="Q24" s="1349"/>
      <c r="R24" s="22"/>
    </row>
    <row r="25" spans="1:18" ht="13.5" thickBot="1">
      <c r="A25" s="25">
        <v>9040199</v>
      </c>
      <c r="B25" s="1344" t="str">
        <f>VLOOKUP(A25,'Athlete and Points'!$A$1:$S$91,2,FALSE)</f>
        <v>STAVELEY Luke</v>
      </c>
      <c r="C25" s="1344"/>
      <c r="D25" s="24">
        <f>VLOOKUP(A25,'Athlete and Points'!$A$1:$S$91,4,FALSE)</f>
        <v>99</v>
      </c>
      <c r="E25" s="23"/>
      <c r="F25" s="1345"/>
      <c r="G25" s="1435"/>
      <c r="H25" s="23">
        <f>VLOOKUP(A25,'Athlete and Points'!$A$1:$S$91,11,FALSE)</f>
        <v>4.2</v>
      </c>
      <c r="I25" s="1345"/>
      <c r="J25" s="1435"/>
      <c r="K25" s="1435"/>
      <c r="L25" s="1435"/>
      <c r="M25" s="23">
        <f>VLOOKUP(A25,'Athlete and Points'!$A$1:$S$91,17,FALSE)</f>
        <v>0.19</v>
      </c>
      <c r="N25" s="1347"/>
      <c r="O25" s="1481"/>
      <c r="P25" s="1347"/>
      <c r="Q25" s="1349"/>
      <c r="R25" s="18"/>
    </row>
    <row r="26" spans="1:18">
      <c r="A26" s="25">
        <v>9040121</v>
      </c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 t="e">
        <f>VLOOKUP(A26,'Athlete and Points'!$A$1:$S$91,8,FALSE)</f>
        <v>#N/A</v>
      </c>
      <c r="G26" s="1435"/>
      <c r="H26" s="23"/>
      <c r="I26" s="1345"/>
      <c r="J26" s="1435"/>
      <c r="K26" s="1435"/>
      <c r="L26" s="1435"/>
      <c r="M26" s="23"/>
      <c r="N26" s="1347"/>
      <c r="O26" s="1481"/>
      <c r="P26" s="1347"/>
      <c r="Q26" s="1349"/>
      <c r="R26" s="22"/>
    </row>
    <row r="27" spans="1:18" ht="13.5" thickBot="1">
      <c r="A27" s="25">
        <v>9040116</v>
      </c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/>
      <c r="F27" s="1345"/>
      <c r="G27" s="1435"/>
      <c r="H27" s="23"/>
      <c r="I27" s="1345"/>
      <c r="J27" s="1435"/>
      <c r="K27" s="1435"/>
      <c r="L27" s="1435"/>
      <c r="M27" s="23" t="e">
        <f>VLOOKUP(A27,'Athlete and Points'!$A$1:$S$91,17,FALSE)</f>
        <v>#N/A</v>
      </c>
      <c r="N27" s="1347"/>
      <c r="O27" s="1481"/>
      <c r="P27" s="1347"/>
      <c r="Q27" s="1349"/>
      <c r="R27" s="18"/>
    </row>
    <row r="28" spans="1:18">
      <c r="A28" s="25">
        <v>9040132</v>
      </c>
      <c r="B28" s="1344" t="str">
        <f>VLOOKUP(A28,'Athlete and Points'!$A$1:$S$91,2,FALSE)</f>
        <v>MARSDEN Hugh</v>
      </c>
      <c r="C28" s="1344"/>
      <c r="D28" s="24">
        <f>VLOOKUP(A28,'Athlete and Points'!$A$1:$S$91,4,FALSE)</f>
        <v>93</v>
      </c>
      <c r="E28" s="23"/>
      <c r="F28" s="1345"/>
      <c r="G28" s="1435"/>
      <c r="H28" s="23"/>
      <c r="I28" s="1345"/>
      <c r="J28" s="1435"/>
      <c r="K28" s="1435"/>
      <c r="L28" s="1435"/>
      <c r="M28" s="23">
        <f>VLOOKUP(A28,'Athlete and Points'!$A$1:$S$91,17,FALSE)</f>
        <v>0.11</v>
      </c>
      <c r="N28" s="1347"/>
      <c r="O28" s="1481"/>
      <c r="P28" s="1347"/>
      <c r="Q28" s="1349"/>
      <c r="R28" s="22"/>
    </row>
    <row r="29" spans="1:18" ht="13.5" thickBot="1">
      <c r="A29" s="25">
        <v>9040134</v>
      </c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/>
      <c r="F29" s="1345"/>
      <c r="G29" s="1435"/>
      <c r="H29" s="23"/>
      <c r="I29" s="1345"/>
      <c r="J29" s="1435"/>
      <c r="K29" s="1435"/>
      <c r="L29" s="1435"/>
      <c r="M29" s="23" t="e">
        <f>VLOOKUP(A29,'Athlete and Points'!$A$1:$S$91,17,FALSE)</f>
        <v>#N/A</v>
      </c>
      <c r="N29" s="1347"/>
      <c r="O29" s="1481"/>
      <c r="P29" s="1347"/>
      <c r="Q29" s="1349"/>
      <c r="R29" s="18"/>
    </row>
    <row r="30" spans="1:18">
      <c r="A30" s="252"/>
      <c r="B30" s="1407" t="e">
        <f>VLOOKUP(A30,'Athlete and Points'!$A$1:$S$91,2,FALSE)</f>
        <v>#N/A</v>
      </c>
      <c r="C30" s="1407"/>
      <c r="D30" s="253" t="e">
        <f>VLOOKUP(A30,'Athlete and Points'!$A$1:$S$91,4,FALSE)</f>
        <v>#N/A</v>
      </c>
      <c r="E30" s="254"/>
      <c r="F30" s="1408"/>
      <c r="G30" s="1409"/>
      <c r="H30" s="254"/>
      <c r="I30" s="1408"/>
      <c r="J30" s="1409"/>
      <c r="K30" s="1409"/>
      <c r="L30" s="1409"/>
      <c r="M30" s="254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>
      <c r="A31" s="192"/>
      <c r="B31" s="1344" t="e">
        <f>VLOOKUP(A31,'Athlete and Points'!$A$1:$S$91,2,FALSE)</f>
        <v>#N/A</v>
      </c>
      <c r="C31" s="1344"/>
      <c r="D31" s="24" t="e">
        <f>VLOOKUP(A31,'Athlete and Points'!$A$1:$S$91,4,FALSE)</f>
        <v>#N/A</v>
      </c>
      <c r="E31" s="23"/>
      <c r="F31" s="1345"/>
      <c r="G31" s="1346"/>
      <c r="H31" s="23"/>
      <c r="I31" s="1345"/>
      <c r="J31" s="1346"/>
      <c r="K31" s="1346"/>
      <c r="L31" s="1346"/>
      <c r="M31" s="23" t="e">
        <f>VLOOKUP(A31,'Athlete and Points'!$A$1:$S$91,17,FALSE)</f>
        <v>#N/A</v>
      </c>
      <c r="N31" s="1347"/>
      <c r="O31" s="1348"/>
      <c r="P31" s="1347"/>
      <c r="Q31" s="1349"/>
      <c r="R31" s="5"/>
    </row>
    <row r="32" spans="1:18">
      <c r="A32" s="400"/>
      <c r="B32" s="1407" t="e">
        <f>VLOOKUP(A32,'Athlete and Points'!$A$1:$S$91,2,FALSE)</f>
        <v>#N/A</v>
      </c>
      <c r="C32" s="1407"/>
      <c r="D32" s="253" t="e">
        <f>VLOOKUP(A32,'Athlete and Points'!$A$1:$S$91,4,FALSE)</f>
        <v>#N/A</v>
      </c>
      <c r="E32" s="254"/>
      <c r="F32" s="1408"/>
      <c r="G32" s="1409"/>
      <c r="H32" s="254"/>
      <c r="I32" s="1408"/>
      <c r="J32" s="1409"/>
      <c r="K32" s="1409"/>
      <c r="L32" s="1409"/>
      <c r="M32" s="254" t="e">
        <f>VLOOKUP(A32,'Athlete and Points'!$A$1:$S$91,17,FALSE)</f>
        <v>#N/A</v>
      </c>
      <c r="N32" s="1347"/>
      <c r="O32" s="1348"/>
      <c r="P32" s="1347"/>
      <c r="Q32" s="1349"/>
      <c r="R32" s="5"/>
    </row>
    <row r="33" spans="1:18">
      <c r="A33" s="192"/>
      <c r="B33" s="1344" t="e">
        <f>VLOOKUP(A33,'Athlete and Points'!$A$1:$S$91,2,FALSE)</f>
        <v>#N/A</v>
      </c>
      <c r="C33" s="1344"/>
      <c r="D33" s="24" t="e">
        <f>VLOOKUP(A33,'Athlete and Points'!$A$1:$S$91,4,FALSE)</f>
        <v>#N/A</v>
      </c>
      <c r="E33" s="202"/>
      <c r="F33" s="1345" t="e">
        <f>VLOOKUP(A33,'Athlete and Points'!$A$1:$S$91,8,FALSE)</f>
        <v>#N/A</v>
      </c>
      <c r="G33" s="1346"/>
      <c r="H33" s="202"/>
      <c r="I33" s="1345"/>
      <c r="J33" s="1346"/>
      <c r="K33" s="1346"/>
      <c r="L33" s="1346"/>
      <c r="M33" s="202"/>
      <c r="N33" s="1347"/>
      <c r="O33" s="1348"/>
      <c r="P33" s="1347"/>
      <c r="Q33" s="1349"/>
      <c r="R33" s="5"/>
    </row>
    <row r="34" spans="1:18" ht="13.5" thickBot="1">
      <c r="A34" s="196"/>
      <c r="B34" s="1454" t="e">
        <f>VLOOKUP(A34,'Athlete and Points'!$A$1:$S$91,2,FALSE)</f>
        <v>#N/A</v>
      </c>
      <c r="C34" s="1454"/>
      <c r="D34" s="197" t="e">
        <f>VLOOKUP(A34,'Athlete and Points'!$A$1:$S$91,4,FALSE)</f>
        <v>#N/A</v>
      </c>
      <c r="E34" s="198"/>
      <c r="F34" s="1455" t="e">
        <f>VLOOKUP(A34,'Athlete and Points'!$A$1:$S$91,8,FALSE)</f>
        <v>#N/A</v>
      </c>
      <c r="G34" s="1456"/>
      <c r="H34" s="19"/>
      <c r="I34" s="1351"/>
      <c r="J34" s="1352"/>
      <c r="K34" s="1352"/>
      <c r="L34" s="1352"/>
      <c r="M34" s="19"/>
      <c r="N34" s="1482"/>
      <c r="O34" s="1483"/>
      <c r="P34" s="1353"/>
      <c r="Q34" s="1355"/>
      <c r="R34" s="18"/>
    </row>
    <row r="35" spans="1:18">
      <c r="A35" s="29" t="s">
        <v>387</v>
      </c>
      <c r="B35" s="82"/>
      <c r="C35" s="82"/>
      <c r="D35" s="70"/>
      <c r="E35" s="70"/>
      <c r="F35" s="1336"/>
      <c r="G35" s="1337"/>
      <c r="H35" s="70"/>
      <c r="I35" s="1336"/>
      <c r="J35" s="1337"/>
      <c r="K35" s="1337"/>
      <c r="L35" s="1337"/>
      <c r="M35" s="71"/>
      <c r="N35" s="1336"/>
      <c r="O35" s="1337"/>
      <c r="P35" s="1336"/>
      <c r="Q35" s="1337"/>
      <c r="R35" s="22"/>
    </row>
    <row r="36" spans="1:18" ht="13.5" thickBot="1">
      <c r="A36" s="252"/>
      <c r="B36" s="1407" t="e">
        <f>VLOOKUP(A36,'Athlete and Points'!$A$1:$S$91,2,FALSE)</f>
        <v>#N/A</v>
      </c>
      <c r="C36" s="1407"/>
      <c r="D36" s="253" t="e">
        <f>VLOOKUP(A36,'Athlete and Points'!$A$1:$S$91,4,FALSE)</f>
        <v>#N/A</v>
      </c>
      <c r="E36" s="254"/>
      <c r="F36" s="1408" t="e">
        <f>VLOOKUP(A36,'Athlete and Points'!$A$1:$S$91,8,FALSE)</f>
        <v>#N/A</v>
      </c>
      <c r="G36" s="1409"/>
      <c r="H36" s="254"/>
      <c r="I36" s="1408"/>
      <c r="J36" s="1409"/>
      <c r="K36" s="1409"/>
      <c r="L36" s="1409"/>
      <c r="M36" s="254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>
        <v>9045005</v>
      </c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/>
      <c r="F37" s="1345" t="e">
        <f>VLOOKUP(A37,'Athlete and Points'!$A$1:$S$91,8,FALSE)</f>
        <v>#N/A</v>
      </c>
      <c r="G37" s="1435"/>
      <c r="H37" s="148"/>
      <c r="I37" s="1345"/>
      <c r="J37" s="1435"/>
      <c r="K37" s="1435"/>
      <c r="L37" s="1435"/>
      <c r="M37" s="23"/>
      <c r="N37" s="1347"/>
      <c r="O37" s="1348"/>
      <c r="P37" s="1347"/>
      <c r="Q37" s="1349"/>
      <c r="R37" s="22"/>
    </row>
    <row r="38" spans="1:18" ht="13.5" thickBot="1">
      <c r="A38" s="25">
        <v>9045034</v>
      </c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/>
      <c r="F38" s="1345"/>
      <c r="G38" s="1435"/>
      <c r="H38" s="23" t="e">
        <f>VLOOKUP(A38,'Athlete and Points'!$A$1:$S$91,11,FALSE)</f>
        <v>#N/A</v>
      </c>
      <c r="I38" s="1345"/>
      <c r="J38" s="1435"/>
      <c r="K38" s="1435"/>
      <c r="L38" s="1435"/>
      <c r="M38" s="23"/>
      <c r="N38" s="1347"/>
      <c r="O38" s="1348"/>
      <c r="P38" s="1347"/>
      <c r="Q38" s="1349"/>
      <c r="R38" s="18"/>
    </row>
    <row r="39" spans="1:18">
      <c r="A39" s="25">
        <v>9045054</v>
      </c>
      <c r="B39" s="1344" t="str">
        <f>VLOOKUP(A39,'Athlete and Points'!$A$1:$S$91,2,FALSE)</f>
        <v>FITCH Alex</v>
      </c>
      <c r="C39" s="1344"/>
      <c r="D39" s="24">
        <f>VLOOKUP(A39,'Athlete and Points'!$A$1:$S$91,4,FALSE)</f>
        <v>95</v>
      </c>
      <c r="E39" s="23"/>
      <c r="F39" s="1345"/>
      <c r="G39" s="1435"/>
      <c r="H39" s="23">
        <f>VLOOKUP(A39,'Athlete and Points'!$A$1:$S$91,11,FALSE)</f>
        <v>21</v>
      </c>
      <c r="I39" s="1345"/>
      <c r="J39" s="1435"/>
      <c r="K39" s="1435"/>
      <c r="L39" s="1435"/>
      <c r="M39" s="427">
        <f>VLOOKUP(A39,'Athlete and Points'!$A$1:$S$91,17,FALSE)</f>
        <v>0.76</v>
      </c>
      <c r="N39" s="1347"/>
      <c r="O39" s="1348"/>
      <c r="P39" s="1347"/>
      <c r="Q39" s="1349"/>
      <c r="R39" s="22"/>
    </row>
    <row r="40" spans="1:18" ht="13.5" thickBot="1">
      <c r="A40" s="25">
        <v>9045073</v>
      </c>
      <c r="B40" s="1344" t="str">
        <f>VLOOKUP(A40,'Athlete and Points'!$A$1:$S$91,2,FALSE)</f>
        <v>ARTHUR Emily</v>
      </c>
      <c r="C40" s="1344"/>
      <c r="D40" s="24">
        <f>VLOOKUP(A40,'Athlete and Points'!$A$1:$S$91,4,FALSE)</f>
        <v>99</v>
      </c>
      <c r="E40" s="23"/>
      <c r="F40" s="1345"/>
      <c r="G40" s="1435"/>
      <c r="H40" s="23">
        <f>VLOOKUP(A40,'Athlete and Points'!$A$1:$S$91,11,FALSE)</f>
        <v>249</v>
      </c>
      <c r="I40" s="1345"/>
      <c r="J40" s="1435"/>
      <c r="K40" s="1435"/>
      <c r="L40" s="1435"/>
      <c r="M40" s="23">
        <f>VLOOKUP(A40,'Athlete and Points'!$A$1:$S$91,17,FALSE)</f>
        <v>28.08</v>
      </c>
      <c r="N40" s="1347"/>
      <c r="O40" s="1348"/>
      <c r="P40" s="1347"/>
      <c r="Q40" s="1349"/>
      <c r="R40" s="18"/>
    </row>
    <row r="41" spans="1:18">
      <c r="A41" s="25">
        <v>9045076</v>
      </c>
      <c r="B41" s="1344" t="s">
        <v>483</v>
      </c>
      <c r="C41" s="1344"/>
      <c r="D41" s="426">
        <v>98</v>
      </c>
      <c r="E41" s="23"/>
      <c r="F41" s="1345"/>
      <c r="G41" s="1435"/>
      <c r="H41" s="23">
        <f>VLOOKUP(A41,'Athlete and Points'!$A$1:$S$91,11,FALSE)</f>
        <v>45.8</v>
      </c>
      <c r="I41" s="1345"/>
      <c r="J41" s="1435"/>
      <c r="K41" s="1435"/>
      <c r="L41" s="1435"/>
      <c r="M41" s="23" t="s">
        <v>384</v>
      </c>
      <c r="N41" s="1347"/>
      <c r="O41" s="1348"/>
      <c r="P41" s="1347"/>
      <c r="Q41" s="1349"/>
      <c r="R41" s="22"/>
    </row>
    <row r="42" spans="1:18" ht="13.5" thickBot="1">
      <c r="A42" s="25">
        <v>9045075</v>
      </c>
      <c r="B42" s="1344" t="s">
        <v>549</v>
      </c>
      <c r="C42" s="1344"/>
      <c r="D42" s="426">
        <v>98</v>
      </c>
      <c r="E42" s="23" t="str">
        <f>VLOOKUP(A42,'Athlete and Points'!$A$1:$S$91,5,FALSE)</f>
        <v>---</v>
      </c>
      <c r="F42" s="1345">
        <f>VLOOKUP(A42,'Athlete and Points'!$A$1:$S$91,8,FALSE)</f>
        <v>120</v>
      </c>
      <c r="G42" s="1435"/>
      <c r="H42" s="23">
        <f>VLOOKUP(A42,'Athlete and Points'!$A$1:$S$91,11,FALSE)</f>
        <v>24</v>
      </c>
      <c r="I42" s="1345" t="str">
        <f>VLOOKUP(A42,'Athlete and Points'!$A$1:$S$91,14,FALSE)</f>
        <v>---</v>
      </c>
      <c r="J42" s="1435"/>
      <c r="K42" s="1435"/>
      <c r="L42" s="1435"/>
      <c r="M42" s="23" t="s">
        <v>384</v>
      </c>
      <c r="N42" s="1347"/>
      <c r="O42" s="1348"/>
      <c r="P42" s="1347"/>
      <c r="Q42" s="1349"/>
      <c r="R42" s="18"/>
    </row>
    <row r="43" spans="1:18">
      <c r="A43" s="25">
        <v>1049953</v>
      </c>
      <c r="B43" s="1344" t="e">
        <f>VLOOKUP(A43,'Athlete and Points'!$A$1:$S$91,2,FALSE)</f>
        <v>#N/A</v>
      </c>
      <c r="C43" s="1344"/>
      <c r="D43" s="24" t="e">
        <f>VLOOKUP(A43,'Athlete and Points'!$A$1:$S$91,4,FALSE)</f>
        <v>#N/A</v>
      </c>
      <c r="E43" s="23"/>
      <c r="F43" s="1345"/>
      <c r="G43" s="1346"/>
      <c r="H43" s="23" t="e">
        <f>VLOOKUP(A43,'Athlete and Points'!$A$1:$S$91,11,FALSE)</f>
        <v>#N/A</v>
      </c>
      <c r="I43" s="1345"/>
      <c r="J43" s="1346"/>
      <c r="K43" s="1346"/>
      <c r="L43" s="1346"/>
      <c r="M43" s="23"/>
      <c r="N43" s="1347"/>
      <c r="O43" s="1348"/>
      <c r="P43" s="1347"/>
      <c r="Q43" s="1349"/>
      <c r="R43" s="22"/>
    </row>
    <row r="44" spans="1:18" ht="13.5" thickBot="1">
      <c r="A44" s="21"/>
      <c r="B44" s="1350" t="e">
        <f>VLOOKUP(A44,'Athlete and Points'!$A$1:$S$91,2,FALSE)</f>
        <v>#N/A</v>
      </c>
      <c r="C44" s="1350"/>
      <c r="D44" s="20" t="e">
        <f>VLOOKUP(A44,'Athlete and Points'!$A$1:$S$91,4,FALSE)</f>
        <v>#N/A</v>
      </c>
      <c r="E44" s="19" t="e">
        <f>VLOOKUP(A44,'Athlete and Points'!$A$1:$S$91,5,FALSE)</f>
        <v>#N/A</v>
      </c>
      <c r="F44" s="1351" t="e">
        <f>VLOOKUP(A44,'Athlete and Points'!$A$1:$S$91,8,FALSE)</f>
        <v>#N/A</v>
      </c>
      <c r="G44" s="1352"/>
      <c r="H44" s="19" t="e">
        <f>VLOOKUP(A44,'Athlete and Points'!$A$1:$S$91,11,FALSE)</f>
        <v>#N/A</v>
      </c>
      <c r="I44" s="1351" t="e">
        <f>VLOOKUP(A44,'Athlete and Points'!$A$1:$S$91,14,FALSE)</f>
        <v>#N/A</v>
      </c>
      <c r="J44" s="1352"/>
      <c r="K44" s="1352"/>
      <c r="L44" s="1352"/>
      <c r="M44" s="19" t="e">
        <f>VLOOKUP(A44,'Athlete and Points'!$A$1:$S$91,17,FALSE)</f>
        <v>#N/A</v>
      </c>
      <c r="N44" s="1353"/>
      <c r="O44" s="1354"/>
      <c r="P44" s="1353"/>
      <c r="Q44" s="1355"/>
      <c r="R44" s="18"/>
    </row>
    <row r="45" spans="1:18" ht="1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1:18" ht="13.5" thickBot="1">
      <c r="A46" s="16"/>
    </row>
    <row r="47" spans="1:18" ht="14.25" customHeight="1" thickTop="1" thickBot="1">
      <c r="A47" s="1356" t="s">
        <v>386</v>
      </c>
      <c r="B47" s="1356"/>
      <c r="C47" s="1356"/>
      <c r="D47" s="1356"/>
      <c r="E47" s="1356"/>
      <c r="F47" s="1356"/>
      <c r="G47" s="1356"/>
      <c r="N47" s="15">
        <v>0</v>
      </c>
    </row>
    <row r="48" spans="1:18" ht="13.5" customHeight="1" thickBot="1">
      <c r="A48" s="1356" t="s">
        <v>385</v>
      </c>
      <c r="B48" s="1356"/>
      <c r="C48" s="1356"/>
      <c r="D48" s="1356"/>
      <c r="E48" s="1356"/>
      <c r="N48" s="14" t="s">
        <v>384</v>
      </c>
    </row>
    <row r="49" spans="1:14" ht="13.5" customHeight="1" thickBot="1">
      <c r="A49" s="1356" t="s">
        <v>383</v>
      </c>
      <c r="B49" s="1356"/>
      <c r="C49" s="1356"/>
      <c r="D49" s="1356"/>
      <c r="E49" s="1356"/>
      <c r="N49" s="13" t="s">
        <v>350</v>
      </c>
    </row>
    <row r="50" spans="1:14" ht="13.5" thickTop="1"/>
    <row r="51" spans="1:14" ht="18">
      <c r="B51" s="12" t="s">
        <v>382</v>
      </c>
      <c r="C51" s="12"/>
    </row>
    <row r="52" spans="1:14" ht="18.75">
      <c r="D52" s="11" t="s">
        <v>381</v>
      </c>
    </row>
    <row r="53" spans="1:14" ht="18.75" thickBot="1">
      <c r="E53" s="10" t="s">
        <v>380</v>
      </c>
    </row>
    <row r="54" spans="1:14" ht="24.75" thickTop="1">
      <c r="A54" s="1361" t="s">
        <v>379</v>
      </c>
      <c r="B54" s="1362"/>
      <c r="C54" s="1362"/>
      <c r="D54" s="1372"/>
      <c r="E54" s="1373" t="s">
        <v>378</v>
      </c>
      <c r="F54" s="1372"/>
      <c r="G54" s="9" t="s">
        <v>377</v>
      </c>
      <c r="H54" s="8" t="s">
        <v>376</v>
      </c>
    </row>
    <row r="55" spans="1:14" ht="24" customHeight="1">
      <c r="A55" s="1374" t="s">
        <v>375</v>
      </c>
      <c r="B55" s="1375"/>
      <c r="C55" s="1375"/>
      <c r="D55" s="1319"/>
      <c r="E55" s="1318" t="s">
        <v>374</v>
      </c>
      <c r="F55" s="1319"/>
      <c r="G55" s="81" t="s">
        <v>373</v>
      </c>
      <c r="H55" s="7" t="s">
        <v>372</v>
      </c>
    </row>
    <row r="56" spans="1:14" ht="24.75" thickBot="1">
      <c r="A56" s="1358" t="s">
        <v>371</v>
      </c>
      <c r="B56" s="1285"/>
      <c r="C56" s="1285"/>
      <c r="D56" s="1359"/>
      <c r="E56" s="1360" t="s">
        <v>370</v>
      </c>
      <c r="F56" s="1359"/>
      <c r="G56" s="6" t="s">
        <v>369</v>
      </c>
      <c r="H56" s="5" t="s">
        <v>368</v>
      </c>
    </row>
    <row r="57" spans="1:14" ht="24" customHeight="1" thickTop="1">
      <c r="A57" s="1361"/>
      <c r="B57" s="1362"/>
      <c r="C57" s="1362"/>
      <c r="D57" s="1363"/>
      <c r="E57" s="1361" t="s">
        <v>367</v>
      </c>
      <c r="F57" s="1363"/>
      <c r="G57" s="1367"/>
      <c r="H57" s="1369"/>
    </row>
    <row r="58" spans="1:14" ht="13.5" thickBot="1">
      <c r="A58" s="1364"/>
      <c r="B58" s="1365"/>
      <c r="C58" s="1365"/>
      <c r="D58" s="1366"/>
      <c r="E58" s="1371" t="s">
        <v>366</v>
      </c>
      <c r="F58" s="1284"/>
      <c r="G58" s="1368"/>
      <c r="H58" s="1370"/>
    </row>
    <row r="59" spans="1:14">
      <c r="A59" s="1376"/>
      <c r="B59" s="1377"/>
      <c r="C59" s="1377"/>
      <c r="D59" s="1378"/>
      <c r="E59" s="1379"/>
      <c r="F59" s="1380"/>
      <c r="G59" s="1381"/>
      <c r="H59" s="1382"/>
    </row>
    <row r="60" spans="1:14" ht="13.5" thickBot="1">
      <c r="A60" s="1383"/>
      <c r="B60" s="1384"/>
      <c r="C60" s="1384"/>
      <c r="D60" s="1385"/>
      <c r="E60" s="1383"/>
      <c r="F60" s="1385"/>
      <c r="G60" s="1386"/>
      <c r="H60" s="1387"/>
    </row>
    <row r="61" spans="1:14" ht="13.5" thickTop="1">
      <c r="A61" s="1484" t="s">
        <v>553</v>
      </c>
      <c r="B61" s="1485"/>
      <c r="C61" s="1485"/>
      <c r="D61" s="1486"/>
      <c r="E61" s="1361" t="s">
        <v>365</v>
      </c>
      <c r="F61" s="1363"/>
      <c r="G61" s="1367"/>
      <c r="H61" s="1369"/>
    </row>
    <row r="62" spans="1:14" ht="13.5" thickBot="1">
      <c r="A62" s="1487"/>
      <c r="B62" s="1488"/>
      <c r="C62" s="1488"/>
      <c r="D62" s="1489"/>
      <c r="E62" s="1379"/>
      <c r="F62" s="1380"/>
      <c r="G62" s="1368"/>
      <c r="H62" s="1370"/>
    </row>
    <row r="63" spans="1:14">
      <c r="A63" s="1376" t="s">
        <v>554</v>
      </c>
      <c r="B63" s="1377"/>
      <c r="C63" s="1377"/>
      <c r="D63" s="1378"/>
      <c r="E63" s="1379"/>
      <c r="F63" s="1380"/>
      <c r="G63" s="1381"/>
      <c r="H63" s="1382"/>
    </row>
    <row r="64" spans="1:14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>
      <c r="A67" s="1376"/>
      <c r="B67" s="1377"/>
      <c r="C67" s="1377"/>
      <c r="D67" s="1378"/>
      <c r="E67" s="1379"/>
      <c r="F67" s="1380"/>
      <c r="G67" s="1381"/>
      <c r="H67" s="1382"/>
    </row>
    <row r="68" spans="1:8" ht="13.5" thickBot="1">
      <c r="A68" s="1383"/>
      <c r="B68" s="1384"/>
      <c r="C68" s="1384"/>
      <c r="D68" s="1385"/>
      <c r="E68" s="1379"/>
      <c r="F68" s="1380"/>
      <c r="G68" s="1368"/>
      <c r="H68" s="1370"/>
    </row>
    <row r="69" spans="1:8" ht="13.5" thickTop="1">
      <c r="A69" s="1361"/>
      <c r="B69" s="1362"/>
      <c r="C69" s="1362"/>
      <c r="D69" s="1363"/>
      <c r="E69" s="1361" t="s">
        <v>364</v>
      </c>
      <c r="F69" s="1363"/>
      <c r="G69" s="1367"/>
      <c r="H69" s="1369"/>
    </row>
    <row r="70" spans="1:8" ht="13.5" thickBot="1">
      <c r="A70" s="1364"/>
      <c r="B70" s="1365"/>
      <c r="C70" s="1365"/>
      <c r="D70" s="1366"/>
      <c r="E70" s="1379"/>
      <c r="F70" s="1380"/>
      <c r="G70" s="1368"/>
      <c r="H70" s="1370"/>
    </row>
    <row r="71" spans="1:8">
      <c r="A71" s="1376"/>
      <c r="B71" s="1377"/>
      <c r="C71" s="1377"/>
      <c r="D71" s="1378"/>
      <c r="E71" s="1379"/>
      <c r="F71" s="1380"/>
      <c r="G71" s="1381"/>
      <c r="H71" s="1382"/>
    </row>
    <row r="72" spans="1:8" ht="13.5" thickBot="1">
      <c r="A72" s="1383"/>
      <c r="B72" s="1384"/>
      <c r="C72" s="1384"/>
      <c r="D72" s="1385"/>
      <c r="E72" s="1383"/>
      <c r="F72" s="1385"/>
      <c r="G72" s="1386"/>
      <c r="H72" s="1387"/>
    </row>
    <row r="73" spans="1:8" ht="13.5" thickTop="1">
      <c r="A73" s="1361"/>
      <c r="B73" s="1362"/>
      <c r="C73" s="1362"/>
      <c r="D73" s="1363"/>
      <c r="E73" s="1361" t="s">
        <v>363</v>
      </c>
      <c r="F73" s="1363"/>
      <c r="G73" s="1367"/>
      <c r="H73" s="1369"/>
    </row>
    <row r="74" spans="1:8" ht="13.5" thickBot="1">
      <c r="A74" s="1364"/>
      <c r="B74" s="1365"/>
      <c r="C74" s="1365"/>
      <c r="D74" s="1366"/>
      <c r="E74" s="1379"/>
      <c r="F74" s="1380"/>
      <c r="G74" s="1368"/>
      <c r="H74" s="1370"/>
    </row>
    <row r="75" spans="1:8">
      <c r="A75" s="1376"/>
      <c r="B75" s="1377"/>
      <c r="C75" s="1377"/>
      <c r="D75" s="1378"/>
      <c r="E75" s="1379"/>
      <c r="F75" s="1380"/>
      <c r="G75" s="1381"/>
      <c r="H75" s="1382"/>
    </row>
    <row r="76" spans="1:8" ht="13.5" thickBot="1">
      <c r="A76" s="1383"/>
      <c r="B76" s="1384"/>
      <c r="C76" s="1384"/>
      <c r="D76" s="1385"/>
      <c r="E76" s="1383"/>
      <c r="F76" s="1385"/>
      <c r="G76" s="1386"/>
      <c r="H76" s="1387"/>
    </row>
    <row r="77" spans="1:8" ht="13.5" thickTop="1">
      <c r="A77" s="1361"/>
      <c r="B77" s="1362"/>
      <c r="C77" s="1362"/>
      <c r="D77" s="1363"/>
      <c r="E77" s="1361" t="s">
        <v>362</v>
      </c>
      <c r="F77" s="1363"/>
      <c r="G77" s="1367"/>
      <c r="H77" s="1369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>
      <c r="A83" s="1376"/>
      <c r="B83" s="1377"/>
      <c r="C83" s="1377"/>
      <c r="D83" s="1378"/>
      <c r="E83" s="1379"/>
      <c r="F83" s="1380"/>
      <c r="G83" s="1381"/>
      <c r="H83" s="1382"/>
    </row>
    <row r="84" spans="1:8" ht="13.5" thickBot="1">
      <c r="A84" s="1383"/>
      <c r="B84" s="1384"/>
      <c r="C84" s="1384"/>
      <c r="D84" s="1385"/>
      <c r="E84" s="1379"/>
      <c r="F84" s="1380"/>
      <c r="G84" s="1368"/>
      <c r="H84" s="1370"/>
    </row>
    <row r="85" spans="1:8" ht="46.5" customHeight="1" thickTop="1">
      <c r="A85" s="1361"/>
      <c r="B85" s="1362"/>
      <c r="C85" s="1362"/>
      <c r="D85" s="1363"/>
      <c r="E85" s="1361" t="s">
        <v>361</v>
      </c>
      <c r="F85" s="1363"/>
      <c r="G85" s="1367"/>
      <c r="H85" s="1369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>
      <c r="A91" s="1376"/>
      <c r="B91" s="1377"/>
      <c r="C91" s="1377"/>
      <c r="D91" s="1378"/>
      <c r="E91" s="1379"/>
      <c r="F91" s="1380"/>
      <c r="G91" s="1381"/>
      <c r="H91" s="1382"/>
    </row>
    <row r="92" spans="1:8" ht="13.5" thickBot="1">
      <c r="A92" s="1383"/>
      <c r="B92" s="1384"/>
      <c r="C92" s="1384"/>
      <c r="D92" s="1385"/>
      <c r="E92" s="1379"/>
      <c r="F92" s="1380"/>
      <c r="G92" s="1368"/>
      <c r="H92" s="1370"/>
    </row>
    <row r="93" spans="1:8" ht="13.5" customHeight="1" thickTop="1">
      <c r="A93" s="1361" t="s">
        <v>360</v>
      </c>
      <c r="B93" s="1372"/>
      <c r="C93" s="4">
        <f ca="1">TODAY()</f>
        <v>42433</v>
      </c>
      <c r="D93" s="1373" t="s">
        <v>359</v>
      </c>
      <c r="E93" s="1362"/>
      <c r="F93" s="1362"/>
      <c r="G93" s="1362"/>
      <c r="H93" s="1363"/>
    </row>
    <row r="94" spans="1:8">
      <c r="A94" s="1374" t="s">
        <v>358</v>
      </c>
      <c r="B94" s="1319"/>
      <c r="C94" s="69"/>
      <c r="D94" s="1318" t="s">
        <v>357</v>
      </c>
      <c r="E94" s="1288"/>
      <c r="F94" s="1288"/>
      <c r="G94" s="1288"/>
      <c r="H94" s="1289"/>
    </row>
    <row r="95" spans="1:8" ht="13.5" thickBot="1">
      <c r="A95" s="1358" t="s">
        <v>356</v>
      </c>
      <c r="B95" s="1359"/>
      <c r="C95" s="64"/>
      <c r="D95" s="1360" t="s">
        <v>355</v>
      </c>
      <c r="E95" s="1285"/>
      <c r="F95" s="1285"/>
      <c r="G95" s="1285"/>
      <c r="H95" s="1286"/>
    </row>
    <row r="96" spans="1:8" ht="13.5" thickTop="1">
      <c r="A96" s="3"/>
    </row>
  </sheetData>
  <protectedRanges>
    <protectedRange sqref="U4" name="Event ID_1"/>
  </protectedRanges>
  <mergeCells count="251">
    <mergeCell ref="A94:B94"/>
    <mergeCell ref="D94:H94"/>
    <mergeCell ref="A95:B95"/>
    <mergeCell ref="D95:H95"/>
    <mergeCell ref="A91:D92"/>
    <mergeCell ref="E91:F92"/>
    <mergeCell ref="G91:G92"/>
    <mergeCell ref="H91:H92"/>
    <mergeCell ref="A93:B93"/>
    <mergeCell ref="D93:H93"/>
    <mergeCell ref="A87:D88"/>
    <mergeCell ref="E87:F88"/>
    <mergeCell ref="G87:G88"/>
    <mergeCell ref="H87:H88"/>
    <mergeCell ref="A89:D90"/>
    <mergeCell ref="E89:F90"/>
    <mergeCell ref="G89:G90"/>
    <mergeCell ref="H89:H90"/>
    <mergeCell ref="A83:D84"/>
    <mergeCell ref="E83:F84"/>
    <mergeCell ref="G83:G84"/>
    <mergeCell ref="H83:H84"/>
    <mergeCell ref="A85:D86"/>
    <mergeCell ref="E85:F86"/>
    <mergeCell ref="G85:G86"/>
    <mergeCell ref="H85:H86"/>
    <mergeCell ref="A79:D80"/>
    <mergeCell ref="E79:F80"/>
    <mergeCell ref="G79:G80"/>
    <mergeCell ref="H79:H80"/>
    <mergeCell ref="A81:D82"/>
    <mergeCell ref="E81:F82"/>
    <mergeCell ref="G81:G82"/>
    <mergeCell ref="H81:H82"/>
    <mergeCell ref="A75:D76"/>
    <mergeCell ref="E75:F76"/>
    <mergeCell ref="G75:G76"/>
    <mergeCell ref="H75:H76"/>
    <mergeCell ref="A77:D78"/>
    <mergeCell ref="E77:F78"/>
    <mergeCell ref="G77:G78"/>
    <mergeCell ref="H77:H78"/>
    <mergeCell ref="A71:D72"/>
    <mergeCell ref="E71:F72"/>
    <mergeCell ref="G71:G72"/>
    <mergeCell ref="H71:H72"/>
    <mergeCell ref="A73:D74"/>
    <mergeCell ref="E73:F74"/>
    <mergeCell ref="G73:G74"/>
    <mergeCell ref="H73:H74"/>
    <mergeCell ref="A67:D68"/>
    <mergeCell ref="E67:F68"/>
    <mergeCell ref="G67:G68"/>
    <mergeCell ref="H67:H68"/>
    <mergeCell ref="A69:D70"/>
    <mergeCell ref="E69:F70"/>
    <mergeCell ref="G69:G70"/>
    <mergeCell ref="H69:H70"/>
    <mergeCell ref="A63:D64"/>
    <mergeCell ref="E63:F64"/>
    <mergeCell ref="G63:G64"/>
    <mergeCell ref="H63:H64"/>
    <mergeCell ref="A65:D66"/>
    <mergeCell ref="E65:F66"/>
    <mergeCell ref="G65:G66"/>
    <mergeCell ref="H65:H66"/>
    <mergeCell ref="A59:D60"/>
    <mergeCell ref="E59:F60"/>
    <mergeCell ref="G59:G60"/>
    <mergeCell ref="H59:H60"/>
    <mergeCell ref="A61:D62"/>
    <mergeCell ref="E61:F62"/>
    <mergeCell ref="G61:G62"/>
    <mergeCell ref="H61:H62"/>
    <mergeCell ref="A56:D56"/>
    <mergeCell ref="E56:F56"/>
    <mergeCell ref="A57:D58"/>
    <mergeCell ref="E57:F57"/>
    <mergeCell ref="G57:G58"/>
    <mergeCell ref="H57:H58"/>
    <mergeCell ref="E58:F58"/>
    <mergeCell ref="A48:E48"/>
    <mergeCell ref="A49:E49"/>
    <mergeCell ref="A54:D54"/>
    <mergeCell ref="E54:F54"/>
    <mergeCell ref="A55:D55"/>
    <mergeCell ref="E55:F55"/>
    <mergeCell ref="A47:G47"/>
    <mergeCell ref="B42:C42"/>
    <mergeCell ref="F42:G42"/>
    <mergeCell ref="I42:L42"/>
    <mergeCell ref="N42:O42"/>
    <mergeCell ref="P42:Q42"/>
    <mergeCell ref="B43:C43"/>
    <mergeCell ref="F43:G43"/>
    <mergeCell ref="I43:L43"/>
    <mergeCell ref="N43:O43"/>
    <mergeCell ref="P43:Q43"/>
    <mergeCell ref="B41:C41"/>
    <mergeCell ref="F41:G41"/>
    <mergeCell ref="I41:L41"/>
    <mergeCell ref="N41:O41"/>
    <mergeCell ref="P41:Q41"/>
    <mergeCell ref="B44:C44"/>
    <mergeCell ref="F44:G44"/>
    <mergeCell ref="I44:L44"/>
    <mergeCell ref="N44:O44"/>
    <mergeCell ref="P44:Q44"/>
    <mergeCell ref="B39:C39"/>
    <mergeCell ref="F39:G39"/>
    <mergeCell ref="I39:L39"/>
    <mergeCell ref="N39:O39"/>
    <mergeCell ref="P39:Q39"/>
    <mergeCell ref="B40:C40"/>
    <mergeCell ref="F40:G40"/>
    <mergeCell ref="I40:L40"/>
    <mergeCell ref="N40:O40"/>
    <mergeCell ref="P40:Q40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0:C30"/>
    <mergeCell ref="F30:G30"/>
    <mergeCell ref="I30:L30"/>
    <mergeCell ref="N30:O30"/>
    <mergeCell ref="P30:Q30"/>
    <mergeCell ref="B34:C34"/>
    <mergeCell ref="F34:G34"/>
    <mergeCell ref="I34:L34"/>
    <mergeCell ref="N34:O34"/>
    <mergeCell ref="P34:Q34"/>
    <mergeCell ref="B31:C31"/>
    <mergeCell ref="F31:G31"/>
    <mergeCell ref="I31:L31"/>
    <mergeCell ref="N31:O31"/>
    <mergeCell ref="P31:Q31"/>
    <mergeCell ref="B32:C32"/>
    <mergeCell ref="F32:G32"/>
    <mergeCell ref="I32:L32"/>
    <mergeCell ref="N32:O32"/>
    <mergeCell ref="P32:Q32"/>
    <mergeCell ref="B33:C33"/>
    <mergeCell ref="F33:G33"/>
    <mergeCell ref="I33:L33"/>
    <mergeCell ref="N33:O33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P33:Q33"/>
    <mergeCell ref="J11:K11"/>
    <mergeCell ref="L11:N11"/>
    <mergeCell ref="O11:P11"/>
    <mergeCell ref="Q11:R11"/>
    <mergeCell ref="J12:K12"/>
    <mergeCell ref="L12:N12"/>
    <mergeCell ref="O12:P12"/>
    <mergeCell ref="Q12:R12"/>
  </mergeCells>
  <conditionalFormatting sqref="U5:U11 U13">
    <cfRule type="expression" dxfId="205" priority="30" stopIfTrue="1">
      <formula>ISERROR($B$5:$B$13)</formula>
    </cfRule>
  </conditionalFormatting>
  <conditionalFormatting sqref="W9">
    <cfRule type="expression" dxfId="204" priority="29" stopIfTrue="1">
      <formula>ISERROR($E$9)</formula>
    </cfRule>
  </conditionalFormatting>
  <conditionalFormatting sqref="C20">
    <cfRule type="expression" dxfId="203" priority="28" stopIfTrue="1">
      <formula>ISERROR(C20:D37)</formula>
    </cfRule>
  </conditionalFormatting>
  <conditionalFormatting sqref="C20">
    <cfRule type="expression" dxfId="202" priority="27" stopIfTrue="1">
      <formula>ISERROR(C20:D37)</formula>
    </cfRule>
  </conditionalFormatting>
  <conditionalFormatting sqref="B36:B42 B44">
    <cfRule type="expression" dxfId="201" priority="26" stopIfTrue="1">
      <formula>ISERROR(B36:B51)</formula>
    </cfRule>
  </conditionalFormatting>
  <conditionalFormatting sqref="D36:D44">
    <cfRule type="expression" dxfId="200" priority="25" stopIfTrue="1">
      <formula>ISERROR(D36:H51)</formula>
    </cfRule>
  </conditionalFormatting>
  <conditionalFormatting sqref="F36:F44">
    <cfRule type="expression" dxfId="199" priority="24" stopIfTrue="1">
      <formula>ISERROR(F36:N51)</formula>
    </cfRule>
  </conditionalFormatting>
  <conditionalFormatting sqref="E36 E38:E44">
    <cfRule type="expression" dxfId="198" priority="23" stopIfTrue="1">
      <formula>ISERROR(E36:K51)</formula>
    </cfRule>
  </conditionalFormatting>
  <conditionalFormatting sqref="I36:I44">
    <cfRule type="expression" dxfId="197" priority="22" stopIfTrue="1">
      <formula>ISERROR(H36:R51)</formula>
    </cfRule>
  </conditionalFormatting>
  <conditionalFormatting sqref="H36 H38:H44 M36:M44">
    <cfRule type="expression" dxfId="196" priority="21" stopIfTrue="1">
      <formula>ISERROR(G36:P51)</formula>
    </cfRule>
  </conditionalFormatting>
  <conditionalFormatting sqref="F6 C20 E5:E6 D36:M36 C5:C6 K9:R10 L11:N11 A36:B36 I37:M37 A20:B34 P20:Q34 O20:O33 B37 D37 D38:E38 H38:M38 F37:G38 A38:B42 D39:M44 A44:B44 A43 D20:N34">
    <cfRule type="containsErrors" dxfId="195" priority="20" stopIfTrue="1">
      <formula>ISERROR(A5)</formula>
    </cfRule>
  </conditionalFormatting>
  <conditionalFormatting sqref="I36:I43">
    <cfRule type="expression" dxfId="194" priority="11" stopIfTrue="1">
      <formula>ISERROR(H36:R51)</formula>
    </cfRule>
  </conditionalFormatting>
  <conditionalFormatting sqref="I37:I44">
    <cfRule type="expression" dxfId="193" priority="9" stopIfTrue="1">
      <formula>ISERROR(H37:R52)</formula>
    </cfRule>
  </conditionalFormatting>
  <conditionalFormatting sqref="B34">
    <cfRule type="expression" dxfId="192" priority="33" stopIfTrue="1">
      <formula>ISERROR(B34:B48)</formula>
    </cfRule>
  </conditionalFormatting>
  <conditionalFormatting sqref="D34">
    <cfRule type="expression" dxfId="191" priority="34" stopIfTrue="1">
      <formula>ISERROR(D34:H48)</formula>
    </cfRule>
  </conditionalFormatting>
  <conditionalFormatting sqref="F34">
    <cfRule type="expression" dxfId="190" priority="35" stopIfTrue="1">
      <formula>ISERROR(F34:N48)</formula>
    </cfRule>
  </conditionalFormatting>
  <conditionalFormatting sqref="E34">
    <cfRule type="expression" dxfId="189" priority="36" stopIfTrue="1">
      <formula>ISERROR(E34:K48)</formula>
    </cfRule>
  </conditionalFormatting>
  <conditionalFormatting sqref="I34">
    <cfRule type="expression" dxfId="188" priority="37" stopIfTrue="1">
      <formula>ISERROR(H34:R48)</formula>
    </cfRule>
  </conditionalFormatting>
  <conditionalFormatting sqref="H34 M34">
    <cfRule type="expression" dxfId="187" priority="38" stopIfTrue="1">
      <formula>ISERROR(G34:P48)</formula>
    </cfRule>
  </conditionalFormatting>
  <conditionalFormatting sqref="E37 A37 H37:H40">
    <cfRule type="containsErrors" dxfId="186" priority="8" stopIfTrue="1">
      <formula>ISERROR(A37)</formula>
    </cfRule>
  </conditionalFormatting>
  <conditionalFormatting sqref="E37">
    <cfRule type="expression" dxfId="185" priority="4" stopIfTrue="1">
      <formula>ISERROR(E37:K52)</formula>
    </cfRule>
  </conditionalFormatting>
  <conditionalFormatting sqref="H37:H40">
    <cfRule type="expression" dxfId="184" priority="3" stopIfTrue="1">
      <formula>ISERROR(G37:P52)</formula>
    </cfRule>
  </conditionalFormatting>
  <conditionalFormatting sqref="B20:B33">
    <cfRule type="expression" dxfId="183" priority="45" stopIfTrue="1">
      <formula>ISERROR(B20:B37)</formula>
    </cfRule>
  </conditionalFormatting>
  <conditionalFormatting sqref="D20:D33">
    <cfRule type="expression" dxfId="182" priority="46" stopIfTrue="1">
      <formula>ISERROR(D20:H37)</formula>
    </cfRule>
  </conditionalFormatting>
  <conditionalFormatting sqref="F20:F33">
    <cfRule type="expression" dxfId="181" priority="47" stopIfTrue="1">
      <formula>ISERROR(F20:N37)</formula>
    </cfRule>
  </conditionalFormatting>
  <conditionalFormatting sqref="E20:E33">
    <cfRule type="expression" dxfId="180" priority="48" stopIfTrue="1">
      <formula>ISERROR(E20:K37)</formula>
    </cfRule>
  </conditionalFormatting>
  <conditionalFormatting sqref="I20:I33">
    <cfRule type="expression" dxfId="179" priority="49" stopIfTrue="1">
      <formula>ISERROR(H20:R37)</formula>
    </cfRule>
  </conditionalFormatting>
  <conditionalFormatting sqref="M21:M33 H20:H33">
    <cfRule type="expression" dxfId="178" priority="50" stopIfTrue="1">
      <formula>ISERROR(G20:P37)</formula>
    </cfRule>
  </conditionalFormatting>
  <conditionalFormatting sqref="B43">
    <cfRule type="expression" dxfId="177" priority="2" stopIfTrue="1">
      <formula>ISERROR(B43:B58)</formula>
    </cfRule>
  </conditionalFormatting>
  <conditionalFormatting sqref="B43">
    <cfRule type="containsErrors" dxfId="176" priority="1" stopIfTrue="1">
      <formula>ISERROR(B43)</formula>
    </cfRule>
  </conditionalFormatting>
  <hyperlinks>
    <hyperlink ref="U12" r:id="rId1" display="mailto:nalexakos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50" max="17" man="1"/>
  </rowBreaks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00B0F0"/>
  </sheetPr>
  <dimension ref="A1:Z94"/>
  <sheetViews>
    <sheetView topLeftCell="A4"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31603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/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469</v>
      </c>
      <c r="V8" s="16"/>
      <c r="W8" s="16"/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8</v>
      </c>
      <c r="I15" s="37" t="s">
        <v>396</v>
      </c>
      <c r="J15" s="37"/>
      <c r="K15" s="1315">
        <f>COUNT(A21:A31)</f>
        <v>9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402">
        <v>9040137</v>
      </c>
      <c r="B21" s="1401" t="e">
        <f>VLOOKUP(A21,'Athlete and Points'!$A$1:$S$91,2,FALSE)</f>
        <v>#N/A</v>
      </c>
      <c r="C21" s="1401"/>
      <c r="D21" s="248" t="e">
        <f>VLOOKUP(A21,'Athlete and Points'!$A$1:$S$91,4,FALSE)</f>
        <v>#N/A</v>
      </c>
      <c r="E21" s="249"/>
      <c r="F21" s="1414" t="e">
        <f>VLOOKUP(A21,'Athlete and Points'!$A$1:$S$91,8,FALSE)</f>
        <v>#N/A</v>
      </c>
      <c r="G21" s="1490"/>
      <c r="H21" s="249"/>
      <c r="I21" s="1402"/>
      <c r="J21" s="1491"/>
      <c r="K21" s="1491"/>
      <c r="L21" s="1491"/>
      <c r="M21" s="249"/>
      <c r="N21" s="1492"/>
      <c r="O21" s="1493"/>
      <c r="P21" s="1492"/>
      <c r="Q21" s="1494"/>
      <c r="R21" s="18"/>
    </row>
    <row r="22" spans="1:18">
      <c r="A22" s="404">
        <v>1044987</v>
      </c>
      <c r="B22" s="1413" t="str">
        <f>VLOOKUP(A22,'Athlete and Points'!$A$1:$S$91,2,FALSE)</f>
        <v>PULLIN Alex</v>
      </c>
      <c r="C22" s="1413"/>
      <c r="D22" s="194">
        <f>VLOOKUP(A22,'Athlete and Points'!$A$1:$S$91,4,FALSE)</f>
        <v>87</v>
      </c>
      <c r="E22" s="195"/>
      <c r="F22" s="1414">
        <f>VLOOKUP(A22,'Athlete and Points'!$A$1:$S$91,8,FALSE)</f>
        <v>800</v>
      </c>
      <c r="G22" s="1490"/>
      <c r="H22" s="195"/>
      <c r="I22" s="1414"/>
      <c r="J22" s="1490"/>
      <c r="K22" s="1490"/>
      <c r="L22" s="1490"/>
      <c r="M22" s="195"/>
      <c r="N22" s="1495"/>
      <c r="O22" s="1496"/>
      <c r="P22" s="1495"/>
      <c r="Q22" s="1497"/>
      <c r="R22" s="22"/>
    </row>
    <row r="23" spans="1:18" ht="13.5" thickBot="1">
      <c r="A23" s="403"/>
      <c r="B23" s="1407" t="e">
        <f>VLOOKUP(A23,'Athlete and Points'!$A$1:$S$91,2,FALSE)</f>
        <v>#N/A</v>
      </c>
      <c r="C23" s="1407"/>
      <c r="D23" s="253" t="e">
        <f>VLOOKUP(A23,'Athlete and Points'!$A$1:$S$91,4,FALSE)</f>
        <v>#N/A</v>
      </c>
      <c r="E23" s="254"/>
      <c r="F23" s="1429"/>
      <c r="G23" s="1430"/>
      <c r="H23" s="254" t="e">
        <f>VLOOKUP(A23,'Athlete and Points'!$A$1:$S$91,11,FALSE)</f>
        <v>#N/A</v>
      </c>
      <c r="I23" s="1408"/>
      <c r="J23" s="1498"/>
      <c r="K23" s="1498"/>
      <c r="L23" s="1498"/>
      <c r="M23" s="254"/>
      <c r="N23" s="1495"/>
      <c r="O23" s="1496"/>
      <c r="P23" s="1495"/>
      <c r="Q23" s="1497"/>
      <c r="R23" s="18"/>
    </row>
    <row r="24" spans="1:18">
      <c r="A24" s="404">
        <v>9040115</v>
      </c>
      <c r="B24" s="1413" t="e">
        <f>VLOOKUP(A24,'Athlete and Points'!$A$1:$S$91,2,FALSE)</f>
        <v>#N/A</v>
      </c>
      <c r="C24" s="1413"/>
      <c r="D24" s="194" t="e">
        <f>VLOOKUP(A24,'Athlete and Points'!$A$1:$S$91,4,FALSE)</f>
        <v>#N/A</v>
      </c>
      <c r="E24" s="195"/>
      <c r="F24" s="1414" t="e">
        <f>VLOOKUP(A24,'Athlete and Points'!$A$1:$S$91,8,FALSE)</f>
        <v>#N/A</v>
      </c>
      <c r="G24" s="1490"/>
      <c r="H24" s="23"/>
      <c r="I24" s="1345"/>
      <c r="J24" s="1499"/>
      <c r="K24" s="1499"/>
      <c r="L24" s="1499"/>
      <c r="M24" s="23"/>
      <c r="N24" s="1500"/>
      <c r="O24" s="1496"/>
      <c r="P24" s="1500"/>
      <c r="Q24" s="1497"/>
      <c r="R24" s="22"/>
    </row>
    <row r="25" spans="1:18" ht="13.5" thickBot="1">
      <c r="A25" s="404">
        <v>7040073</v>
      </c>
      <c r="B25" s="1413" t="str">
        <f>VLOOKUP(A25,'Athlete and Points'!$A$1:$S$91,2,FALSE)</f>
        <v>LAIDLAW Timothy</v>
      </c>
      <c r="C25" s="1413"/>
      <c r="D25" s="194">
        <f>VLOOKUP(A25,'Athlete and Points'!$A$1:$S$91,4,FALSE)</f>
        <v>93</v>
      </c>
      <c r="E25" s="195"/>
      <c r="F25" s="1414"/>
      <c r="G25" s="1490"/>
      <c r="H25" s="195"/>
      <c r="I25" s="1414"/>
      <c r="J25" s="1490"/>
      <c r="K25" s="1490"/>
      <c r="L25" s="1490"/>
      <c r="M25" s="195">
        <f>VLOOKUP(A25,'Athlete and Points'!$A$1:$S$91,17,FALSE)</f>
        <v>5.4</v>
      </c>
      <c r="N25" s="1500">
        <v>41356</v>
      </c>
      <c r="O25" s="1496"/>
      <c r="P25" s="1500">
        <v>41360</v>
      </c>
      <c r="Q25" s="1497"/>
      <c r="R25" s="18"/>
    </row>
    <row r="26" spans="1:18">
      <c r="A26" s="404">
        <v>9040172</v>
      </c>
      <c r="B26" s="1413" t="str">
        <f>VLOOKUP(A26,'Athlete and Points'!$A$1:$S$91,2,FALSE)</f>
        <v>STAVELEY Cameron</v>
      </c>
      <c r="C26" s="1413"/>
      <c r="D26" s="194">
        <f>VLOOKUP(A26,'Athlete and Points'!$A$1:$S$91,4,FALSE)</f>
        <v>97</v>
      </c>
      <c r="E26" s="195"/>
      <c r="F26" s="1414"/>
      <c r="G26" s="1490"/>
      <c r="H26" s="195"/>
      <c r="I26" s="1414"/>
      <c r="J26" s="1490"/>
      <c r="K26" s="1490"/>
      <c r="L26" s="1490"/>
      <c r="M26" s="195">
        <f>VLOOKUP(A26,'Athlete and Points'!$A$1:$S$91,17,FALSE)</f>
        <v>1.01</v>
      </c>
      <c r="N26" s="1500">
        <v>41356</v>
      </c>
      <c r="O26" s="1496"/>
      <c r="P26" s="1500">
        <v>41360</v>
      </c>
      <c r="Q26" s="1497"/>
      <c r="R26" s="22"/>
    </row>
    <row r="27" spans="1:18" ht="13.5" thickBot="1">
      <c r="A27" s="404">
        <v>9040091</v>
      </c>
      <c r="B27" s="1413" t="e">
        <f>VLOOKUP(A27,'Athlete and Points'!$A$1:$S$91,2,FALSE)</f>
        <v>#N/A</v>
      </c>
      <c r="C27" s="1413"/>
      <c r="D27" s="194" t="e">
        <f>VLOOKUP(A27,'Athlete and Points'!$A$1:$S$91,4,FALSE)</f>
        <v>#N/A</v>
      </c>
      <c r="E27" s="195"/>
      <c r="F27" s="1414"/>
      <c r="G27" s="1490"/>
      <c r="H27" s="195"/>
      <c r="I27" s="1414"/>
      <c r="J27" s="1490"/>
      <c r="K27" s="1490"/>
      <c r="L27" s="1490"/>
      <c r="M27" s="195" t="e">
        <f>VLOOKUP(A27,'Athlete and Points'!$A$1:$S$91,17,FALSE)</f>
        <v>#N/A</v>
      </c>
      <c r="N27" s="1500">
        <v>41356</v>
      </c>
      <c r="O27" s="1496"/>
      <c r="P27" s="1500">
        <v>41360</v>
      </c>
      <c r="Q27" s="1497"/>
      <c r="R27" s="18"/>
    </row>
    <row r="28" spans="1:18">
      <c r="A28" s="404">
        <v>9040077</v>
      </c>
      <c r="B28" s="1413" t="str">
        <f>VLOOKUP(A28,'Athlete and Points'!$A$1:$S$91,2,FALSE)</f>
        <v>BOLTON Cameron</v>
      </c>
      <c r="C28" s="1413"/>
      <c r="D28" s="194">
        <f>VLOOKUP(A28,'Athlete and Points'!$A$1:$S$91,4,FALSE)</f>
        <v>90</v>
      </c>
      <c r="E28" s="195"/>
      <c r="F28" s="1414">
        <f>VLOOKUP(A28,'Athlete and Points'!$A$1:$S$91,8,FALSE)</f>
        <v>378</v>
      </c>
      <c r="G28" s="1490"/>
      <c r="H28" s="195"/>
      <c r="I28" s="1414"/>
      <c r="J28" s="1490"/>
      <c r="K28" s="1490"/>
      <c r="L28" s="1490"/>
      <c r="M28" s="195"/>
      <c r="N28" s="1495"/>
      <c r="O28" s="1496"/>
      <c r="P28" s="1495"/>
      <c r="Q28" s="1497"/>
      <c r="R28" s="22"/>
    </row>
    <row r="29" spans="1:18" ht="13.5" thickBot="1">
      <c r="A29" s="404">
        <v>9040117</v>
      </c>
      <c r="B29" s="1413" t="str">
        <f>VLOOKUP(A29,'Athlete and Points'!$A$1:$S$91,2,FALSE)</f>
        <v>JAMES Scotty</v>
      </c>
      <c r="C29" s="1413"/>
      <c r="D29" s="194">
        <f>VLOOKUP(A29,'Athlete and Points'!$A$1:$S$91,4,FALSE)</f>
        <v>94</v>
      </c>
      <c r="E29" s="195"/>
      <c r="F29" s="1414"/>
      <c r="G29" s="1490"/>
      <c r="H29" s="195">
        <f>VLOOKUP(A29,'Athlete and Points'!$A$1:$S$91,11,FALSE)</f>
        <v>620</v>
      </c>
      <c r="I29" s="1414"/>
      <c r="J29" s="1490"/>
      <c r="K29" s="1490"/>
      <c r="L29" s="1490"/>
      <c r="M29" s="195">
        <f>VLOOKUP(A29,'Athlete and Points'!$A$1:$S$91,17,FALSE)</f>
        <v>58</v>
      </c>
      <c r="N29" s="1500">
        <v>41356</v>
      </c>
      <c r="O29" s="1496"/>
      <c r="P29" s="1500">
        <v>41361</v>
      </c>
      <c r="Q29" s="1497"/>
      <c r="R29" s="18"/>
    </row>
    <row r="30" spans="1:18">
      <c r="A30" s="404">
        <v>7040113</v>
      </c>
      <c r="B30" s="1413" t="str">
        <f>VLOOKUP(A30,'Athlete and Points'!$A$1:$S$91,2,FALSE)</f>
        <v>JOHNSTONE Nathan</v>
      </c>
      <c r="C30" s="1413"/>
      <c r="D30" s="194">
        <f>VLOOKUP(A30,'Athlete and Points'!$A$1:$S$91,4,FALSE)</f>
        <v>90</v>
      </c>
      <c r="E30" s="195"/>
      <c r="F30" s="1414"/>
      <c r="G30" s="1490"/>
      <c r="H30" s="195">
        <f>VLOOKUP(A30,'Athlete and Points'!$A$1:$S$91,11,FALSE)</f>
        <v>340</v>
      </c>
      <c r="I30" s="1414"/>
      <c r="J30" s="1490"/>
      <c r="K30" s="1490"/>
      <c r="L30" s="1490"/>
      <c r="M30" s="195"/>
      <c r="N30" s="1495"/>
      <c r="O30" s="1496"/>
      <c r="P30" s="1495"/>
      <c r="Q30" s="1497"/>
      <c r="R30" s="22"/>
    </row>
    <row r="31" spans="1:18" ht="13.5" thickBot="1">
      <c r="A31" s="405"/>
      <c r="B31" s="1454" t="e">
        <f>VLOOKUP(A31,'Athlete and Points'!$A$1:$S$91,2,FALSE)</f>
        <v>#N/A</v>
      </c>
      <c r="C31" s="1454"/>
      <c r="D31" s="197" t="e">
        <f>VLOOKUP(A31,'Athlete and Points'!$A$1:$S$91,4,FALSE)</f>
        <v>#N/A</v>
      </c>
      <c r="E31" s="198"/>
      <c r="F31" s="1455"/>
      <c r="G31" s="1501"/>
      <c r="H31" s="198" t="e">
        <f>VLOOKUP(A31,'Athlete and Points'!$A$1:$S$91,11,FALSE)</f>
        <v>#N/A</v>
      </c>
      <c r="I31" s="1351"/>
      <c r="J31" s="1502"/>
      <c r="K31" s="1502"/>
      <c r="L31" s="1502"/>
      <c r="M31" s="19"/>
      <c r="N31" s="1503"/>
      <c r="O31" s="1504"/>
      <c r="P31" s="1503"/>
      <c r="Q31" s="150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335"/>
      <c r="B33" s="1464" t="e">
        <f>VLOOKUP(A33,'Athlete and Points'!$A$1:$S$91,2,FALSE)</f>
        <v>#N/A</v>
      </c>
      <c r="C33" s="1464"/>
      <c r="D33" s="336" t="e">
        <f>VLOOKUP(A33,'Athlete and Points'!$A$1:$S$91,4,FALSE)</f>
        <v>#N/A</v>
      </c>
      <c r="E33" s="337"/>
      <c r="F33" s="1465"/>
      <c r="G33" s="1466"/>
      <c r="H33" s="337"/>
      <c r="I33" s="1465"/>
      <c r="J33" s="1466"/>
      <c r="K33" s="1466"/>
      <c r="L33" s="1466"/>
      <c r="M33" s="337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404">
        <v>1049953</v>
      </c>
      <c r="B34" s="1413" t="e">
        <f>VLOOKUP(A34,'Athlete and Points'!$A$1:$S$91,2,FALSE)</f>
        <v>#N/A</v>
      </c>
      <c r="C34" s="1413"/>
      <c r="D34" s="194" t="e">
        <f>VLOOKUP(A34,'Athlete and Points'!$A$1:$S$91,4,FALSE)</f>
        <v>#N/A</v>
      </c>
      <c r="E34" s="195"/>
      <c r="F34" s="1414"/>
      <c r="G34" s="1490"/>
      <c r="H34" s="195" t="e">
        <f>VLOOKUP(A34,'Athlete and Points'!$A$1:$S$91,11,FALSE)</f>
        <v>#N/A</v>
      </c>
      <c r="I34" s="1414"/>
      <c r="J34" s="1490"/>
      <c r="K34" s="1490"/>
      <c r="L34" s="1490"/>
      <c r="M34" s="195"/>
      <c r="N34" s="1500">
        <v>41356</v>
      </c>
      <c r="O34" s="1496"/>
      <c r="P34" s="1500">
        <v>41361</v>
      </c>
      <c r="Q34" s="1497"/>
      <c r="R34" s="18"/>
    </row>
    <row r="35" spans="1:18">
      <c r="A35" s="404">
        <v>9045054</v>
      </c>
      <c r="B35" s="1413" t="str">
        <f>VLOOKUP(A35,'Athlete and Points'!$A$1:$S$91,2,FALSE)</f>
        <v>FITCH Alex</v>
      </c>
      <c r="C35" s="1413"/>
      <c r="D35" s="194">
        <f>VLOOKUP(A35,'Athlete and Points'!$A$1:$S$91,4,FALSE)</f>
        <v>95</v>
      </c>
      <c r="E35" s="195"/>
      <c r="F35" s="1414"/>
      <c r="G35" s="1490"/>
      <c r="H35" s="195">
        <f>VLOOKUP(A35,'Athlete and Points'!$A$1:$S$91,11,FALSE)</f>
        <v>21</v>
      </c>
      <c r="I35" s="1414"/>
      <c r="J35" s="1490"/>
      <c r="K35" s="1490"/>
      <c r="L35" s="1490"/>
      <c r="M35" s="195"/>
      <c r="N35" s="1500">
        <v>41356</v>
      </c>
      <c r="O35" s="1496"/>
      <c r="P35" s="1500">
        <v>41361</v>
      </c>
      <c r="Q35" s="1497"/>
      <c r="R35" s="22"/>
    </row>
    <row r="36" spans="1:18" ht="13.5" thickBot="1">
      <c r="A36" s="404">
        <v>9045061</v>
      </c>
      <c r="B36" s="1413" t="e">
        <f>VLOOKUP(A36,'Athlete and Points'!$A$1:$S$91,2,FALSE)</f>
        <v>#N/A</v>
      </c>
      <c r="C36" s="1413"/>
      <c r="D36" s="194" t="e">
        <f>VLOOKUP(A36,'Athlete and Points'!$A$1:$S$91,4,FALSE)</f>
        <v>#N/A</v>
      </c>
      <c r="E36" s="195"/>
      <c r="F36" s="1414"/>
      <c r="G36" s="1490"/>
      <c r="H36" s="195" t="e">
        <f>VLOOKUP(A36,'Athlete and Points'!$A$1:$S$91,11,FALSE)</f>
        <v>#N/A</v>
      </c>
      <c r="I36" s="1414"/>
      <c r="J36" s="1490"/>
      <c r="K36" s="1490"/>
      <c r="L36" s="1490"/>
      <c r="M36" s="195"/>
      <c r="N36" s="1500">
        <v>41356</v>
      </c>
      <c r="O36" s="1496"/>
      <c r="P36" s="1500">
        <v>41361</v>
      </c>
      <c r="Q36" s="1497"/>
      <c r="R36" s="18"/>
    </row>
    <row r="37" spans="1:18">
      <c r="A37" s="404">
        <v>9045034</v>
      </c>
      <c r="B37" s="1413" t="e">
        <f>VLOOKUP(A37,'Athlete and Points'!$A$1:$S$91,2,FALSE)</f>
        <v>#N/A</v>
      </c>
      <c r="C37" s="1413"/>
      <c r="D37" s="194" t="e">
        <f>VLOOKUP(A37,'Athlete and Points'!$A$1:$S$91,4,FALSE)</f>
        <v>#N/A</v>
      </c>
      <c r="E37" s="195"/>
      <c r="F37" s="1414"/>
      <c r="G37" s="1490"/>
      <c r="H37" s="195" t="e">
        <f>VLOOKUP(A37,'Athlete and Points'!$A$1:$S$91,11,FALSE)</f>
        <v>#N/A</v>
      </c>
      <c r="I37" s="1414"/>
      <c r="J37" s="1490"/>
      <c r="K37" s="1490"/>
      <c r="L37" s="1490"/>
      <c r="M37" s="195"/>
      <c r="N37" s="1500">
        <v>41356</v>
      </c>
      <c r="O37" s="1496"/>
      <c r="P37" s="1500">
        <v>41361</v>
      </c>
      <c r="Q37" s="1497"/>
      <c r="R37" s="22"/>
    </row>
    <row r="38" spans="1:18" ht="13.5" thickBot="1">
      <c r="A38" s="404">
        <v>9045022</v>
      </c>
      <c r="B38" s="1413" t="str">
        <f>VLOOKUP(A38,'Athlete and Points'!$A$1:$S$91,2,FALSE)</f>
        <v>STAVELEY Lauren</v>
      </c>
      <c r="C38" s="1413"/>
      <c r="D38" s="194">
        <f>VLOOKUP(A38,'Athlete and Points'!$A$1:$S$91,4,FALSE)</f>
        <v>94</v>
      </c>
      <c r="E38" s="195"/>
      <c r="F38" s="1414"/>
      <c r="G38" s="1490"/>
      <c r="H38" s="195"/>
      <c r="I38" s="1414"/>
      <c r="J38" s="1490"/>
      <c r="K38" s="1490"/>
      <c r="L38" s="1490"/>
      <c r="M38" s="195">
        <f>VLOOKUP(A38,'Athlete and Points'!$A$1:$S$91,17,FALSE)</f>
        <v>108</v>
      </c>
      <c r="N38" s="1500">
        <v>41356</v>
      </c>
      <c r="O38" s="1496"/>
      <c r="P38" s="1500">
        <v>41360</v>
      </c>
      <c r="Q38" s="1497"/>
      <c r="R38" s="18"/>
    </row>
    <row r="39" spans="1:18">
      <c r="A39" s="404">
        <v>9045015</v>
      </c>
      <c r="B39" s="1413" t="str">
        <f>VLOOKUP(A39,'Athlete and Points'!$A$1:$S$91,2,FALSE)</f>
        <v>DAVIS-MEEHAN Michaela</v>
      </c>
      <c r="C39" s="1413"/>
      <c r="D39" s="194">
        <f>VLOOKUP(A39,'Athlete and Points'!$A$1:$S$91,4,FALSE)</f>
        <v>92</v>
      </c>
      <c r="E39" s="195"/>
      <c r="F39" s="1414"/>
      <c r="G39" s="1490"/>
      <c r="H39" s="195"/>
      <c r="I39" s="1414"/>
      <c r="J39" s="1490"/>
      <c r="K39" s="1490"/>
      <c r="L39" s="1490"/>
      <c r="M39" s="195">
        <f>VLOOKUP(A39,'Athlete and Points'!$A$1:$S$91,17,FALSE)</f>
        <v>80</v>
      </c>
      <c r="N39" s="1500">
        <v>41356</v>
      </c>
      <c r="O39" s="1496"/>
      <c r="P39" s="1500">
        <v>41360</v>
      </c>
      <c r="Q39" s="1497"/>
      <c r="R39" s="22"/>
    </row>
    <row r="40" spans="1:18" ht="13.5" thickBot="1">
      <c r="A40" s="404">
        <v>1049932</v>
      </c>
      <c r="B40" s="1413" t="str">
        <f>VLOOKUP(A40,'Athlete and Points'!$A$1:$S$91,2,FALSE)</f>
        <v>BRIGHT Torah</v>
      </c>
      <c r="C40" s="1413"/>
      <c r="D40" s="194">
        <f>VLOOKUP(A40,'Athlete and Points'!$A$1:$S$91,4,FALSE)</f>
        <v>86</v>
      </c>
      <c r="E40" s="195"/>
      <c r="F40" s="1414">
        <f>VLOOKUP(A40,'Athlete and Points'!$A$1:$S$91,8,FALSE)</f>
        <v>52</v>
      </c>
      <c r="G40" s="1490"/>
      <c r="H40" s="195">
        <f>VLOOKUP(A40,'Athlete and Points'!$A$1:$S$91,11,FALSE)</f>
        <v>240</v>
      </c>
      <c r="I40" s="1414"/>
      <c r="J40" s="1490"/>
      <c r="K40" s="1490"/>
      <c r="L40" s="1490"/>
      <c r="M40" s="195">
        <f>VLOOKUP(A40,'Athlete and Points'!$A$1:$S$91,17,FALSE)</f>
        <v>62</v>
      </c>
      <c r="N40" s="1495"/>
      <c r="O40" s="1496"/>
      <c r="P40" s="1495"/>
      <c r="Q40" s="1497"/>
      <c r="R40" s="18"/>
    </row>
    <row r="41" spans="1:18">
      <c r="A41" s="404">
        <v>9045028</v>
      </c>
      <c r="B41" s="1413" t="str">
        <f>VLOOKUP(A41,'Athlete and Points'!$A$1:$S$91,2,FALSE)</f>
        <v>BROCKHOFF Belle</v>
      </c>
      <c r="C41" s="1413"/>
      <c r="D41" s="194">
        <f>VLOOKUP(A41,'Athlete and Points'!$A$1:$S$91,4,FALSE)</f>
        <v>93</v>
      </c>
      <c r="E41" s="195"/>
      <c r="F41" s="1414">
        <f>VLOOKUP(A41,'Athlete and Points'!$A$1:$S$91,8,FALSE)</f>
        <v>625</v>
      </c>
      <c r="G41" s="1490"/>
      <c r="H41" s="195"/>
      <c r="I41" s="1414"/>
      <c r="J41" s="1490"/>
      <c r="K41" s="1490"/>
      <c r="L41" s="1490"/>
      <c r="M41" s="195"/>
      <c r="N41" s="1495"/>
      <c r="O41" s="1496"/>
      <c r="P41" s="1495"/>
      <c r="Q41" s="1497"/>
      <c r="R41" s="22"/>
    </row>
    <row r="42" spans="1:18" ht="13.5" thickBot="1">
      <c r="A42" s="405"/>
      <c r="B42" s="1454" t="e">
        <f>VLOOKUP(A42,'Athlete and Points'!$A$1:$S$91,2,FALSE)</f>
        <v>#N/A</v>
      </c>
      <c r="C42" s="1454"/>
      <c r="D42" s="197" t="e">
        <f>VLOOKUP(A42,'Athlete and Points'!$A$1:$S$91,4,FALSE)</f>
        <v>#N/A</v>
      </c>
      <c r="E42" s="198"/>
      <c r="F42" s="1455"/>
      <c r="G42" s="1501"/>
      <c r="H42" s="198" t="e">
        <f>VLOOKUP(A42,'Athlete and Points'!$A$1:$S$91,11,FALSE)</f>
        <v>#N/A</v>
      </c>
      <c r="I42" s="1455"/>
      <c r="J42" s="1501"/>
      <c r="K42" s="1501"/>
      <c r="L42" s="1501"/>
      <c r="M42" s="198"/>
      <c r="N42" s="1503"/>
      <c r="O42" s="1504"/>
      <c r="P42" s="1503"/>
      <c r="Q42" s="150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484" t="s">
        <v>544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547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490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75" priority="22" stopIfTrue="1">
      <formula>ISERROR($B$5:$B$13)</formula>
    </cfRule>
  </conditionalFormatting>
  <conditionalFormatting sqref="W9">
    <cfRule type="expression" dxfId="174" priority="21" stopIfTrue="1">
      <formula>ISERROR($E$9)</formula>
    </cfRule>
  </conditionalFormatting>
  <conditionalFormatting sqref="C20">
    <cfRule type="expression" dxfId="173" priority="20" stopIfTrue="1">
      <formula>ISERROR(C20:D35)</formula>
    </cfRule>
  </conditionalFormatting>
  <conditionalFormatting sqref="C20">
    <cfRule type="expression" dxfId="172" priority="19" stopIfTrue="1">
      <formula>ISERROR(C20:D35)</formula>
    </cfRule>
  </conditionalFormatting>
  <conditionalFormatting sqref="B20:B31">
    <cfRule type="expression" dxfId="171" priority="18" stopIfTrue="1">
      <formula>ISERROR(B20:B35)</formula>
    </cfRule>
  </conditionalFormatting>
  <conditionalFormatting sqref="D20:D31">
    <cfRule type="expression" dxfId="170" priority="17" stopIfTrue="1">
      <formula>ISERROR(D20:H35)</formula>
    </cfRule>
  </conditionalFormatting>
  <conditionalFormatting sqref="F20:F31">
    <cfRule type="expression" dxfId="169" priority="16" stopIfTrue="1">
      <formula>ISERROR(F20:N35)</formula>
    </cfRule>
  </conditionalFormatting>
  <conditionalFormatting sqref="E20:E31">
    <cfRule type="expression" dxfId="168" priority="15" stopIfTrue="1">
      <formula>ISERROR(E20:K35)</formula>
    </cfRule>
  </conditionalFormatting>
  <conditionalFormatting sqref="I20:I31">
    <cfRule type="expression" dxfId="167" priority="14" stopIfTrue="1">
      <formula>ISERROR(H20:R35)</formula>
    </cfRule>
  </conditionalFormatting>
  <conditionalFormatting sqref="H20:H31">
    <cfRule type="expression" dxfId="166" priority="13" stopIfTrue="1">
      <formula>ISERROR(G20:P35)</formula>
    </cfRule>
  </conditionalFormatting>
  <conditionalFormatting sqref="F6 C20 A20:B31 E5:E6 D33:M42 C5:C6 K9:R10 L11:N11 A33:B42 D20:F31 H20:Q31 G20 G24:G31 F21:G22">
    <cfRule type="containsErrors" dxfId="165" priority="12" stopIfTrue="1">
      <formula>ISERROR(A5)</formula>
    </cfRule>
  </conditionalFormatting>
  <conditionalFormatting sqref="M21:M31">
    <cfRule type="expression" dxfId="164" priority="11" stopIfTrue="1">
      <formula>ISERROR(L21:U36)</formula>
    </cfRule>
  </conditionalFormatting>
  <conditionalFormatting sqref="B33:B42">
    <cfRule type="expression" dxfId="163" priority="10" stopIfTrue="1">
      <formula>ISERROR(B33:B48)</formula>
    </cfRule>
  </conditionalFormatting>
  <conditionalFormatting sqref="D33:D42">
    <cfRule type="expression" dxfId="162" priority="9" stopIfTrue="1">
      <formula>ISERROR(D33:H48)</formula>
    </cfRule>
  </conditionalFormatting>
  <conditionalFormatting sqref="F33:F42">
    <cfRule type="expression" dxfId="161" priority="8" stopIfTrue="1">
      <formula>ISERROR(F33:N48)</formula>
    </cfRule>
  </conditionalFormatting>
  <conditionalFormatting sqref="E33:E42">
    <cfRule type="expression" dxfId="160" priority="7" stopIfTrue="1">
      <formula>ISERROR(E33:K48)</formula>
    </cfRule>
  </conditionalFormatting>
  <conditionalFormatting sqref="I33:I42">
    <cfRule type="expression" dxfId="159" priority="6" stopIfTrue="1">
      <formula>ISERROR(H33:R48)</formula>
    </cfRule>
  </conditionalFormatting>
  <conditionalFormatting sqref="H33:H42">
    <cfRule type="expression" dxfId="158" priority="5" stopIfTrue="1">
      <formula>ISERROR(G33:P48)</formula>
    </cfRule>
  </conditionalFormatting>
  <conditionalFormatting sqref="M33:M42">
    <cfRule type="expression" dxfId="157" priority="4" stopIfTrue="1">
      <formula>ISERROR(L33:U48)</formula>
    </cfRule>
  </conditionalFormatting>
  <conditionalFormatting sqref="I34:I41">
    <cfRule type="expression" dxfId="156" priority="3" stopIfTrue="1">
      <formula>ISERROR(H34:R49)</formula>
    </cfRule>
  </conditionalFormatting>
  <conditionalFormatting sqref="I33">
    <cfRule type="expression" dxfId="155" priority="2" stopIfTrue="1">
      <formula>ISERROR(H33:R48)</formula>
    </cfRule>
  </conditionalFormatting>
  <conditionalFormatting sqref="I35:I42">
    <cfRule type="expression" dxfId="15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32997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42"/>
      <c r="C5" s="42"/>
      <c r="E5" s="42"/>
      <c r="F5" s="85"/>
      <c r="G5" s="58"/>
      <c r="H5" s="342"/>
      <c r="I5" s="342"/>
      <c r="J5" s="34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/>
      <c r="V5" s="16"/>
      <c r="W5" s="16"/>
      <c r="Y5" s="57"/>
      <c r="Z5" s="52" t="s">
        <v>421</v>
      </c>
    </row>
    <row r="6" spans="1:26">
      <c r="A6" s="41" t="s">
        <v>420</v>
      </c>
      <c r="B6" s="344"/>
      <c r="C6" s="83" t="e">
        <f>U6</f>
        <v>#N/A</v>
      </c>
      <c r="E6" s="55"/>
      <c r="F6" s="56" t="e">
        <f>U7</f>
        <v>#N/A</v>
      </c>
      <c r="G6" s="344"/>
      <c r="H6" s="344"/>
      <c r="I6" s="344"/>
      <c r="J6" s="34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42"/>
      <c r="M8" s="342"/>
      <c r="N8" s="342"/>
      <c r="O8" s="342"/>
      <c r="P8" s="342"/>
      <c r="Q8" s="342"/>
      <c r="R8" s="34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344"/>
      <c r="C9" s="344"/>
      <c r="D9" s="344"/>
      <c r="E9" s="344"/>
      <c r="F9" s="344"/>
      <c r="G9" s="344"/>
      <c r="H9" s="344"/>
      <c r="I9" s="34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42"/>
      <c r="C11" s="342"/>
      <c r="D11" s="42" t="s">
        <v>407</v>
      </c>
      <c r="E11" s="342"/>
      <c r="F11" s="342"/>
      <c r="G11" s="342"/>
      <c r="H11" s="342"/>
      <c r="I11" s="34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45"/>
      <c r="C12" s="345"/>
      <c r="D12" s="345"/>
      <c r="E12" s="345"/>
      <c r="F12" s="345"/>
      <c r="G12" s="345"/>
      <c r="H12" s="345"/>
      <c r="I12" s="33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465</v>
      </c>
      <c r="V12" s="16"/>
      <c r="W12" s="16"/>
    </row>
    <row r="13" spans="1:26" ht="13.5" thickBot="1">
      <c r="A13" s="40" t="s">
        <v>402</v>
      </c>
      <c r="B13" s="340"/>
      <c r="C13" s="340"/>
      <c r="D13" s="340"/>
      <c r="E13" s="340"/>
      <c r="F13" s="340"/>
      <c r="G13" s="340"/>
      <c r="H13" s="340"/>
      <c r="I13" s="34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57" t="s">
        <v>393</v>
      </c>
      <c r="E17" s="355"/>
      <c r="F17" s="1295"/>
      <c r="G17" s="1296"/>
      <c r="H17" s="355"/>
      <c r="I17" s="1295"/>
      <c r="J17" s="1297"/>
      <c r="K17" s="1297"/>
      <c r="L17" s="1296"/>
      <c r="M17" s="356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51" t="s">
        <v>391</v>
      </c>
      <c r="E18" s="349" t="s">
        <v>353</v>
      </c>
      <c r="F18" s="1320" t="s">
        <v>352</v>
      </c>
      <c r="G18" s="1321"/>
      <c r="H18" s="349" t="s">
        <v>151</v>
      </c>
      <c r="I18" s="1320" t="s">
        <v>351</v>
      </c>
      <c r="J18" s="1322"/>
      <c r="K18" s="1322"/>
      <c r="L18" s="1321"/>
      <c r="M18" s="35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54" t="s">
        <v>389</v>
      </c>
      <c r="E19" s="32"/>
      <c r="F19" s="1328"/>
      <c r="G19" s="1329"/>
      <c r="H19" s="352"/>
      <c r="I19" s="1328"/>
      <c r="J19" s="1330"/>
      <c r="K19" s="1330"/>
      <c r="L19" s="1329"/>
      <c r="M19" s="35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48"/>
      <c r="N20" s="1336"/>
      <c r="O20" s="1337"/>
      <c r="P20" s="1336"/>
      <c r="Q20" s="1337"/>
      <c r="R20" s="346"/>
    </row>
    <row r="21" spans="1:18" ht="13.5" thickBot="1">
      <c r="A21" s="28">
        <v>9040143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506" t="s">
        <v>384</v>
      </c>
      <c r="J21" s="1507"/>
      <c r="K21" s="1507"/>
      <c r="L21" s="1508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58"/>
      <c r="C32" s="358"/>
      <c r="D32" s="346"/>
      <c r="E32" s="346"/>
      <c r="F32" s="1336"/>
      <c r="G32" s="1337"/>
      <c r="H32" s="346"/>
      <c r="I32" s="1336"/>
      <c r="J32" s="1337"/>
      <c r="K32" s="1337"/>
      <c r="L32" s="1337"/>
      <c r="M32" s="347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/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5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4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4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153" priority="22" stopIfTrue="1">
      <formula>ISERROR($B$5:$B$13)</formula>
    </cfRule>
  </conditionalFormatting>
  <conditionalFormatting sqref="W9">
    <cfRule type="expression" dxfId="152" priority="21" stopIfTrue="1">
      <formula>ISERROR($E$9)</formula>
    </cfRule>
  </conditionalFormatting>
  <conditionalFormatting sqref="C20">
    <cfRule type="expression" dxfId="151" priority="20" stopIfTrue="1">
      <formula>ISERROR(C20:D35)</formula>
    </cfRule>
  </conditionalFormatting>
  <conditionalFormatting sqref="C20">
    <cfRule type="expression" dxfId="150" priority="19" stopIfTrue="1">
      <formula>ISERROR(C20:D35)</formula>
    </cfRule>
  </conditionalFormatting>
  <conditionalFormatting sqref="B20:B31">
    <cfRule type="expression" dxfId="149" priority="18" stopIfTrue="1">
      <formula>ISERROR(B20:B35)</formula>
    </cfRule>
  </conditionalFormatting>
  <conditionalFormatting sqref="D20:D31">
    <cfRule type="expression" dxfId="148" priority="17" stopIfTrue="1">
      <formula>ISERROR(D20:H35)</formula>
    </cfRule>
  </conditionalFormatting>
  <conditionalFormatting sqref="F20:F31">
    <cfRule type="expression" dxfId="147" priority="16" stopIfTrue="1">
      <formula>ISERROR(F20:N35)</formula>
    </cfRule>
  </conditionalFormatting>
  <conditionalFormatting sqref="E20:E31">
    <cfRule type="expression" dxfId="146" priority="15" stopIfTrue="1">
      <formula>ISERROR(E20:K35)</formula>
    </cfRule>
  </conditionalFormatting>
  <conditionalFormatting sqref="I20:I31">
    <cfRule type="expression" dxfId="145" priority="14" stopIfTrue="1">
      <formula>ISERROR(H20:R35)</formula>
    </cfRule>
  </conditionalFormatting>
  <conditionalFormatting sqref="H20:H31">
    <cfRule type="expression" dxfId="144" priority="13" stopIfTrue="1">
      <formula>ISERROR(G20:P35)</formula>
    </cfRule>
  </conditionalFormatting>
  <conditionalFormatting sqref="F6 C20 A20:B31 E5:E6 D33:M42 C5:C6 K9:R10 L11:N11 A33:B42 D20:Q31">
    <cfRule type="containsErrors" dxfId="143" priority="12" stopIfTrue="1">
      <formula>ISERROR(A5)</formula>
    </cfRule>
  </conditionalFormatting>
  <conditionalFormatting sqref="M21:M31">
    <cfRule type="expression" dxfId="142" priority="11" stopIfTrue="1">
      <formula>ISERROR(L21:U36)</formula>
    </cfRule>
  </conditionalFormatting>
  <conditionalFormatting sqref="B33:B42">
    <cfRule type="expression" dxfId="141" priority="10" stopIfTrue="1">
      <formula>ISERROR(B33:B48)</formula>
    </cfRule>
  </conditionalFormatting>
  <conditionalFormatting sqref="D33:D42">
    <cfRule type="expression" dxfId="140" priority="9" stopIfTrue="1">
      <formula>ISERROR(D33:H48)</formula>
    </cfRule>
  </conditionalFormatting>
  <conditionalFormatting sqref="F33:F42">
    <cfRule type="expression" dxfId="139" priority="8" stopIfTrue="1">
      <formula>ISERROR(F33:N48)</formula>
    </cfRule>
  </conditionalFormatting>
  <conditionalFormatting sqref="E33:E42">
    <cfRule type="expression" dxfId="138" priority="7" stopIfTrue="1">
      <formula>ISERROR(E33:K48)</formula>
    </cfRule>
  </conditionalFormatting>
  <conditionalFormatting sqref="I33:I42">
    <cfRule type="expression" dxfId="137" priority="6" stopIfTrue="1">
      <formula>ISERROR(H33:R48)</formula>
    </cfRule>
  </conditionalFormatting>
  <conditionalFormatting sqref="H33:H42">
    <cfRule type="expression" dxfId="136" priority="5" stopIfTrue="1">
      <formula>ISERROR(G33:P48)</formula>
    </cfRule>
  </conditionalFormatting>
  <conditionalFormatting sqref="M33:M42">
    <cfRule type="expression" dxfId="135" priority="4" stopIfTrue="1">
      <formula>ISERROR(L33:U48)</formula>
    </cfRule>
  </conditionalFormatting>
  <conditionalFormatting sqref="I34:I41">
    <cfRule type="expression" dxfId="134" priority="3" stopIfTrue="1">
      <formula>ISERROR(H34:R49)</formula>
    </cfRule>
  </conditionalFormatting>
  <conditionalFormatting sqref="I33">
    <cfRule type="expression" dxfId="133" priority="2" stopIfTrue="1">
      <formula>ISERROR(H33:R48)</formula>
    </cfRule>
  </conditionalFormatting>
  <conditionalFormatting sqref="I35:I42">
    <cfRule type="expression" dxfId="13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32147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/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7040104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9040121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435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9040181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9040168</v>
      </c>
      <c r="B24" s="1344" t="str">
        <f>VLOOKUP(A24,'Athlete and Points'!$A$1:$S$91,2,FALSE)</f>
        <v>MILLER Josh</v>
      </c>
      <c r="C24" s="1344"/>
      <c r="D24" s="24">
        <f>VLOOKUP(A24,'Athlete and Points'!$A$1:$S$91,4,FALSE)</f>
        <v>94</v>
      </c>
      <c r="E24" s="23"/>
      <c r="F24" s="1345">
        <f>VLOOKUP(A24,'Athlete and Points'!$A$1:$S$91,8,FALSE)</f>
        <v>173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 t="e">
        <f>VLOOKUP(A25,'Athlete and Points'!$A$1:$S$91,8,FALSE)</f>
        <v>#N/A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 t="e">
        <f>VLOOKUP(A26,'Athlete and Points'!$A$1:$S$91,8,FALSE)</f>
        <v>#N/A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>
        <v>9045044</v>
      </c>
      <c r="B33" s="1338" t="str">
        <f>VLOOKUP(A33,'Athlete and Points'!$A$1:$S$91,2,FALSE)</f>
        <v>TURNBULL Biba</v>
      </c>
      <c r="C33" s="1338"/>
      <c r="D33" s="27">
        <f>VLOOKUP(A33,'Athlete and Points'!$A$1:$S$91,4,FALSE)</f>
        <v>94</v>
      </c>
      <c r="E33" s="26"/>
      <c r="F33" s="1339">
        <f>VLOOKUP(A33,'Athlete and Points'!$A$1:$S$91,8,FALSE)</f>
        <v>14.52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9045005</v>
      </c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/>
      <c r="F34" s="1345" t="e">
        <f>VLOOKUP(A34,'Athlete and Points'!$A$1:$S$91,8,FALSE)</f>
        <v>#N/A</v>
      </c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478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479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31" priority="22" stopIfTrue="1">
      <formula>ISERROR($B$5:$B$13)</formula>
    </cfRule>
  </conditionalFormatting>
  <conditionalFormatting sqref="W9">
    <cfRule type="expression" dxfId="130" priority="21" stopIfTrue="1">
      <formula>ISERROR($E$9)</formula>
    </cfRule>
  </conditionalFormatting>
  <conditionalFormatting sqref="C20">
    <cfRule type="expression" dxfId="129" priority="20" stopIfTrue="1">
      <formula>ISERROR(C20:D35)</formula>
    </cfRule>
  </conditionalFormatting>
  <conditionalFormatting sqref="C20">
    <cfRule type="expression" dxfId="128" priority="19" stopIfTrue="1">
      <formula>ISERROR(C20:D35)</formula>
    </cfRule>
  </conditionalFormatting>
  <conditionalFormatting sqref="B20:B31">
    <cfRule type="expression" dxfId="127" priority="18" stopIfTrue="1">
      <formula>ISERROR(B20:B35)</formula>
    </cfRule>
  </conditionalFormatting>
  <conditionalFormatting sqref="D20:D31">
    <cfRule type="expression" dxfId="126" priority="17" stopIfTrue="1">
      <formula>ISERROR(D20:H35)</formula>
    </cfRule>
  </conditionalFormatting>
  <conditionalFormatting sqref="F20:F31">
    <cfRule type="expression" dxfId="125" priority="16" stopIfTrue="1">
      <formula>ISERROR(F20:N35)</formula>
    </cfRule>
  </conditionalFormatting>
  <conditionalFormatting sqref="E20:E31">
    <cfRule type="expression" dxfId="124" priority="15" stopIfTrue="1">
      <formula>ISERROR(E20:K35)</formula>
    </cfRule>
  </conditionalFormatting>
  <conditionalFormatting sqref="I20:I31">
    <cfRule type="expression" dxfId="123" priority="14" stopIfTrue="1">
      <formula>ISERROR(H20:R35)</formula>
    </cfRule>
  </conditionalFormatting>
  <conditionalFormatting sqref="H20:H31">
    <cfRule type="expression" dxfId="122" priority="13" stopIfTrue="1">
      <formula>ISERROR(G20:P35)</formula>
    </cfRule>
  </conditionalFormatting>
  <conditionalFormatting sqref="F6 C20 A20:B31 E5:E6 D33:M42 C5:C6 K9:R10 L11:N11 D20:Q31 A33:B42">
    <cfRule type="containsErrors" dxfId="121" priority="12" stopIfTrue="1">
      <formula>ISERROR(A5)</formula>
    </cfRule>
  </conditionalFormatting>
  <conditionalFormatting sqref="M21:M31">
    <cfRule type="expression" dxfId="120" priority="11" stopIfTrue="1">
      <formula>ISERROR(L21:U36)</formula>
    </cfRule>
  </conditionalFormatting>
  <conditionalFormatting sqref="B33:B42">
    <cfRule type="expression" dxfId="119" priority="10" stopIfTrue="1">
      <formula>ISERROR(B33:B48)</formula>
    </cfRule>
  </conditionalFormatting>
  <conditionalFormatting sqref="D33:D42">
    <cfRule type="expression" dxfId="118" priority="9" stopIfTrue="1">
      <formula>ISERROR(D33:H48)</formula>
    </cfRule>
  </conditionalFormatting>
  <conditionalFormatting sqref="F33:F42">
    <cfRule type="expression" dxfId="117" priority="8" stopIfTrue="1">
      <formula>ISERROR(F33:N48)</formula>
    </cfRule>
  </conditionalFormatting>
  <conditionalFormatting sqref="E33:E42">
    <cfRule type="expression" dxfId="116" priority="7" stopIfTrue="1">
      <formula>ISERROR(E33:K48)</formula>
    </cfRule>
  </conditionalFormatting>
  <conditionalFormatting sqref="I33:I42">
    <cfRule type="expression" dxfId="115" priority="6" stopIfTrue="1">
      <formula>ISERROR(H33:R48)</formula>
    </cfRule>
  </conditionalFormatting>
  <conditionalFormatting sqref="H33:H42">
    <cfRule type="expression" dxfId="114" priority="5" stopIfTrue="1">
      <formula>ISERROR(G33:P48)</formula>
    </cfRule>
  </conditionalFormatting>
  <conditionalFormatting sqref="M33:M42">
    <cfRule type="expression" dxfId="113" priority="4" stopIfTrue="1">
      <formula>ISERROR(L33:U48)</formula>
    </cfRule>
  </conditionalFormatting>
  <conditionalFormatting sqref="I34:I41">
    <cfRule type="expression" dxfId="112" priority="3" stopIfTrue="1">
      <formula>ISERROR(H34:R49)</formula>
    </cfRule>
  </conditionalFormatting>
  <conditionalFormatting sqref="I33">
    <cfRule type="expression" dxfId="111" priority="2" stopIfTrue="1">
      <formula>ISERROR(H33:R48)</formula>
    </cfRule>
  </conditionalFormatting>
  <conditionalFormatting sqref="I35:I42">
    <cfRule type="expression" dxfId="110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FF0000"/>
  </sheetPr>
  <dimension ref="A1:Z94"/>
  <sheetViews>
    <sheetView zoomScaleNormal="100" workbookViewId="0">
      <selection activeCell="U12" sqref="U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33093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63"/>
      <c r="C5" s="42"/>
      <c r="E5" s="42"/>
      <c r="F5" s="85"/>
      <c r="G5" s="58"/>
      <c r="H5" s="363"/>
      <c r="I5" s="363"/>
      <c r="J5" s="36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65"/>
      <c r="C6" s="83" t="e">
        <f>U6</f>
        <v>#N/A</v>
      </c>
      <c r="E6" s="55"/>
      <c r="F6" s="56" t="e">
        <f>U7</f>
        <v>#N/A</v>
      </c>
      <c r="G6" s="365"/>
      <c r="H6" s="365"/>
      <c r="I6" s="365"/>
      <c r="J6" s="36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63"/>
      <c r="M8" s="363"/>
      <c r="N8" s="363"/>
      <c r="O8" s="363"/>
      <c r="P8" s="363"/>
      <c r="Q8" s="363"/>
      <c r="R8" s="364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365"/>
      <c r="C9" s="365"/>
      <c r="D9" s="365"/>
      <c r="E9" s="365"/>
      <c r="F9" s="365"/>
      <c r="G9" s="365"/>
      <c r="H9" s="365"/>
      <c r="I9" s="36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63"/>
      <c r="C11" s="363"/>
      <c r="D11" s="42" t="s">
        <v>407</v>
      </c>
      <c r="E11" s="363"/>
      <c r="F11" s="363"/>
      <c r="G11" s="363"/>
      <c r="H11" s="363"/>
      <c r="I11" s="364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66"/>
      <c r="C12" s="366"/>
      <c r="D12" s="366"/>
      <c r="E12" s="366"/>
      <c r="F12" s="366"/>
      <c r="G12" s="366"/>
      <c r="H12" s="366"/>
      <c r="I12" s="36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543</v>
      </c>
      <c r="V12" s="16"/>
      <c r="W12" s="16"/>
    </row>
    <row r="13" spans="1:26" ht="13.5" thickBot="1">
      <c r="A13" s="40" t="s">
        <v>402</v>
      </c>
      <c r="B13" s="361"/>
      <c r="C13" s="361"/>
      <c r="D13" s="361"/>
      <c r="E13" s="361"/>
      <c r="F13" s="361"/>
      <c r="G13" s="361"/>
      <c r="H13" s="361"/>
      <c r="I13" s="36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78" t="s">
        <v>393</v>
      </c>
      <c r="E17" s="376"/>
      <c r="F17" s="1295"/>
      <c r="G17" s="1296"/>
      <c r="H17" s="376"/>
      <c r="I17" s="1295"/>
      <c r="J17" s="1297"/>
      <c r="K17" s="1297"/>
      <c r="L17" s="1296"/>
      <c r="M17" s="3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72" t="s">
        <v>391</v>
      </c>
      <c r="E18" s="370" t="s">
        <v>353</v>
      </c>
      <c r="F18" s="1320" t="s">
        <v>352</v>
      </c>
      <c r="G18" s="1321"/>
      <c r="H18" s="370" t="s">
        <v>151</v>
      </c>
      <c r="I18" s="1320" t="s">
        <v>351</v>
      </c>
      <c r="J18" s="1322"/>
      <c r="K18" s="1322"/>
      <c r="L18" s="1321"/>
      <c r="M18" s="37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75" t="s">
        <v>389</v>
      </c>
      <c r="E19" s="32"/>
      <c r="F19" s="1328"/>
      <c r="G19" s="1329"/>
      <c r="H19" s="373"/>
      <c r="I19" s="1328"/>
      <c r="J19" s="1330"/>
      <c r="K19" s="1330"/>
      <c r="L19" s="1329"/>
      <c r="M19" s="37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69"/>
      <c r="N20" s="1336"/>
      <c r="O20" s="1337"/>
      <c r="P20" s="1336"/>
      <c r="Q20" s="1337"/>
      <c r="R20" s="367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79"/>
      <c r="C32" s="379"/>
      <c r="D32" s="367"/>
      <c r="E32" s="367"/>
      <c r="F32" s="1336"/>
      <c r="G32" s="1337"/>
      <c r="H32" s="367"/>
      <c r="I32" s="1336"/>
      <c r="J32" s="1337"/>
      <c r="K32" s="1337"/>
      <c r="L32" s="1337"/>
      <c r="M32" s="36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Points'!$A$1:$S$91,2,FALSE)</f>
        <v>RICHARDSON Chrisy</v>
      </c>
      <c r="C33" s="1338"/>
      <c r="D33" s="27">
        <f>VLOOKUP(A33,'Athlete and Points'!$A$1:$S$91,4,FALSE)</f>
        <v>94</v>
      </c>
      <c r="E33" s="26">
        <f>VLOOKUP(A33,'Athlete and Points'!$A$1:$S$91,5,FALSE)</f>
        <v>28</v>
      </c>
      <c r="F33" s="1339">
        <f>VLOOKUP(A33,'Athlete and Points'!$A$1:$S$91,8,FALSE)</f>
        <v>1.61</v>
      </c>
      <c r="G33" s="1340"/>
      <c r="H33" s="26" t="str">
        <f>VLOOKUP(A33,'Athlete and Points'!$A$1:$S$91,11,FALSE)</f>
        <v>---</v>
      </c>
      <c r="I33" s="1339" t="str">
        <f>VLOOKUP(A33,'Athlete and Points'!$A$1:$S$91,14,FALSE)</f>
        <v>---</v>
      </c>
      <c r="J33" s="1340"/>
      <c r="K33" s="1340"/>
      <c r="L33" s="1340"/>
      <c r="M33" s="26" t="str">
        <f>VLOOKUP(A33,'Athlete and Points'!$A$1:$S$91,17,FALSE)</f>
        <v>---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7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v>41351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6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6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109" priority="22" stopIfTrue="1">
      <formula>ISERROR($B$5:$B$13)</formula>
    </cfRule>
  </conditionalFormatting>
  <conditionalFormatting sqref="W9">
    <cfRule type="expression" dxfId="108" priority="21" stopIfTrue="1">
      <formula>ISERROR($E$9)</formula>
    </cfRule>
  </conditionalFormatting>
  <conditionalFormatting sqref="C20">
    <cfRule type="expression" dxfId="107" priority="20" stopIfTrue="1">
      <formula>ISERROR(C20:D35)</formula>
    </cfRule>
  </conditionalFormatting>
  <conditionalFormatting sqref="C20">
    <cfRule type="expression" dxfId="106" priority="19" stopIfTrue="1">
      <formula>ISERROR(C20:D35)</formula>
    </cfRule>
  </conditionalFormatting>
  <conditionalFormatting sqref="B20:B31">
    <cfRule type="expression" dxfId="105" priority="18" stopIfTrue="1">
      <formula>ISERROR(B20:B35)</formula>
    </cfRule>
  </conditionalFormatting>
  <conditionalFormatting sqref="D20:D31">
    <cfRule type="expression" dxfId="104" priority="17" stopIfTrue="1">
      <formula>ISERROR(D20:H35)</formula>
    </cfRule>
  </conditionalFormatting>
  <conditionalFormatting sqref="F20:F31">
    <cfRule type="expression" dxfId="103" priority="16" stopIfTrue="1">
      <formula>ISERROR(F20:N35)</formula>
    </cfRule>
  </conditionalFormatting>
  <conditionalFormatting sqref="E20:E31">
    <cfRule type="expression" dxfId="102" priority="15" stopIfTrue="1">
      <formula>ISERROR(E20:K35)</formula>
    </cfRule>
  </conditionalFormatting>
  <conditionalFormatting sqref="I20:I31">
    <cfRule type="expression" dxfId="101" priority="14" stopIfTrue="1">
      <formula>ISERROR(H20:R35)</formula>
    </cfRule>
  </conditionalFormatting>
  <conditionalFormatting sqref="H20:H31">
    <cfRule type="expression" dxfId="100" priority="13" stopIfTrue="1">
      <formula>ISERROR(G20:P35)</formula>
    </cfRule>
  </conditionalFormatting>
  <conditionalFormatting sqref="F6 C20 A20:B31 E5:E6 D33:M42 C5:C6 K9:R10 L11:N11 D20:Q31 A33:B42">
    <cfRule type="containsErrors" dxfId="99" priority="12" stopIfTrue="1">
      <formula>ISERROR(A5)</formula>
    </cfRule>
  </conditionalFormatting>
  <conditionalFormatting sqref="M21:M31">
    <cfRule type="expression" dxfId="98" priority="11" stopIfTrue="1">
      <formula>ISERROR(L21:U36)</formula>
    </cfRule>
  </conditionalFormatting>
  <conditionalFormatting sqref="B33:B42">
    <cfRule type="expression" dxfId="97" priority="10" stopIfTrue="1">
      <formula>ISERROR(B33:B48)</formula>
    </cfRule>
  </conditionalFormatting>
  <conditionalFormatting sqref="D33:D42">
    <cfRule type="expression" dxfId="96" priority="9" stopIfTrue="1">
      <formula>ISERROR(D33:H48)</formula>
    </cfRule>
  </conditionalFormatting>
  <conditionalFormatting sqref="F33:F42">
    <cfRule type="expression" dxfId="95" priority="8" stopIfTrue="1">
      <formula>ISERROR(F33:N48)</formula>
    </cfRule>
  </conditionalFormatting>
  <conditionalFormatting sqref="E33:E42">
    <cfRule type="expression" dxfId="94" priority="7" stopIfTrue="1">
      <formula>ISERROR(E33:K48)</formula>
    </cfRule>
  </conditionalFormatting>
  <conditionalFormatting sqref="I33:I42">
    <cfRule type="expression" dxfId="93" priority="6" stopIfTrue="1">
      <formula>ISERROR(H33:R48)</formula>
    </cfRule>
  </conditionalFormatting>
  <conditionalFormatting sqref="H33:H42">
    <cfRule type="expression" dxfId="92" priority="5" stopIfTrue="1">
      <formula>ISERROR(G33:P48)</formula>
    </cfRule>
  </conditionalFormatting>
  <conditionalFormatting sqref="M33:M42">
    <cfRule type="expression" dxfId="91" priority="4" stopIfTrue="1">
      <formula>ISERROR(L33:U48)</formula>
    </cfRule>
  </conditionalFormatting>
  <conditionalFormatting sqref="I34:I41">
    <cfRule type="expression" dxfId="90" priority="3" stopIfTrue="1">
      <formula>ISERROR(H34:R49)</formula>
    </cfRule>
  </conditionalFormatting>
  <conditionalFormatting sqref="I33">
    <cfRule type="expression" dxfId="89" priority="2" stopIfTrue="1">
      <formula>ISERROR(H33:R48)</formula>
    </cfRule>
  </conditionalFormatting>
  <conditionalFormatting sqref="I35:I42">
    <cfRule type="expression" dxfId="88" priority="1" stopIfTrue="1">
      <formula>ISERROR(H35:R50)</formula>
    </cfRule>
  </conditionalFormatting>
  <hyperlinks>
    <hyperlink ref="U12" r:id="rId1" display="mailto:dg@quebecsnowboard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0000"/>
  </sheetPr>
  <dimension ref="A1:Z94"/>
  <sheetViews>
    <sheetView zoomScaleNormal="100" workbookViewId="0">
      <selection activeCell="T29" sqref="T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32787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6"/>
      <c r="C5" s="42" t="e">
        <f>U5</f>
        <v>#N/A</v>
      </c>
      <c r="E5" s="42"/>
      <c r="F5" s="85"/>
      <c r="G5" s="58"/>
      <c r="H5" s="66"/>
      <c r="I5" s="66"/>
      <c r="J5" s="6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8"/>
      <c r="C6" s="83" t="e">
        <f>U6</f>
        <v>#N/A</v>
      </c>
      <c r="E6" s="55"/>
      <c r="F6" s="56" t="e">
        <f>U7</f>
        <v>#N/A</v>
      </c>
      <c r="G6" s="68"/>
      <c r="H6" s="68"/>
      <c r="I6" s="68"/>
      <c r="J6" s="6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6"/>
      <c r="M8" s="66"/>
      <c r="N8" s="66"/>
      <c r="O8" s="66"/>
      <c r="P8" s="66"/>
      <c r="Q8" s="66"/>
      <c r="R8" s="67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68"/>
      <c r="C9" s="68"/>
      <c r="D9" s="68"/>
      <c r="E9" s="68"/>
      <c r="F9" s="68"/>
      <c r="G9" s="68"/>
      <c r="H9" s="68"/>
      <c r="I9" s="6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6"/>
      <c r="C11" s="66"/>
      <c r="D11" s="42" t="s">
        <v>407</v>
      </c>
      <c r="E11" s="66"/>
      <c r="F11" s="66"/>
      <c r="G11" s="66"/>
      <c r="H11" s="66"/>
      <c r="I11" s="67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9"/>
      <c r="C12" s="69"/>
      <c r="D12" s="69"/>
      <c r="E12" s="69"/>
      <c r="F12" s="69"/>
      <c r="G12" s="69"/>
      <c r="H12" s="69"/>
      <c r="I12" s="6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552</v>
      </c>
      <c r="V12" s="16"/>
      <c r="W12" s="16"/>
    </row>
    <row r="13" spans="1:26" ht="13.5" thickBot="1">
      <c r="A13" s="40" t="s">
        <v>402</v>
      </c>
      <c r="B13" s="64"/>
      <c r="C13" s="64"/>
      <c r="D13" s="64"/>
      <c r="E13" s="64"/>
      <c r="F13" s="64"/>
      <c r="G13" s="64"/>
      <c r="H13" s="64"/>
      <c r="I13" s="6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78" t="s">
        <v>393</v>
      </c>
      <c r="E17" s="76"/>
      <c r="F17" s="1295"/>
      <c r="G17" s="1296"/>
      <c r="H17" s="76"/>
      <c r="I17" s="1295"/>
      <c r="J17" s="1297"/>
      <c r="K17" s="1297"/>
      <c r="L17" s="1296"/>
      <c r="M17" s="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81" t="s">
        <v>391</v>
      </c>
      <c r="E18" s="79" t="s">
        <v>353</v>
      </c>
      <c r="F18" s="1320" t="s">
        <v>352</v>
      </c>
      <c r="G18" s="1321"/>
      <c r="H18" s="79" t="s">
        <v>151</v>
      </c>
      <c r="I18" s="1320" t="s">
        <v>351</v>
      </c>
      <c r="J18" s="1322"/>
      <c r="K18" s="1322"/>
      <c r="L18" s="1321"/>
      <c r="M18" s="8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74" t="s">
        <v>389</v>
      </c>
      <c r="E19" s="32"/>
      <c r="F19" s="1328"/>
      <c r="G19" s="1329"/>
      <c r="H19" s="72"/>
      <c r="I19" s="1328"/>
      <c r="J19" s="1330"/>
      <c r="K19" s="1330"/>
      <c r="L19" s="1329"/>
      <c r="M19" s="73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5"/>
      <c r="N20" s="1336"/>
      <c r="O20" s="1337"/>
      <c r="P20" s="1336"/>
      <c r="Q20" s="1337"/>
      <c r="R20" s="70"/>
    </row>
    <row r="21" spans="1:18" ht="13.5" thickBot="1">
      <c r="A21" s="28">
        <v>7040104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9040181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 t="e">
        <f>VLOOKUP(A22,'Athlete and Points'!$A$1:$S$91,8,FALSE)</f>
        <v>#N/A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9040121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>
        <v>9040168</v>
      </c>
      <c r="B24" s="1344" t="str">
        <f>VLOOKUP(A24,'Athlete and Points'!$A$1:$S$91,2,FALSE)</f>
        <v>MILLER Josh</v>
      </c>
      <c r="C24" s="1344"/>
      <c r="D24" s="24">
        <f>VLOOKUP(A24,'Athlete and Points'!$A$1:$S$91,4,FALSE)</f>
        <v>94</v>
      </c>
      <c r="E24" s="23"/>
      <c r="F24" s="1345">
        <f>VLOOKUP(A24,'Athlete and Points'!$A$1:$S$91,8,FALSE)</f>
        <v>173</v>
      </c>
      <c r="G24" s="1346"/>
      <c r="H24" s="23"/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</row>
    <row r="25" spans="1:18" ht="13.5" thickBot="1">
      <c r="A25" s="25">
        <v>9040162</v>
      </c>
      <c r="B25" s="1344" t="str">
        <f>VLOOKUP(A25,'Athlete and Points'!$A$1:$S$91,2,FALSE)</f>
        <v>THOMAS Matthew</v>
      </c>
      <c r="C25" s="1344"/>
      <c r="D25" s="24">
        <f>VLOOKUP(A25,'Athlete and Points'!$A$1:$S$91,4,FALSE)</f>
        <v>95</v>
      </c>
      <c r="E25" s="23"/>
      <c r="F25" s="1345">
        <f>VLOOKUP(A25,'Athlete and Points'!$A$1:$S$91,8,FALSE)</f>
        <v>253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/>
      <c r="F26" s="1345" t="e">
        <f>VLOOKUP(A26,'Athlete and Points'!$A$1:$S$91,8,FALSE)</f>
        <v>#N/A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/>
      <c r="F27" s="1345" t="e">
        <f>VLOOKUP(A27,'Athlete and Points'!$A$1:$S$91,8,FALSE)</f>
        <v>#N/A</v>
      </c>
      <c r="G27" s="1346"/>
      <c r="H27" s="23"/>
      <c r="I27" s="1345"/>
      <c r="J27" s="1346"/>
      <c r="K27" s="1346"/>
      <c r="L27" s="1346"/>
      <c r="M27" s="23"/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2"/>
      <c r="C32" s="82"/>
      <c r="D32" s="70"/>
      <c r="E32" s="70"/>
      <c r="F32" s="1336"/>
      <c r="G32" s="1337"/>
      <c r="H32" s="70"/>
      <c r="I32" s="1336"/>
      <c r="J32" s="1337"/>
      <c r="K32" s="1337"/>
      <c r="L32" s="1337"/>
      <c r="M32" s="71"/>
      <c r="N32" s="1336"/>
      <c r="O32" s="1337"/>
      <c r="P32" s="1336"/>
      <c r="Q32" s="1337"/>
      <c r="R32" s="22"/>
    </row>
    <row r="33" spans="1:18">
      <c r="A33" s="28">
        <v>9045005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488">
        <v>9045066</v>
      </c>
      <c r="B34" s="1410" t="str">
        <f>VLOOKUP(A34,'Athlete and Points'!$A$1:$S$91,2,FALSE)</f>
        <v>BAFF Georgia</v>
      </c>
      <c r="C34" s="1410"/>
      <c r="D34" s="489">
        <f>VLOOKUP(A34,'Athlete and Points'!$A$1:$S$91,4,FALSE)</f>
        <v>97</v>
      </c>
      <c r="E34" s="427"/>
      <c r="F34" s="1411">
        <f>VLOOKUP(A34,'Athlete and Points'!$A$1:$S$91,8,FALSE)</f>
        <v>224</v>
      </c>
      <c r="G34" s="1412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478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479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1 U13">
    <cfRule type="expression" dxfId="87" priority="22" stopIfTrue="1">
      <formula>ISERROR($B$5:$B$13)</formula>
    </cfRule>
  </conditionalFormatting>
  <conditionalFormatting sqref="W9">
    <cfRule type="expression" dxfId="86" priority="21" stopIfTrue="1">
      <formula>ISERROR($E$9)</formula>
    </cfRule>
  </conditionalFormatting>
  <conditionalFormatting sqref="C20">
    <cfRule type="expression" dxfId="85" priority="20" stopIfTrue="1">
      <formula>ISERROR(C20:D35)</formula>
    </cfRule>
  </conditionalFormatting>
  <conditionalFormatting sqref="C20">
    <cfRule type="expression" dxfId="84" priority="19" stopIfTrue="1">
      <formula>ISERROR(C20:D35)</formula>
    </cfRule>
  </conditionalFormatting>
  <conditionalFormatting sqref="B20:B31">
    <cfRule type="expression" dxfId="83" priority="18" stopIfTrue="1">
      <formula>ISERROR(B20:B35)</formula>
    </cfRule>
  </conditionalFormatting>
  <conditionalFormatting sqref="D20:D31">
    <cfRule type="expression" dxfId="82" priority="17" stopIfTrue="1">
      <formula>ISERROR(D20:H35)</formula>
    </cfRule>
  </conditionalFormatting>
  <conditionalFormatting sqref="F20:F31">
    <cfRule type="expression" dxfId="81" priority="16" stopIfTrue="1">
      <formula>ISERROR(F20:N35)</formula>
    </cfRule>
  </conditionalFormatting>
  <conditionalFormatting sqref="E20:E31">
    <cfRule type="expression" dxfId="80" priority="15" stopIfTrue="1">
      <formula>ISERROR(E20:K35)</formula>
    </cfRule>
  </conditionalFormatting>
  <conditionalFormatting sqref="I20:I31">
    <cfRule type="expression" dxfId="79" priority="14" stopIfTrue="1">
      <formula>ISERROR(H20:R35)</formula>
    </cfRule>
  </conditionalFormatting>
  <conditionalFormatting sqref="H20:H31">
    <cfRule type="expression" dxfId="78" priority="13" stopIfTrue="1">
      <formula>ISERROR(G20:P35)</formula>
    </cfRule>
  </conditionalFormatting>
  <conditionalFormatting sqref="F6 C20 A20:B31 E5:E6 D33:M42 C5:C6 K9:R10 L11:N11 D20:Q31 A33:B42">
    <cfRule type="containsErrors" dxfId="77" priority="12" stopIfTrue="1">
      <formula>ISERROR(A5)</formula>
    </cfRule>
  </conditionalFormatting>
  <conditionalFormatting sqref="M21:M31">
    <cfRule type="expression" dxfId="76" priority="11" stopIfTrue="1">
      <formula>ISERROR(L21:U36)</formula>
    </cfRule>
  </conditionalFormatting>
  <conditionalFormatting sqref="B33:B42">
    <cfRule type="expression" dxfId="75" priority="10" stopIfTrue="1">
      <formula>ISERROR(B33:B48)</formula>
    </cfRule>
  </conditionalFormatting>
  <conditionalFormatting sqref="D33:D42">
    <cfRule type="expression" dxfId="74" priority="9" stopIfTrue="1">
      <formula>ISERROR(D33:H48)</formula>
    </cfRule>
  </conditionalFormatting>
  <conditionalFormatting sqref="F33:F42">
    <cfRule type="expression" dxfId="73" priority="8" stopIfTrue="1">
      <formula>ISERROR(F33:N48)</formula>
    </cfRule>
  </conditionalFormatting>
  <conditionalFormatting sqref="E33:E42">
    <cfRule type="expression" dxfId="72" priority="7" stopIfTrue="1">
      <formula>ISERROR(E33:K48)</formula>
    </cfRule>
  </conditionalFormatting>
  <conditionalFormatting sqref="I33:I42">
    <cfRule type="expression" dxfId="71" priority="6" stopIfTrue="1">
      <formula>ISERROR(H33:R48)</formula>
    </cfRule>
  </conditionalFormatting>
  <conditionalFormatting sqref="H33:H42">
    <cfRule type="expression" dxfId="70" priority="5" stopIfTrue="1">
      <formula>ISERROR(G33:P48)</formula>
    </cfRule>
  </conditionalFormatting>
  <conditionalFormatting sqref="M33:M42">
    <cfRule type="expression" dxfId="69" priority="4" stopIfTrue="1">
      <formula>ISERROR(L33:U48)</formula>
    </cfRule>
  </conditionalFormatting>
  <conditionalFormatting sqref="I34:I41">
    <cfRule type="expression" dxfId="68" priority="3" stopIfTrue="1">
      <formula>ISERROR(H34:R49)</formula>
    </cfRule>
  </conditionalFormatting>
  <conditionalFormatting sqref="I33">
    <cfRule type="expression" dxfId="67" priority="2" stopIfTrue="1">
      <formula>ISERROR(H33:R48)</formula>
    </cfRule>
  </conditionalFormatting>
  <conditionalFormatting sqref="I35:I42">
    <cfRule type="expression" dxfId="66" priority="1" stopIfTrue="1">
      <formula>ISERROR(H35:R50)</formula>
    </cfRule>
  </conditionalFormatting>
  <hyperlinks>
    <hyperlink ref="U12" r:id="rId1" display="mailto:bcsnow@telus.net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Z94"/>
  <sheetViews>
    <sheetView zoomScaleNormal="100" workbookViewId="0">
      <selection activeCell="T29" sqref="T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33119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363"/>
      <c r="C5" s="42" t="e">
        <f>U5</f>
        <v>#N/A</v>
      </c>
      <c r="E5" s="42"/>
      <c r="F5" s="85"/>
      <c r="G5" s="58"/>
      <c r="H5" s="363"/>
      <c r="I5" s="363"/>
      <c r="J5" s="363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365"/>
      <c r="C6" s="83" t="e">
        <f>U6</f>
        <v>#N/A</v>
      </c>
      <c r="E6" s="55"/>
      <c r="F6" s="56" t="e">
        <f>U7</f>
        <v>#N/A</v>
      </c>
      <c r="G6" s="365"/>
      <c r="H6" s="365"/>
      <c r="I6" s="365"/>
      <c r="J6" s="365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363"/>
      <c r="M8" s="363"/>
      <c r="N8" s="363"/>
      <c r="O8" s="363"/>
      <c r="P8" s="363"/>
      <c r="Q8" s="363"/>
      <c r="R8" s="364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365"/>
      <c r="C9" s="365"/>
      <c r="D9" s="365"/>
      <c r="E9" s="365"/>
      <c r="F9" s="365"/>
      <c r="G9" s="365"/>
      <c r="H9" s="365"/>
      <c r="I9" s="365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363"/>
      <c r="C11" s="363"/>
      <c r="D11" s="42" t="s">
        <v>407</v>
      </c>
      <c r="E11" s="363"/>
      <c r="F11" s="363"/>
      <c r="G11" s="363"/>
      <c r="H11" s="363"/>
      <c r="I11" s="364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366"/>
      <c r="C12" s="366"/>
      <c r="D12" s="366"/>
      <c r="E12" s="366"/>
      <c r="F12" s="366"/>
      <c r="G12" s="366"/>
      <c r="H12" s="366"/>
      <c r="I12" s="36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361"/>
      <c r="C13" s="361"/>
      <c r="D13" s="361"/>
      <c r="E13" s="361"/>
      <c r="F13" s="361"/>
      <c r="G13" s="361"/>
      <c r="H13" s="361"/>
      <c r="I13" s="36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378" t="s">
        <v>393</v>
      </c>
      <c r="E17" s="376"/>
      <c r="F17" s="1295"/>
      <c r="G17" s="1296"/>
      <c r="H17" s="376"/>
      <c r="I17" s="1295"/>
      <c r="J17" s="1297"/>
      <c r="K17" s="1297"/>
      <c r="L17" s="1296"/>
      <c r="M17" s="377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372" t="s">
        <v>391</v>
      </c>
      <c r="E18" s="370" t="s">
        <v>353</v>
      </c>
      <c r="F18" s="1320" t="s">
        <v>352</v>
      </c>
      <c r="G18" s="1321"/>
      <c r="H18" s="370" t="s">
        <v>151</v>
      </c>
      <c r="I18" s="1320" t="s">
        <v>351</v>
      </c>
      <c r="J18" s="1322"/>
      <c r="K18" s="1322"/>
      <c r="L18" s="1321"/>
      <c r="M18" s="37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375" t="s">
        <v>389</v>
      </c>
      <c r="E19" s="32"/>
      <c r="F19" s="1328"/>
      <c r="G19" s="1329"/>
      <c r="H19" s="373"/>
      <c r="I19" s="1328"/>
      <c r="J19" s="1330"/>
      <c r="K19" s="1330"/>
      <c r="L19" s="1329"/>
      <c r="M19" s="37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369"/>
      <c r="N20" s="1336"/>
      <c r="O20" s="1337"/>
      <c r="P20" s="1336"/>
      <c r="Q20" s="1337"/>
      <c r="R20" s="367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379"/>
      <c r="C32" s="379"/>
      <c r="D32" s="367"/>
      <c r="E32" s="367"/>
      <c r="F32" s="1336"/>
      <c r="G32" s="1337"/>
      <c r="H32" s="367"/>
      <c r="I32" s="1336"/>
      <c r="J32" s="1337"/>
      <c r="K32" s="1337"/>
      <c r="L32" s="1337"/>
      <c r="M32" s="368"/>
      <c r="N32" s="1336"/>
      <c r="O32" s="1337"/>
      <c r="P32" s="1336"/>
      <c r="Q32" s="1337"/>
      <c r="R32" s="22"/>
    </row>
    <row r="33" spans="1:18">
      <c r="A33" s="28">
        <v>9045069</v>
      </c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37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36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36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65" priority="22" stopIfTrue="1">
      <formula>ISERROR($B$5:$B$13)</formula>
    </cfRule>
  </conditionalFormatting>
  <conditionalFormatting sqref="W9">
    <cfRule type="expression" dxfId="64" priority="21" stopIfTrue="1">
      <formula>ISERROR($E$9)</formula>
    </cfRule>
  </conditionalFormatting>
  <conditionalFormatting sqref="C20">
    <cfRule type="expression" dxfId="63" priority="20" stopIfTrue="1">
      <formula>ISERROR(C20:D35)</formula>
    </cfRule>
  </conditionalFormatting>
  <conditionalFormatting sqref="C20">
    <cfRule type="expression" dxfId="62" priority="19" stopIfTrue="1">
      <formula>ISERROR(C20:D35)</formula>
    </cfRule>
  </conditionalFormatting>
  <conditionalFormatting sqref="B20:B31">
    <cfRule type="expression" dxfId="61" priority="18" stopIfTrue="1">
      <formula>ISERROR(B20:B35)</formula>
    </cfRule>
  </conditionalFormatting>
  <conditionalFormatting sqref="D20:D31">
    <cfRule type="expression" dxfId="60" priority="17" stopIfTrue="1">
      <formula>ISERROR(D20:H35)</formula>
    </cfRule>
  </conditionalFormatting>
  <conditionalFormatting sqref="F20:F31">
    <cfRule type="expression" dxfId="59" priority="16" stopIfTrue="1">
      <formula>ISERROR(F20:N35)</formula>
    </cfRule>
  </conditionalFormatting>
  <conditionalFormatting sqref="E20:E31">
    <cfRule type="expression" dxfId="58" priority="15" stopIfTrue="1">
      <formula>ISERROR(E20:K35)</formula>
    </cfRule>
  </conditionalFormatting>
  <conditionalFormatting sqref="I20:I31">
    <cfRule type="expression" dxfId="57" priority="14" stopIfTrue="1">
      <formula>ISERROR(H20:R35)</formula>
    </cfRule>
  </conditionalFormatting>
  <conditionalFormatting sqref="H20:H31">
    <cfRule type="expression" dxfId="56" priority="13" stopIfTrue="1">
      <formula>ISERROR(G20:P35)</formula>
    </cfRule>
  </conditionalFormatting>
  <conditionalFormatting sqref="F6 C20 A20:B31 E5:E6 D33:M42 C5:C6 K9:R10 L11:N11 D20:Q31 A33:B42">
    <cfRule type="containsErrors" dxfId="55" priority="12" stopIfTrue="1">
      <formula>ISERROR(A5)</formula>
    </cfRule>
  </conditionalFormatting>
  <conditionalFormatting sqref="M21:M31">
    <cfRule type="expression" dxfId="54" priority="11" stopIfTrue="1">
      <formula>ISERROR(L21:U36)</formula>
    </cfRule>
  </conditionalFormatting>
  <conditionalFormatting sqref="B33:B42">
    <cfRule type="expression" dxfId="53" priority="10" stopIfTrue="1">
      <formula>ISERROR(B33:B48)</formula>
    </cfRule>
  </conditionalFormatting>
  <conditionalFormatting sqref="D33:D42">
    <cfRule type="expression" dxfId="52" priority="9" stopIfTrue="1">
      <formula>ISERROR(D33:H48)</formula>
    </cfRule>
  </conditionalFormatting>
  <conditionalFormatting sqref="F33:F42">
    <cfRule type="expression" dxfId="51" priority="8" stopIfTrue="1">
      <formula>ISERROR(F33:N48)</formula>
    </cfRule>
  </conditionalFormatting>
  <conditionalFormatting sqref="E33:E42">
    <cfRule type="expression" dxfId="50" priority="7" stopIfTrue="1">
      <formula>ISERROR(E33:K48)</formula>
    </cfRule>
  </conditionalFormatting>
  <conditionalFormatting sqref="I33:I42">
    <cfRule type="expression" dxfId="49" priority="6" stopIfTrue="1">
      <formula>ISERROR(H33:R48)</formula>
    </cfRule>
  </conditionalFormatting>
  <conditionalFormatting sqref="H33:H42">
    <cfRule type="expression" dxfId="48" priority="5" stopIfTrue="1">
      <formula>ISERROR(G33:P48)</formula>
    </cfRule>
  </conditionalFormatting>
  <conditionalFormatting sqref="M33:M42">
    <cfRule type="expression" dxfId="47" priority="4" stopIfTrue="1">
      <formula>ISERROR(L33:U48)</formula>
    </cfRule>
  </conditionalFormatting>
  <conditionalFormatting sqref="I34:I41">
    <cfRule type="expression" dxfId="46" priority="3" stopIfTrue="1">
      <formula>ISERROR(H34:R49)</formula>
    </cfRule>
  </conditionalFormatting>
  <conditionalFormatting sqref="I33">
    <cfRule type="expression" dxfId="45" priority="2" stopIfTrue="1">
      <formula>ISERROR(H33:R48)</formula>
    </cfRule>
  </conditionalFormatting>
  <conditionalFormatting sqref="I35:I42">
    <cfRule type="expression" dxfId="4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Z94"/>
  <sheetViews>
    <sheetView zoomScaleNormal="100" workbookViewId="0">
      <selection activeCell="T29" sqref="T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33152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451"/>
      <c r="C5" s="42"/>
      <c r="E5" s="42"/>
      <c r="F5" s="85"/>
      <c r="G5" s="58"/>
      <c r="H5" s="451"/>
      <c r="I5" s="451"/>
      <c r="J5" s="45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453"/>
      <c r="C6" s="83" t="e">
        <f>U6</f>
        <v>#N/A</v>
      </c>
      <c r="E6" s="55"/>
      <c r="F6" s="56" t="e">
        <f>U7</f>
        <v>#N/A</v>
      </c>
      <c r="G6" s="453"/>
      <c r="H6" s="453"/>
      <c r="I6" s="453"/>
      <c r="J6" s="453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451"/>
      <c r="M8" s="451"/>
      <c r="N8" s="451"/>
      <c r="O8" s="451"/>
      <c r="P8" s="451"/>
      <c r="Q8" s="451"/>
      <c r="R8" s="452"/>
      <c r="T8" s="39" t="s">
        <v>414</v>
      </c>
      <c r="U8" s="38" t="s">
        <v>56</v>
      </c>
      <c r="V8" s="16"/>
      <c r="W8" s="16"/>
      <c r="Y8" s="106"/>
      <c r="Z8" s="52" t="s">
        <v>470</v>
      </c>
    </row>
    <row r="9" spans="1:26">
      <c r="A9" s="41" t="s">
        <v>413</v>
      </c>
      <c r="B9" s="453"/>
      <c r="C9" s="453"/>
      <c r="D9" s="453"/>
      <c r="E9" s="453"/>
      <c r="F9" s="453"/>
      <c r="G9" s="453"/>
      <c r="H9" s="453"/>
      <c r="I9" s="453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451"/>
      <c r="C11" s="451"/>
      <c r="D11" s="42" t="s">
        <v>407</v>
      </c>
      <c r="E11" s="451"/>
      <c r="F11" s="451"/>
      <c r="G11" s="451"/>
      <c r="H11" s="451"/>
      <c r="I11" s="452"/>
      <c r="J11" s="1266" t="s">
        <v>404</v>
      </c>
      <c r="K11" s="1267"/>
      <c r="L11" s="1268" t="str">
        <f>U8</f>
        <v>NC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454"/>
      <c r="C12" s="454"/>
      <c r="D12" s="454"/>
      <c r="E12" s="454"/>
      <c r="F12" s="454"/>
      <c r="G12" s="454"/>
      <c r="H12" s="454"/>
      <c r="I12" s="44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556</v>
      </c>
      <c r="V12" s="16"/>
      <c r="W12" s="16"/>
    </row>
    <row r="13" spans="1:26" ht="13.5" thickBot="1">
      <c r="A13" s="40" t="s">
        <v>402</v>
      </c>
      <c r="B13" s="449"/>
      <c r="C13" s="449"/>
      <c r="D13" s="449"/>
      <c r="E13" s="449"/>
      <c r="F13" s="449"/>
      <c r="G13" s="449"/>
      <c r="H13" s="449"/>
      <c r="I13" s="45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66" t="s">
        <v>393</v>
      </c>
      <c r="E17" s="464"/>
      <c r="F17" s="1295"/>
      <c r="G17" s="1296"/>
      <c r="H17" s="464"/>
      <c r="I17" s="1295"/>
      <c r="J17" s="1297"/>
      <c r="K17" s="1297"/>
      <c r="L17" s="1296"/>
      <c r="M17" s="465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460" t="s">
        <v>391</v>
      </c>
      <c r="E18" s="458" t="s">
        <v>353</v>
      </c>
      <c r="F18" s="1320" t="s">
        <v>352</v>
      </c>
      <c r="G18" s="1321"/>
      <c r="H18" s="458" t="s">
        <v>151</v>
      </c>
      <c r="I18" s="1320" t="s">
        <v>351</v>
      </c>
      <c r="J18" s="1322"/>
      <c r="K18" s="1322"/>
      <c r="L18" s="1321"/>
      <c r="M18" s="459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463" t="s">
        <v>389</v>
      </c>
      <c r="E19" s="32"/>
      <c r="F19" s="1328"/>
      <c r="G19" s="1329"/>
      <c r="H19" s="461"/>
      <c r="I19" s="1328"/>
      <c r="J19" s="1330"/>
      <c r="K19" s="1330"/>
      <c r="L19" s="1329"/>
      <c r="M19" s="462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457"/>
      <c r="N20" s="1336"/>
      <c r="O20" s="1337"/>
      <c r="P20" s="1336"/>
      <c r="Q20" s="1337"/>
      <c r="R20" s="455"/>
    </row>
    <row r="21" spans="1:18" ht="13.5" thickBot="1">
      <c r="A21" s="28">
        <v>9040134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67"/>
      <c r="C32" s="467"/>
      <c r="D32" s="455"/>
      <c r="E32" s="455"/>
      <c r="F32" s="1336"/>
      <c r="G32" s="1337"/>
      <c r="H32" s="455"/>
      <c r="I32" s="1336"/>
      <c r="J32" s="1337"/>
      <c r="K32" s="1337"/>
      <c r="L32" s="1337"/>
      <c r="M32" s="456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460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454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4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43" priority="22" stopIfTrue="1">
      <formula>ISERROR($B$5:$B$13)</formula>
    </cfRule>
  </conditionalFormatting>
  <conditionalFormatting sqref="W9">
    <cfRule type="expression" dxfId="42" priority="21" stopIfTrue="1">
      <formula>ISERROR($E$9)</formula>
    </cfRule>
  </conditionalFormatting>
  <conditionalFormatting sqref="C20">
    <cfRule type="expression" dxfId="41" priority="20" stopIfTrue="1">
      <formula>ISERROR(C20:D35)</formula>
    </cfRule>
  </conditionalFormatting>
  <conditionalFormatting sqref="C20">
    <cfRule type="expression" dxfId="40" priority="19" stopIfTrue="1">
      <formula>ISERROR(C20:D35)</formula>
    </cfRule>
  </conditionalFormatting>
  <conditionalFormatting sqref="B20:B31">
    <cfRule type="expression" dxfId="39" priority="18" stopIfTrue="1">
      <formula>ISERROR(B20:B35)</formula>
    </cfRule>
  </conditionalFormatting>
  <conditionalFormatting sqref="D20:D31">
    <cfRule type="expression" dxfId="38" priority="17" stopIfTrue="1">
      <formula>ISERROR(D20:H35)</formula>
    </cfRule>
  </conditionalFormatting>
  <conditionalFormatting sqref="F20:F31">
    <cfRule type="expression" dxfId="37" priority="16" stopIfTrue="1">
      <formula>ISERROR(F20:N35)</formula>
    </cfRule>
  </conditionalFormatting>
  <conditionalFormatting sqref="E20:E31">
    <cfRule type="expression" dxfId="36" priority="15" stopIfTrue="1">
      <formula>ISERROR(E20:K35)</formula>
    </cfRule>
  </conditionalFormatting>
  <conditionalFormatting sqref="I20:I31">
    <cfRule type="expression" dxfId="35" priority="14" stopIfTrue="1">
      <formula>ISERROR(H20:R35)</formula>
    </cfRule>
  </conditionalFormatting>
  <conditionalFormatting sqref="H20:H31">
    <cfRule type="expression" dxfId="34" priority="13" stopIfTrue="1">
      <formula>ISERROR(G20:P35)</formula>
    </cfRule>
  </conditionalFormatting>
  <conditionalFormatting sqref="F6 C20 A20:B31 E5:E6 D33:M42 C5:C6 K9:R10 L11:N11 D20:Q31 A33:B42">
    <cfRule type="containsErrors" dxfId="33" priority="12" stopIfTrue="1">
      <formula>ISERROR(A5)</formula>
    </cfRule>
  </conditionalFormatting>
  <conditionalFormatting sqref="M21:M31">
    <cfRule type="expression" dxfId="32" priority="11" stopIfTrue="1">
      <formula>ISERROR(L21:U36)</formula>
    </cfRule>
  </conditionalFormatting>
  <conditionalFormatting sqref="B33:B42">
    <cfRule type="expression" dxfId="31" priority="10" stopIfTrue="1">
      <formula>ISERROR(B33:B48)</formula>
    </cfRule>
  </conditionalFormatting>
  <conditionalFormatting sqref="D33:D42">
    <cfRule type="expression" dxfId="30" priority="9" stopIfTrue="1">
      <formula>ISERROR(D33:H48)</formula>
    </cfRule>
  </conditionalFormatting>
  <conditionalFormatting sqref="F33:F42">
    <cfRule type="expression" dxfId="29" priority="8" stopIfTrue="1">
      <formula>ISERROR(F33:N48)</formula>
    </cfRule>
  </conditionalFormatting>
  <conditionalFormatting sqref="E33:E42">
    <cfRule type="expression" dxfId="28" priority="7" stopIfTrue="1">
      <formula>ISERROR(E33:K48)</formula>
    </cfRule>
  </conditionalFormatting>
  <conditionalFormatting sqref="I33:I42">
    <cfRule type="expression" dxfId="27" priority="6" stopIfTrue="1">
      <formula>ISERROR(H33:R48)</formula>
    </cfRule>
  </conditionalFormatting>
  <conditionalFormatting sqref="H33:H42">
    <cfRule type="expression" dxfId="26" priority="5" stopIfTrue="1">
      <formula>ISERROR(G33:P48)</formula>
    </cfRule>
  </conditionalFormatting>
  <conditionalFormatting sqref="M33:M42">
    <cfRule type="expression" dxfId="25" priority="4" stopIfTrue="1">
      <formula>ISERROR(L33:U48)</formula>
    </cfRule>
  </conditionalFormatting>
  <conditionalFormatting sqref="I34:I41">
    <cfRule type="expression" dxfId="24" priority="3" stopIfTrue="1">
      <formula>ISERROR(H34:R49)</formula>
    </cfRule>
  </conditionalFormatting>
  <conditionalFormatting sqref="I33">
    <cfRule type="expression" dxfId="23" priority="2" stopIfTrue="1">
      <formula>ISERROR(H33:R48)</formula>
    </cfRule>
  </conditionalFormatting>
  <conditionalFormatting sqref="I35:I42">
    <cfRule type="expression" dxfId="22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rgb="FFFF0000"/>
  </sheetPr>
  <dimension ref="A1:AC94"/>
  <sheetViews>
    <sheetView zoomScaleNormal="100" workbookViewId="0">
      <selection activeCell="H21" sqref="H2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37943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U.S. Revolution Tour-Copper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U.S. Revolution Tour-Copper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Copper Mountain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Copper Mountain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42345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42345</v>
      </c>
      <c r="W9" s="39" t="s">
        <v>411</v>
      </c>
      <c r="X9" s="46">
        <f>VLOOKUP($V$4,Calendar!$1:$1048576,6,FALSE)</f>
        <v>42346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42346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504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9040200</v>
      </c>
      <c r="B21" s="1338" t="str">
        <f>VLOOKUP(A21,'Athlete and Points'!$A$1:$S$279,2,FALSE)</f>
        <v>COX Matthew</v>
      </c>
      <c r="C21" s="1338"/>
      <c r="D21" s="27">
        <f>VLOOKUP(A21,'Athlete and Points'!$A$1:$S$279,4,FALSE)</f>
        <v>98</v>
      </c>
      <c r="E21" s="26"/>
      <c r="F21" s="1339"/>
      <c r="G21" s="1340"/>
      <c r="H21" s="26">
        <f>VLOOKUP(B21,Halfpipe!$A$1:$D$148,4,FALSE)</f>
        <v>182.33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9045073</v>
      </c>
      <c r="B33" s="1338" t="str">
        <f>VLOOKUP(A33,'Athlete and Points'!$A$1:$S$279,2,FALSE)</f>
        <v>ARTHUR Emily</v>
      </c>
      <c r="C33" s="1338"/>
      <c r="D33" s="27">
        <f>VLOOKUP(A33,'Athlete and Points'!$A$1:$S$279,4,FALSE)</f>
        <v>99</v>
      </c>
      <c r="E33" s="26"/>
      <c r="F33" s="1339"/>
      <c r="G33" s="1340"/>
      <c r="H33" s="26">
        <f>VLOOKUP(B33,Halfpipe!$A$1:$D$148,4,FALSE)</f>
        <v>444</v>
      </c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21" ht="18">
      <c r="B49" s="12" t="s">
        <v>382</v>
      </c>
      <c r="C49" s="12"/>
    </row>
    <row r="50" spans="1:21" ht="18.75">
      <c r="D50" s="11" t="s">
        <v>381</v>
      </c>
    </row>
    <row r="51" spans="1:21" ht="18.75" thickBot="1">
      <c r="E51" s="10" t="s">
        <v>380</v>
      </c>
    </row>
    <row r="52" spans="1:21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1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21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1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21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1">
      <c r="A57" s="1376"/>
      <c r="B57" s="1377"/>
      <c r="C57" s="1377"/>
      <c r="D57" s="1378"/>
      <c r="E57" s="1379"/>
      <c r="F57" s="1380"/>
      <c r="G57" s="1381"/>
      <c r="H57" s="1382"/>
    </row>
    <row r="58" spans="1:21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1" ht="13.5" thickTop="1">
      <c r="A59" s="1361" t="s">
        <v>5944</v>
      </c>
      <c r="B59" s="1362"/>
      <c r="C59" s="1362"/>
      <c r="D59" s="1363"/>
      <c r="E59" s="1361" t="s">
        <v>365</v>
      </c>
      <c r="F59" s="1363"/>
      <c r="G59" s="1367"/>
      <c r="H59" s="1369"/>
      <c r="U59" s="189" t="s">
        <v>5945</v>
      </c>
    </row>
    <row r="60" spans="1:21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1">
      <c r="A61" s="1376"/>
      <c r="B61" s="1377"/>
      <c r="C61" s="1377"/>
      <c r="D61" s="1378"/>
      <c r="E61" s="1379"/>
      <c r="F61" s="1380"/>
      <c r="G61" s="1381"/>
      <c r="H61" s="1382"/>
    </row>
    <row r="62" spans="1:21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1">
      <c r="A63" s="1376"/>
      <c r="B63" s="1377"/>
      <c r="C63" s="1377"/>
      <c r="D63" s="1378"/>
      <c r="E63" s="1379"/>
      <c r="F63" s="1380"/>
      <c r="G63" s="1381"/>
      <c r="H63" s="1382"/>
    </row>
    <row r="64" spans="1:21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994" priority="21" stopIfTrue="1">
      <formula>ISERROR($B$5:$B$13)</formula>
    </cfRule>
  </conditionalFormatting>
  <conditionalFormatting sqref="X9">
    <cfRule type="expression" dxfId="3993" priority="20" stopIfTrue="1">
      <formula>ISERROR($E$9)</formula>
    </cfRule>
  </conditionalFormatting>
  <conditionalFormatting sqref="C20">
    <cfRule type="expression" dxfId="3992" priority="19" stopIfTrue="1">
      <formula>ISERROR(C20:D35)</formula>
    </cfRule>
  </conditionalFormatting>
  <conditionalFormatting sqref="C20">
    <cfRule type="expression" dxfId="3991" priority="18" stopIfTrue="1">
      <formula>ISERROR(C20:D35)</formula>
    </cfRule>
  </conditionalFormatting>
  <conditionalFormatting sqref="B20:B31">
    <cfRule type="expression" dxfId="3990" priority="17" stopIfTrue="1">
      <formula>ISERROR(B20:B35)</formula>
    </cfRule>
  </conditionalFormatting>
  <conditionalFormatting sqref="D20:D31">
    <cfRule type="expression" dxfId="3989" priority="16" stopIfTrue="1">
      <formula>ISERROR(D20:H35)</formula>
    </cfRule>
  </conditionalFormatting>
  <conditionalFormatting sqref="F20:F31">
    <cfRule type="expression" dxfId="3988" priority="15" stopIfTrue="1">
      <formula>ISERROR(F20:N35)</formula>
    </cfRule>
  </conditionalFormatting>
  <conditionalFormatting sqref="E20:E31">
    <cfRule type="expression" dxfId="3987" priority="14" stopIfTrue="1">
      <formula>ISERROR(E20:K35)</formula>
    </cfRule>
  </conditionalFormatting>
  <conditionalFormatting sqref="I20:I31">
    <cfRule type="expression" dxfId="3986" priority="13" stopIfTrue="1">
      <formula>ISERROR(H20:R35)</formula>
    </cfRule>
  </conditionalFormatting>
  <conditionalFormatting sqref="H20:H42">
    <cfRule type="expression" dxfId="398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984" priority="11" stopIfTrue="1">
      <formula>ISERROR(A5)</formula>
    </cfRule>
  </conditionalFormatting>
  <conditionalFormatting sqref="M21:M42">
    <cfRule type="expression" dxfId="3983" priority="10" stopIfTrue="1">
      <formula>ISERROR(L21:X36)</formula>
    </cfRule>
  </conditionalFormatting>
  <conditionalFormatting sqref="B33:B42">
    <cfRule type="expression" dxfId="3982" priority="9" stopIfTrue="1">
      <formula>ISERROR(B33:B48)</formula>
    </cfRule>
  </conditionalFormatting>
  <conditionalFormatting sqref="D33:D42">
    <cfRule type="expression" dxfId="3981" priority="8" stopIfTrue="1">
      <formula>ISERROR(D33:H48)</formula>
    </cfRule>
  </conditionalFormatting>
  <conditionalFormatting sqref="F33:F42">
    <cfRule type="expression" dxfId="3980" priority="7" stopIfTrue="1">
      <formula>ISERROR(F33:N48)</formula>
    </cfRule>
  </conditionalFormatting>
  <conditionalFormatting sqref="E33:E42">
    <cfRule type="expression" dxfId="3979" priority="6" stopIfTrue="1">
      <formula>ISERROR(E33:K48)</formula>
    </cfRule>
  </conditionalFormatting>
  <conditionalFormatting sqref="I33:I42">
    <cfRule type="expression" dxfId="3978" priority="5" stopIfTrue="1">
      <formula>ISERROR(H33:R48)</formula>
    </cfRule>
  </conditionalFormatting>
  <conditionalFormatting sqref="I34:I41">
    <cfRule type="expression" dxfId="3977" priority="4" stopIfTrue="1">
      <formula>ISERROR(H34:R49)</formula>
    </cfRule>
  </conditionalFormatting>
  <conditionalFormatting sqref="I33:I42">
    <cfRule type="expression" dxfId="3976" priority="3" stopIfTrue="1">
      <formula>ISERROR(H33:R48)</formula>
    </cfRule>
  </conditionalFormatting>
  <conditionalFormatting sqref="I35:I42">
    <cfRule type="expression" dxfId="3975" priority="2" stopIfTrue="1">
      <formula>ISERROR(H35:R50)</formula>
    </cfRule>
  </conditionalFormatting>
  <conditionalFormatting sqref="H21:H42">
    <cfRule type="expression" dxfId="3974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swelliver@ussa.org"/>
    <hyperlink ref="U59" r:id="rId5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6"/>
  <rowBreaks count="1" manualBreakCount="1">
    <brk id="48" max="17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Z94"/>
  <sheetViews>
    <sheetView zoomScaleNormal="100" workbookViewId="0">
      <selection activeCell="T29" sqref="T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/>
      <c r="V4" s="16"/>
      <c r="W4" s="16"/>
      <c r="Y4" s="59"/>
      <c r="Z4" s="52" t="s">
        <v>424</v>
      </c>
    </row>
    <row r="5" spans="1:26" ht="13.5" thickTop="1">
      <c r="A5" s="43" t="s">
        <v>423</v>
      </c>
      <c r="B5" s="431"/>
      <c r="C5" s="42" t="e">
        <f>U5</f>
        <v>#N/A</v>
      </c>
      <c r="E5" s="42"/>
      <c r="F5" s="85"/>
      <c r="G5" s="58"/>
      <c r="H5" s="431"/>
      <c r="I5" s="431"/>
      <c r="J5" s="43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433"/>
      <c r="C6" s="83" t="e">
        <f>U6</f>
        <v>#N/A</v>
      </c>
      <c r="E6" s="55"/>
      <c r="F6" s="56" t="e">
        <f>U7</f>
        <v>#N/A</v>
      </c>
      <c r="G6" s="433"/>
      <c r="H6" s="433"/>
      <c r="I6" s="433"/>
      <c r="J6" s="433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431"/>
      <c r="M8" s="431"/>
      <c r="N8" s="431"/>
      <c r="O8" s="431"/>
      <c r="P8" s="431"/>
      <c r="Q8" s="431"/>
      <c r="R8" s="432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433"/>
      <c r="C9" s="433"/>
      <c r="D9" s="433"/>
      <c r="E9" s="433"/>
      <c r="F9" s="433"/>
      <c r="G9" s="433"/>
      <c r="H9" s="433"/>
      <c r="I9" s="433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431"/>
      <c r="C11" s="431"/>
      <c r="D11" s="42" t="s">
        <v>407</v>
      </c>
      <c r="E11" s="431"/>
      <c r="F11" s="431"/>
      <c r="G11" s="431"/>
      <c r="H11" s="431"/>
      <c r="I11" s="432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434"/>
      <c r="C12" s="434"/>
      <c r="D12" s="434"/>
      <c r="E12" s="434"/>
      <c r="F12" s="434"/>
      <c r="G12" s="434"/>
      <c r="H12" s="434"/>
      <c r="I12" s="42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429"/>
      <c r="C13" s="429"/>
      <c r="D13" s="429"/>
      <c r="E13" s="429"/>
      <c r="F13" s="429"/>
      <c r="G13" s="429"/>
      <c r="H13" s="429"/>
      <c r="I13" s="43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446" t="s">
        <v>393</v>
      </c>
      <c r="E17" s="444"/>
      <c r="F17" s="1295"/>
      <c r="G17" s="1296"/>
      <c r="H17" s="444"/>
      <c r="I17" s="1295"/>
      <c r="J17" s="1297"/>
      <c r="K17" s="1297"/>
      <c r="L17" s="1296"/>
      <c r="M17" s="445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440" t="s">
        <v>391</v>
      </c>
      <c r="E18" s="438" t="s">
        <v>353</v>
      </c>
      <c r="F18" s="1320" t="s">
        <v>352</v>
      </c>
      <c r="G18" s="1321"/>
      <c r="H18" s="438" t="s">
        <v>151</v>
      </c>
      <c r="I18" s="1320" t="s">
        <v>351</v>
      </c>
      <c r="J18" s="1322"/>
      <c r="K18" s="1322"/>
      <c r="L18" s="1321"/>
      <c r="M18" s="439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443" t="s">
        <v>389</v>
      </c>
      <c r="E19" s="32"/>
      <c r="F19" s="1328"/>
      <c r="G19" s="1329"/>
      <c r="H19" s="441"/>
      <c r="I19" s="1328"/>
      <c r="J19" s="1330"/>
      <c r="K19" s="1330"/>
      <c r="L19" s="1329"/>
      <c r="M19" s="442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437"/>
      <c r="N20" s="1336"/>
      <c r="O20" s="1337"/>
      <c r="P20" s="1336"/>
      <c r="Q20" s="1337"/>
      <c r="R20" s="435"/>
    </row>
    <row r="21" spans="1:18" ht="13.5" thickBot="1">
      <c r="A21" s="28">
        <v>9040172</v>
      </c>
      <c r="B21" s="1338" t="str">
        <f>VLOOKUP(A21,'Athlete and Points'!$A$1:$S$91,2,FALSE)</f>
        <v>STAVELEY Cameron</v>
      </c>
      <c r="C21" s="1338"/>
      <c r="D21" s="27">
        <f>VLOOKUP(A21,'Athlete and Points'!$A$1:$S$91,4,FALSE)</f>
        <v>97</v>
      </c>
      <c r="E21" s="26"/>
      <c r="F21" s="1339"/>
      <c r="G21" s="1340"/>
      <c r="H21" s="26">
        <f>VLOOKUP(A21,'Athlete and Points'!$A$1:$S$91,11,FALSE)</f>
        <v>2.52</v>
      </c>
      <c r="I21" s="1339"/>
      <c r="J21" s="1340"/>
      <c r="K21" s="1340"/>
      <c r="L21" s="1340"/>
      <c r="M21" s="26">
        <f>VLOOKUP(A21,'Athlete and Points'!$A$1:$S$91,17,FALSE)</f>
        <v>1.01</v>
      </c>
      <c r="N21" s="1341"/>
      <c r="O21" s="1342"/>
      <c r="P21" s="1341"/>
      <c r="Q21" s="1343"/>
      <c r="R21" s="18"/>
    </row>
    <row r="22" spans="1:18">
      <c r="A22" s="25">
        <v>9040143</v>
      </c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/>
      <c r="F22" s="1345"/>
      <c r="G22" s="1346"/>
      <c r="H22" s="23"/>
      <c r="I22" s="1345"/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>
        <v>9040134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447"/>
      <c r="C32" s="447"/>
      <c r="D32" s="435"/>
      <c r="E32" s="435"/>
      <c r="F32" s="1336"/>
      <c r="G32" s="1337"/>
      <c r="H32" s="435"/>
      <c r="I32" s="1336"/>
      <c r="J32" s="1337"/>
      <c r="K32" s="1337"/>
      <c r="L32" s="1337"/>
      <c r="M32" s="436"/>
      <c r="N32" s="1336"/>
      <c r="O32" s="1337"/>
      <c r="P32" s="1336"/>
      <c r="Q32" s="1337"/>
      <c r="R32" s="22"/>
    </row>
    <row r="33" spans="1:18">
      <c r="A33" s="28">
        <v>9045015</v>
      </c>
      <c r="B33" s="1338" t="str">
        <f>VLOOKUP(A33,'Athlete and Points'!$A$1:$S$91,2,FALSE)</f>
        <v>DAVIS-MEEHAN Michaela</v>
      </c>
      <c r="C33" s="1338"/>
      <c r="D33" s="27">
        <f>VLOOKUP(A33,'Athlete and Points'!$A$1:$S$91,4,FALSE)</f>
        <v>92</v>
      </c>
      <c r="E33" s="26"/>
      <c r="F33" s="1339"/>
      <c r="G33" s="1340"/>
      <c r="H33" s="26"/>
      <c r="I33" s="1339"/>
      <c r="J33" s="1340"/>
      <c r="K33" s="1340"/>
      <c r="L33" s="1340"/>
      <c r="M33" s="26">
        <f>VLOOKUP(A33,'Athlete and Points'!$A$1:$S$91,17,FALSE)</f>
        <v>80</v>
      </c>
      <c r="N33" s="1341"/>
      <c r="O33" s="1342"/>
      <c r="P33" s="1341"/>
      <c r="Q33" s="1343"/>
      <c r="R33" s="5"/>
    </row>
    <row r="34" spans="1:18" ht="13.5" thickBot="1">
      <c r="A34" s="25">
        <v>9045054</v>
      </c>
      <c r="B34" s="1344" t="str">
        <f>VLOOKUP(A34,'Athlete and Points'!$A$1:$S$91,2,FALSE)</f>
        <v>FITCH Alex</v>
      </c>
      <c r="C34" s="1344"/>
      <c r="D34" s="24">
        <f>VLOOKUP(A34,'Athlete and Points'!$A$1:$S$91,4,FALSE)</f>
        <v>95</v>
      </c>
      <c r="E34" s="23"/>
      <c r="F34" s="1345"/>
      <c r="G34" s="1346"/>
      <c r="H34" s="23">
        <f>VLOOKUP(A34,'Athlete and Points'!$A$1:$S$91,11,FALSE)</f>
        <v>21</v>
      </c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440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434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42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21" priority="22" stopIfTrue="1">
      <formula>ISERROR($B$5:$B$13)</formula>
    </cfRule>
  </conditionalFormatting>
  <conditionalFormatting sqref="W9">
    <cfRule type="expression" dxfId="20" priority="21" stopIfTrue="1">
      <formula>ISERROR($E$9)</formula>
    </cfRule>
  </conditionalFormatting>
  <conditionalFormatting sqref="C20">
    <cfRule type="expression" dxfId="19" priority="20" stopIfTrue="1">
      <formula>ISERROR(C20:D35)</formula>
    </cfRule>
  </conditionalFormatting>
  <conditionalFormatting sqref="C20">
    <cfRule type="expression" dxfId="18" priority="19" stopIfTrue="1">
      <formula>ISERROR(C20:D35)</formula>
    </cfRule>
  </conditionalFormatting>
  <conditionalFormatting sqref="B20:B31">
    <cfRule type="expression" dxfId="17" priority="18" stopIfTrue="1">
      <formula>ISERROR(B20:B35)</formula>
    </cfRule>
  </conditionalFormatting>
  <conditionalFormatting sqref="D20:D31">
    <cfRule type="expression" dxfId="16" priority="17" stopIfTrue="1">
      <formula>ISERROR(D20:H35)</formula>
    </cfRule>
  </conditionalFormatting>
  <conditionalFormatting sqref="F20:F31">
    <cfRule type="expression" dxfId="15" priority="16" stopIfTrue="1">
      <formula>ISERROR(F20:N35)</formula>
    </cfRule>
  </conditionalFormatting>
  <conditionalFormatting sqref="E20:E31">
    <cfRule type="expression" dxfId="14" priority="15" stopIfTrue="1">
      <formula>ISERROR(E20:K35)</formula>
    </cfRule>
  </conditionalFormatting>
  <conditionalFormatting sqref="I20:I31">
    <cfRule type="expression" dxfId="13" priority="14" stopIfTrue="1">
      <formula>ISERROR(H20:R35)</formula>
    </cfRule>
  </conditionalFormatting>
  <conditionalFormatting sqref="H20:H31">
    <cfRule type="expression" dxfId="12" priority="13" stopIfTrue="1">
      <formula>ISERROR(G20:P35)</formula>
    </cfRule>
  </conditionalFormatting>
  <conditionalFormatting sqref="F6 C20 A20:B31 E5:E6 D33:M42 C5:C6 K9:R10 L11:N11 D20:Q31 A33:B42">
    <cfRule type="containsErrors" dxfId="11" priority="12" stopIfTrue="1">
      <formula>ISERROR(A5)</formula>
    </cfRule>
  </conditionalFormatting>
  <conditionalFormatting sqref="M21:M31">
    <cfRule type="expression" dxfId="10" priority="11" stopIfTrue="1">
      <formula>ISERROR(L21:U36)</formula>
    </cfRule>
  </conditionalFormatting>
  <conditionalFormatting sqref="B33:B42">
    <cfRule type="expression" dxfId="9" priority="10" stopIfTrue="1">
      <formula>ISERROR(B33:B48)</formula>
    </cfRule>
  </conditionalFormatting>
  <conditionalFormatting sqref="D33:D42">
    <cfRule type="expression" dxfId="8" priority="9" stopIfTrue="1">
      <formula>ISERROR(D33:H48)</formula>
    </cfRule>
  </conditionalFormatting>
  <conditionalFormatting sqref="F33:F42">
    <cfRule type="expression" dxfId="7" priority="8" stopIfTrue="1">
      <formula>ISERROR(F33:N48)</formula>
    </cfRule>
  </conditionalFormatting>
  <conditionalFormatting sqref="E33:E42">
    <cfRule type="expression" dxfId="6" priority="7" stopIfTrue="1">
      <formula>ISERROR(E33:K48)</formula>
    </cfRule>
  </conditionalFormatting>
  <conditionalFormatting sqref="I33:I42">
    <cfRule type="expression" dxfId="5" priority="6" stopIfTrue="1">
      <formula>ISERROR(H33:R48)</formula>
    </cfRule>
  </conditionalFormatting>
  <conditionalFormatting sqref="H33:H42">
    <cfRule type="expression" dxfId="4" priority="5" stopIfTrue="1">
      <formula>ISERROR(G33:P48)</formula>
    </cfRule>
  </conditionalFormatting>
  <conditionalFormatting sqref="M33:M42">
    <cfRule type="expression" dxfId="3" priority="4" stopIfTrue="1">
      <formula>ISERROR(L33:U48)</formula>
    </cfRule>
  </conditionalFormatting>
  <conditionalFormatting sqref="I34:I41">
    <cfRule type="expression" dxfId="2" priority="3" stopIfTrue="1">
      <formula>ISERROR(H34:R49)</formula>
    </cfRule>
  </conditionalFormatting>
  <conditionalFormatting sqref="I33">
    <cfRule type="expression" dxfId="1" priority="2" stopIfTrue="1">
      <formula>ISERROR(H33:R48)</formula>
    </cfRule>
  </conditionalFormatting>
  <conditionalFormatting sqref="I35:I42">
    <cfRule type="expression" dxfId="0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"/>
  <sheetViews>
    <sheetView workbookViewId="0">
      <selection activeCell="T29" sqref="T29"/>
    </sheetView>
  </sheetViews>
  <sheetFormatPr defaultColWidth="9.28515625" defaultRowHeight="12.75"/>
  <cols>
    <col min="1" max="1" width="8.42578125" bestFit="1" customWidth="1"/>
    <col min="2" max="2" width="9.28515625" bestFit="1" customWidth="1"/>
    <col min="3" max="3" width="8" bestFit="1" customWidth="1"/>
    <col min="4" max="4" width="25.140625" bestFit="1" customWidth="1"/>
    <col min="5" max="5" width="6" bestFit="1" customWidth="1"/>
    <col min="6" max="6" width="12.5703125" bestFit="1" customWidth="1"/>
    <col min="7" max="7" width="10.42578125" bestFit="1" customWidth="1"/>
  </cols>
  <sheetData>
    <row r="1" spans="1:7">
      <c r="A1" s="359" t="s">
        <v>511</v>
      </c>
      <c r="B1" s="359" t="s">
        <v>512</v>
      </c>
      <c r="C1" s="359" t="s">
        <v>513</v>
      </c>
      <c r="D1" s="359" t="s">
        <v>514</v>
      </c>
      <c r="E1" s="359" t="s">
        <v>422</v>
      </c>
      <c r="F1" s="359" t="s">
        <v>515</v>
      </c>
      <c r="G1" s="359" t="s">
        <v>538</v>
      </c>
    </row>
    <row r="2" spans="1:7">
      <c r="A2" s="52" t="s">
        <v>516</v>
      </c>
      <c r="B2" s="52" t="s">
        <v>517</v>
      </c>
      <c r="C2">
        <v>9040160</v>
      </c>
      <c r="D2" t="s">
        <v>531</v>
      </c>
      <c r="E2" s="52" t="s">
        <v>352</v>
      </c>
      <c r="F2" s="52" t="s">
        <v>508</v>
      </c>
    </row>
    <row r="3" spans="1:7">
      <c r="A3" s="52" t="s">
        <v>518</v>
      </c>
      <c r="B3" s="52" t="s">
        <v>519</v>
      </c>
      <c r="C3">
        <v>9040137</v>
      </c>
      <c r="D3" s="189" t="s">
        <v>532</v>
      </c>
      <c r="E3" s="52" t="s">
        <v>352</v>
      </c>
      <c r="F3">
        <v>4.7</v>
      </c>
    </row>
    <row r="4" spans="1:7">
      <c r="A4" s="52" t="s">
        <v>520</v>
      </c>
      <c r="B4" s="52" t="s">
        <v>521</v>
      </c>
      <c r="C4">
        <v>9040115</v>
      </c>
      <c r="D4" t="s">
        <v>533</v>
      </c>
      <c r="E4" s="52" t="s">
        <v>352</v>
      </c>
      <c r="F4">
        <v>4.7</v>
      </c>
    </row>
    <row r="5" spans="1:7">
      <c r="A5" s="52" t="s">
        <v>522</v>
      </c>
      <c r="B5" s="52" t="s">
        <v>523</v>
      </c>
      <c r="C5">
        <v>7040073</v>
      </c>
      <c r="D5" t="s">
        <v>534</v>
      </c>
      <c r="E5" s="52" t="s">
        <v>115</v>
      </c>
      <c r="F5">
        <v>4.8</v>
      </c>
    </row>
    <row r="6" spans="1:7">
      <c r="A6" s="52" t="s">
        <v>524</v>
      </c>
      <c r="B6" s="52" t="s">
        <v>525</v>
      </c>
      <c r="C6">
        <v>9040149</v>
      </c>
      <c r="D6" t="s">
        <v>535</v>
      </c>
      <c r="E6" s="52" t="s">
        <v>352</v>
      </c>
      <c r="F6">
        <v>4.7</v>
      </c>
    </row>
    <row r="7" spans="1:7">
      <c r="A7" s="52" t="s">
        <v>526</v>
      </c>
      <c r="B7" s="52" t="s">
        <v>527</v>
      </c>
      <c r="C7">
        <v>9040172</v>
      </c>
      <c r="D7" t="s">
        <v>536</v>
      </c>
      <c r="E7" s="52" t="s">
        <v>115</v>
      </c>
      <c r="F7">
        <v>4.8</v>
      </c>
      <c r="G7" s="52" t="s">
        <v>539</v>
      </c>
    </row>
    <row r="8" spans="1:7">
      <c r="A8" s="52" t="s">
        <v>528</v>
      </c>
      <c r="B8" s="52" t="s">
        <v>527</v>
      </c>
      <c r="C8">
        <v>9045022</v>
      </c>
      <c r="D8" t="s">
        <v>536</v>
      </c>
      <c r="E8" s="52" t="s">
        <v>115</v>
      </c>
      <c r="F8">
        <v>4.8</v>
      </c>
    </row>
    <row r="9" spans="1:7">
      <c r="A9" s="52" t="s">
        <v>529</v>
      </c>
      <c r="B9" s="52" t="s">
        <v>530</v>
      </c>
      <c r="C9">
        <v>9045028</v>
      </c>
      <c r="D9" s="189" t="s">
        <v>537</v>
      </c>
      <c r="E9" s="52" t="s">
        <v>352</v>
      </c>
      <c r="F9">
        <v>4.7</v>
      </c>
      <c r="G9" s="52" t="s">
        <v>539</v>
      </c>
    </row>
  </sheetData>
  <hyperlinks>
    <hyperlink ref="D3" r:id="rId1"/>
    <hyperlink ref="D9" r:id="rId2" display="mailto:kristine@brockhoff.biz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/>
  <dimension ref="A1:BG1589"/>
  <sheetViews>
    <sheetView topLeftCell="A1268" workbookViewId="0">
      <selection activeCell="G1450" sqref="G1450"/>
    </sheetView>
  </sheetViews>
  <sheetFormatPr defaultRowHeight="12.75"/>
  <cols>
    <col min="1" max="1" width="9.28515625" bestFit="1" customWidth="1"/>
    <col min="2" max="2" width="13.5703125" bestFit="1" customWidth="1"/>
    <col min="3" max="3" width="12.7109375" bestFit="1" customWidth="1"/>
    <col min="4" max="4" width="94.85546875" bestFit="1" customWidth="1"/>
    <col min="5" max="5" width="10.85546875" bestFit="1" customWidth="1"/>
    <col min="6" max="6" width="10.140625" bestFit="1" customWidth="1"/>
    <col min="7" max="7" width="17.140625" bestFit="1" customWidth="1"/>
    <col min="8" max="8" width="15.42578125" bestFit="1" customWidth="1"/>
    <col min="9" max="9" width="37.28515625" bestFit="1" customWidth="1"/>
    <col min="10" max="10" width="11.42578125" bestFit="1" customWidth="1"/>
    <col min="11" max="11" width="57.28515625" bestFit="1" customWidth="1"/>
    <col min="12" max="12" width="50" bestFit="1" customWidth="1"/>
    <col min="13" max="13" width="45.28515625" bestFit="1" customWidth="1"/>
    <col min="14" max="14" width="35.140625" bestFit="1" customWidth="1"/>
    <col min="15" max="15" width="36.5703125" bestFit="1" customWidth="1"/>
    <col min="16" max="16" width="17.7109375" bestFit="1" customWidth="1"/>
    <col min="17" max="17" width="20.42578125" bestFit="1" customWidth="1"/>
    <col min="18" max="18" width="42.7109375" bestFit="1" customWidth="1"/>
    <col min="19" max="19" width="37.7109375" bestFit="1" customWidth="1"/>
    <col min="20" max="20" width="44" bestFit="1" customWidth="1"/>
    <col min="21" max="21" width="31" bestFit="1" customWidth="1"/>
    <col min="22" max="22" width="44.42578125" bestFit="1" customWidth="1"/>
    <col min="23" max="23" width="113.85546875" bestFit="1" customWidth="1"/>
    <col min="24" max="24" width="39.140625" bestFit="1" customWidth="1"/>
    <col min="25" max="25" width="15.42578125" bestFit="1" customWidth="1"/>
    <col min="26" max="26" width="7.7109375" bestFit="1" customWidth="1"/>
    <col min="27" max="27" width="10.85546875" bestFit="1" customWidth="1"/>
    <col min="28" max="28" width="11.28515625" bestFit="1" customWidth="1"/>
    <col min="29" max="29" width="7.7109375" bestFit="1" customWidth="1"/>
    <col min="30" max="30" width="10.85546875" bestFit="1" customWidth="1"/>
    <col min="31" max="31" width="11.28515625" bestFit="1" customWidth="1"/>
    <col min="32" max="32" width="8.7109375" bestFit="1" customWidth="1"/>
    <col min="33" max="33" width="5.85546875" bestFit="1" customWidth="1"/>
    <col min="34" max="34" width="9.42578125" bestFit="1" customWidth="1"/>
    <col min="35" max="35" width="21.7109375" bestFit="1" customWidth="1"/>
    <col min="36" max="36" width="20.42578125" bestFit="1" customWidth="1"/>
    <col min="37" max="37" width="22.140625" bestFit="1" customWidth="1"/>
    <col min="38" max="38" width="30.7109375" bestFit="1" customWidth="1"/>
    <col min="39" max="39" width="18.7109375" bestFit="1" customWidth="1"/>
    <col min="40" max="40" width="14" bestFit="1" customWidth="1"/>
    <col min="41" max="41" width="9.5703125" bestFit="1" customWidth="1"/>
    <col min="42" max="42" width="14.28515625" bestFit="1" customWidth="1"/>
    <col min="43" max="43" width="12.5703125" bestFit="1" customWidth="1"/>
    <col min="44" max="44" width="10.7109375" bestFit="1" customWidth="1"/>
    <col min="45" max="45" width="9.5703125" bestFit="1" customWidth="1"/>
    <col min="46" max="46" width="6" bestFit="1" customWidth="1"/>
    <col min="47" max="47" width="11.85546875" bestFit="1" customWidth="1"/>
    <col min="48" max="48" width="14.85546875" bestFit="1" customWidth="1"/>
    <col min="49" max="49" width="9.7109375" bestFit="1" customWidth="1"/>
    <col min="50" max="50" width="12.7109375" bestFit="1" customWidth="1"/>
    <col min="52" max="52" width="14.28515625" bestFit="1" customWidth="1"/>
    <col min="53" max="53" width="14" bestFit="1" customWidth="1"/>
    <col min="54" max="54" width="9.7109375" bestFit="1" customWidth="1"/>
    <col min="55" max="55" width="14.28515625" bestFit="1" customWidth="1"/>
    <col min="56" max="56" width="13" bestFit="1" customWidth="1"/>
    <col min="57" max="57" width="12.140625" bestFit="1" customWidth="1"/>
    <col min="58" max="58" width="8" bestFit="1" customWidth="1"/>
    <col min="59" max="59" width="15.42578125" bestFit="1" customWidth="1"/>
  </cols>
  <sheetData>
    <row r="1" spans="1:59">
      <c r="A1" t="s">
        <v>348</v>
      </c>
      <c r="B1" t="s">
        <v>347</v>
      </c>
      <c r="C1" t="s">
        <v>346</v>
      </c>
      <c r="D1" t="s">
        <v>345</v>
      </c>
      <c r="E1" t="s">
        <v>344</v>
      </c>
      <c r="F1" t="s">
        <v>343</v>
      </c>
      <c r="G1" t="s">
        <v>342</v>
      </c>
      <c r="H1" t="s">
        <v>341</v>
      </c>
      <c r="I1" t="s">
        <v>340</v>
      </c>
      <c r="J1" t="s">
        <v>339</v>
      </c>
      <c r="K1" t="s">
        <v>338</v>
      </c>
      <c r="L1" t="s">
        <v>337</v>
      </c>
      <c r="M1" t="s">
        <v>336</v>
      </c>
      <c r="N1" t="s">
        <v>335</v>
      </c>
      <c r="O1" t="s">
        <v>334</v>
      </c>
      <c r="P1" t="s">
        <v>1027</v>
      </c>
      <c r="Q1" t="s">
        <v>333</v>
      </c>
      <c r="R1" t="s">
        <v>332</v>
      </c>
      <c r="S1" t="s">
        <v>671</v>
      </c>
      <c r="T1" t="s">
        <v>672</v>
      </c>
      <c r="U1" t="s">
        <v>673</v>
      </c>
      <c r="V1" t="s">
        <v>331</v>
      </c>
      <c r="W1" t="s">
        <v>674</v>
      </c>
      <c r="X1" t="s">
        <v>330</v>
      </c>
      <c r="Y1" t="s">
        <v>329</v>
      </c>
      <c r="Z1" t="s">
        <v>328</v>
      </c>
      <c r="AA1" t="s">
        <v>327</v>
      </c>
      <c r="AB1" t="s">
        <v>326</v>
      </c>
      <c r="AC1" t="s">
        <v>325</v>
      </c>
      <c r="AD1" t="s">
        <v>324</v>
      </c>
      <c r="AE1" t="s">
        <v>323</v>
      </c>
      <c r="AF1" t="s">
        <v>322</v>
      </c>
      <c r="AG1" t="s">
        <v>321</v>
      </c>
      <c r="AH1" t="s">
        <v>320</v>
      </c>
      <c r="AI1" t="s">
        <v>319</v>
      </c>
      <c r="AJ1" t="s">
        <v>318</v>
      </c>
      <c r="AK1" t="s">
        <v>317</v>
      </c>
      <c r="AL1" t="s">
        <v>316</v>
      </c>
      <c r="AM1" t="s">
        <v>315</v>
      </c>
      <c r="AN1" t="s">
        <v>314</v>
      </c>
      <c r="AO1" t="s">
        <v>313</v>
      </c>
      <c r="AP1" t="s">
        <v>312</v>
      </c>
      <c r="AQ1" t="s">
        <v>311</v>
      </c>
      <c r="AR1" t="s">
        <v>310</v>
      </c>
      <c r="AS1" t="s">
        <v>309</v>
      </c>
      <c r="AT1" t="s">
        <v>308</v>
      </c>
      <c r="AU1" t="s">
        <v>307</v>
      </c>
      <c r="AV1" t="s">
        <v>306</v>
      </c>
      <c r="AW1" t="s">
        <v>305</v>
      </c>
      <c r="AX1" t="s">
        <v>304</v>
      </c>
      <c r="AY1" t="s">
        <v>303</v>
      </c>
      <c r="AZ1" t="s">
        <v>302</v>
      </c>
      <c r="BA1" t="s">
        <v>301</v>
      </c>
      <c r="BB1" t="s">
        <v>300</v>
      </c>
      <c r="BC1" t="s">
        <v>1028</v>
      </c>
      <c r="BD1" t="s">
        <v>1379</v>
      </c>
      <c r="BE1" t="s">
        <v>1380</v>
      </c>
      <c r="BF1" t="s">
        <v>2121</v>
      </c>
      <c r="BG1" t="s">
        <v>299</v>
      </c>
    </row>
    <row r="2" spans="1:59" hidden="1">
      <c r="A2">
        <v>37126</v>
      </c>
      <c r="B2">
        <v>2016</v>
      </c>
      <c r="C2" t="s">
        <v>70</v>
      </c>
      <c r="D2" t="s">
        <v>561</v>
      </c>
      <c r="E2" s="2">
        <v>42146</v>
      </c>
      <c r="F2" s="2">
        <v>42148</v>
      </c>
      <c r="G2" t="s">
        <v>47</v>
      </c>
      <c r="H2" t="s">
        <v>47</v>
      </c>
      <c r="I2" t="s">
        <v>431</v>
      </c>
      <c r="J2">
        <v>1</v>
      </c>
      <c r="K2" t="s">
        <v>1381</v>
      </c>
      <c r="M2" t="s">
        <v>432</v>
      </c>
      <c r="N2" t="s">
        <v>1382</v>
      </c>
      <c r="O2" t="s">
        <v>1383</v>
      </c>
      <c r="R2" t="s">
        <v>433</v>
      </c>
      <c r="Y2" t="s">
        <v>1</v>
      </c>
      <c r="AI2" t="s">
        <v>4</v>
      </c>
      <c r="AJ2" t="s">
        <v>18</v>
      </c>
      <c r="AK2" t="s">
        <v>677</v>
      </c>
      <c r="AL2" t="s">
        <v>677</v>
      </c>
      <c r="AM2" t="s">
        <v>1384</v>
      </c>
      <c r="AO2">
        <v>0</v>
      </c>
      <c r="AS2">
        <v>1</v>
      </c>
      <c r="AT2">
        <v>0</v>
      </c>
      <c r="BB2">
        <v>0</v>
      </c>
      <c r="BD2">
        <v>0</v>
      </c>
      <c r="BG2" s="1">
        <v>42147.854155092595</v>
      </c>
    </row>
    <row r="3" spans="1:59" hidden="1">
      <c r="A3">
        <v>37134</v>
      </c>
      <c r="B3">
        <v>2016</v>
      </c>
      <c r="C3" t="s">
        <v>70</v>
      </c>
      <c r="D3" t="s">
        <v>1385</v>
      </c>
      <c r="E3" s="2">
        <v>42154</v>
      </c>
      <c r="F3" s="2">
        <v>42155</v>
      </c>
      <c r="G3" t="s">
        <v>40</v>
      </c>
      <c r="H3" t="s">
        <v>40</v>
      </c>
      <c r="I3" t="s">
        <v>296</v>
      </c>
      <c r="J3">
        <v>1</v>
      </c>
      <c r="K3" t="s">
        <v>1386</v>
      </c>
      <c r="M3" t="s">
        <v>1387</v>
      </c>
      <c r="N3" t="s">
        <v>1388</v>
      </c>
      <c r="O3" t="s">
        <v>1389</v>
      </c>
      <c r="R3" t="s">
        <v>1390</v>
      </c>
      <c r="V3" t="s">
        <v>576</v>
      </c>
      <c r="Y3" t="s">
        <v>1</v>
      </c>
      <c r="AF3">
        <v>0</v>
      </c>
      <c r="AI3" t="s">
        <v>440</v>
      </c>
      <c r="AJ3" t="s">
        <v>298</v>
      </c>
      <c r="AK3" t="s">
        <v>1391</v>
      </c>
      <c r="AL3" t="s">
        <v>1391</v>
      </c>
      <c r="AM3" t="s">
        <v>1392</v>
      </c>
      <c r="AO3">
        <v>0</v>
      </c>
      <c r="AS3">
        <v>1</v>
      </c>
      <c r="AT3">
        <v>1</v>
      </c>
      <c r="BB3">
        <v>0</v>
      </c>
      <c r="BC3">
        <v>0</v>
      </c>
      <c r="BD3">
        <v>0</v>
      </c>
      <c r="BG3" s="1">
        <v>42208.627488425926</v>
      </c>
    </row>
    <row r="4" spans="1:59" hidden="1">
      <c r="A4">
        <v>37135</v>
      </c>
      <c r="B4">
        <v>2016</v>
      </c>
      <c r="C4" t="s">
        <v>70</v>
      </c>
      <c r="D4" t="s">
        <v>561</v>
      </c>
      <c r="E4" s="2">
        <v>42168</v>
      </c>
      <c r="F4" s="2">
        <v>42169</v>
      </c>
      <c r="G4" t="s">
        <v>14</v>
      </c>
      <c r="H4" t="s">
        <v>14</v>
      </c>
      <c r="I4" t="s">
        <v>1393</v>
      </c>
      <c r="J4">
        <v>1</v>
      </c>
      <c r="K4" t="s">
        <v>557</v>
      </c>
      <c r="M4" t="s">
        <v>1394</v>
      </c>
      <c r="N4" t="s">
        <v>1030</v>
      </c>
      <c r="O4" t="s">
        <v>558</v>
      </c>
      <c r="R4" t="s">
        <v>559</v>
      </c>
      <c r="X4" t="s">
        <v>28</v>
      </c>
      <c r="Y4" t="s">
        <v>1</v>
      </c>
      <c r="AF4">
        <v>0</v>
      </c>
      <c r="AI4" t="s">
        <v>4</v>
      </c>
      <c r="AJ4" t="s">
        <v>49</v>
      </c>
      <c r="AK4" t="s">
        <v>745</v>
      </c>
      <c r="AL4" t="s">
        <v>745</v>
      </c>
      <c r="AM4" t="s">
        <v>1395</v>
      </c>
      <c r="AN4" t="s">
        <v>28</v>
      </c>
      <c r="AO4">
        <v>0</v>
      </c>
      <c r="AS4">
        <v>1</v>
      </c>
      <c r="AT4">
        <v>0</v>
      </c>
      <c r="BB4">
        <v>0</v>
      </c>
      <c r="BC4">
        <v>0</v>
      </c>
      <c r="BD4">
        <v>0</v>
      </c>
      <c r="BG4" s="1">
        <v>42229.371770833335</v>
      </c>
    </row>
    <row r="5" spans="1:59" hidden="1">
      <c r="A5">
        <v>37133</v>
      </c>
      <c r="B5">
        <v>2016</v>
      </c>
      <c r="C5" t="s">
        <v>70</v>
      </c>
      <c r="D5" t="s">
        <v>561</v>
      </c>
      <c r="E5" s="2">
        <v>42174</v>
      </c>
      <c r="F5" s="2">
        <v>42176</v>
      </c>
      <c r="G5" t="s">
        <v>40</v>
      </c>
      <c r="H5" t="s">
        <v>40</v>
      </c>
      <c r="I5" t="s">
        <v>569</v>
      </c>
      <c r="J5">
        <v>1</v>
      </c>
      <c r="K5" t="s">
        <v>570</v>
      </c>
      <c r="L5" t="s">
        <v>571</v>
      </c>
      <c r="N5" t="s">
        <v>1396</v>
      </c>
      <c r="O5" t="s">
        <v>1397</v>
      </c>
      <c r="Q5" t="s">
        <v>1398</v>
      </c>
      <c r="R5" t="s">
        <v>572</v>
      </c>
      <c r="V5" t="s">
        <v>573</v>
      </c>
      <c r="Y5" t="s">
        <v>1</v>
      </c>
      <c r="AI5" t="s">
        <v>4</v>
      </c>
      <c r="AJ5" t="s">
        <v>63</v>
      </c>
      <c r="AK5" t="s">
        <v>837</v>
      </c>
      <c r="AL5" t="s">
        <v>837</v>
      </c>
      <c r="AM5" t="s">
        <v>1399</v>
      </c>
      <c r="AN5" t="s">
        <v>28</v>
      </c>
      <c r="AO5">
        <v>0</v>
      </c>
      <c r="AS5">
        <v>1</v>
      </c>
      <c r="AT5">
        <v>0</v>
      </c>
      <c r="BB5">
        <v>0</v>
      </c>
      <c r="BD5">
        <v>0</v>
      </c>
      <c r="BG5" s="1">
        <v>42175.609664351854</v>
      </c>
    </row>
    <row r="6" spans="1:59" hidden="1">
      <c r="A6">
        <v>37132</v>
      </c>
      <c r="B6">
        <v>2016</v>
      </c>
      <c r="C6" t="s">
        <v>70</v>
      </c>
      <c r="D6" t="s">
        <v>561</v>
      </c>
      <c r="E6" s="2">
        <v>42181</v>
      </c>
      <c r="F6" s="2">
        <v>42183</v>
      </c>
      <c r="G6" t="s">
        <v>40</v>
      </c>
      <c r="H6" t="s">
        <v>40</v>
      </c>
      <c r="I6" t="s">
        <v>1400</v>
      </c>
      <c r="J6">
        <v>1</v>
      </c>
      <c r="K6" t="s">
        <v>1401</v>
      </c>
      <c r="M6" t="s">
        <v>1080</v>
      </c>
      <c r="N6" t="s">
        <v>1081</v>
      </c>
      <c r="O6" t="s">
        <v>1402</v>
      </c>
      <c r="Q6" t="s">
        <v>1402</v>
      </c>
      <c r="R6" t="s">
        <v>1082</v>
      </c>
      <c r="Y6" t="s">
        <v>1</v>
      </c>
      <c r="AI6" t="s">
        <v>4</v>
      </c>
      <c r="AJ6" t="s">
        <v>49</v>
      </c>
      <c r="AK6" t="s">
        <v>745</v>
      </c>
      <c r="AL6" t="s">
        <v>745</v>
      </c>
      <c r="AM6" t="s">
        <v>1403</v>
      </c>
      <c r="AN6" t="s">
        <v>28</v>
      </c>
      <c r="AO6">
        <v>0</v>
      </c>
      <c r="AS6">
        <v>1</v>
      </c>
      <c r="AT6">
        <v>0</v>
      </c>
      <c r="BB6">
        <v>0</v>
      </c>
      <c r="BD6">
        <v>0</v>
      </c>
      <c r="BG6" s="1">
        <v>42182.338634259257</v>
      </c>
    </row>
    <row r="7" spans="1:59" hidden="1">
      <c r="A7">
        <v>37129</v>
      </c>
      <c r="B7">
        <v>2016</v>
      </c>
      <c r="C7" t="s">
        <v>70</v>
      </c>
      <c r="D7" t="s">
        <v>561</v>
      </c>
      <c r="E7" s="2">
        <v>42182</v>
      </c>
      <c r="F7" s="2">
        <v>42183</v>
      </c>
      <c r="G7" t="s">
        <v>8</v>
      </c>
      <c r="H7" t="s">
        <v>8</v>
      </c>
      <c r="I7" t="s">
        <v>1404</v>
      </c>
      <c r="J7">
        <v>1</v>
      </c>
      <c r="K7" t="s">
        <v>1405</v>
      </c>
      <c r="L7" t="s">
        <v>1406</v>
      </c>
      <c r="M7" t="s">
        <v>1407</v>
      </c>
      <c r="N7" t="s">
        <v>1408</v>
      </c>
      <c r="O7" t="s">
        <v>1409</v>
      </c>
      <c r="Q7" t="s">
        <v>1410</v>
      </c>
      <c r="R7" t="s">
        <v>1411</v>
      </c>
      <c r="V7" t="s">
        <v>1412</v>
      </c>
      <c r="Y7" t="s">
        <v>1</v>
      </c>
      <c r="AI7" t="s">
        <v>4</v>
      </c>
      <c r="AJ7" t="s">
        <v>18</v>
      </c>
      <c r="AK7" t="s">
        <v>677</v>
      </c>
      <c r="AL7" t="s">
        <v>677</v>
      </c>
      <c r="AM7" t="s">
        <v>1413</v>
      </c>
      <c r="AN7" t="s">
        <v>653</v>
      </c>
      <c r="AO7">
        <v>0</v>
      </c>
      <c r="AS7">
        <v>0</v>
      </c>
      <c r="AT7">
        <v>0</v>
      </c>
      <c r="BB7">
        <v>0</v>
      </c>
      <c r="BD7">
        <v>0</v>
      </c>
      <c r="BG7" s="1">
        <v>42167.438425925924</v>
      </c>
    </row>
    <row r="8" spans="1:59" hidden="1">
      <c r="A8">
        <v>37163</v>
      </c>
      <c r="B8">
        <v>2016</v>
      </c>
      <c r="C8" t="s">
        <v>2</v>
      </c>
      <c r="D8" t="s">
        <v>1035</v>
      </c>
      <c r="E8" s="2">
        <v>42182</v>
      </c>
      <c r="F8" s="2">
        <v>42182</v>
      </c>
      <c r="G8" t="s">
        <v>6</v>
      </c>
      <c r="H8" t="s">
        <v>6</v>
      </c>
      <c r="I8" t="s">
        <v>1036</v>
      </c>
      <c r="J8">
        <v>1</v>
      </c>
      <c r="K8" t="s">
        <v>1037</v>
      </c>
      <c r="L8" t="s">
        <v>1038</v>
      </c>
      <c r="N8" t="s">
        <v>1039</v>
      </c>
      <c r="O8">
        <v>46702682922</v>
      </c>
      <c r="R8" t="s">
        <v>1414</v>
      </c>
      <c r="V8" t="s">
        <v>1040</v>
      </c>
      <c r="Y8" t="s">
        <v>1</v>
      </c>
      <c r="AF8">
        <v>0</v>
      </c>
      <c r="AI8" t="s">
        <v>587</v>
      </c>
      <c r="AJ8" t="s">
        <v>124</v>
      </c>
      <c r="AK8" t="s">
        <v>1088</v>
      </c>
      <c r="AL8" t="s">
        <v>1088</v>
      </c>
      <c r="AM8" t="s">
        <v>1415</v>
      </c>
      <c r="AO8">
        <v>0</v>
      </c>
      <c r="AS8">
        <v>1</v>
      </c>
      <c r="AT8">
        <v>1</v>
      </c>
      <c r="BB8">
        <v>0</v>
      </c>
      <c r="BC8">
        <v>0</v>
      </c>
      <c r="BD8">
        <v>0</v>
      </c>
      <c r="BG8" s="1">
        <v>42229.37158564815</v>
      </c>
    </row>
    <row r="9" spans="1:59" hidden="1">
      <c r="A9">
        <v>37125</v>
      </c>
      <c r="B9">
        <v>2016</v>
      </c>
      <c r="C9" t="s">
        <v>70</v>
      </c>
      <c r="D9" t="s">
        <v>1385</v>
      </c>
      <c r="E9" s="2">
        <v>42189</v>
      </c>
      <c r="F9" s="2">
        <v>42190</v>
      </c>
      <c r="G9" t="s">
        <v>59</v>
      </c>
      <c r="H9" t="s">
        <v>59</v>
      </c>
      <c r="I9" t="s">
        <v>565</v>
      </c>
      <c r="J9">
        <v>1</v>
      </c>
      <c r="K9" t="s">
        <v>288</v>
      </c>
      <c r="M9" t="s">
        <v>566</v>
      </c>
      <c r="N9" t="s">
        <v>1416</v>
      </c>
      <c r="O9" t="s">
        <v>287</v>
      </c>
      <c r="R9" t="s">
        <v>567</v>
      </c>
      <c r="Y9" t="s">
        <v>1</v>
      </c>
      <c r="AI9" t="s">
        <v>440</v>
      </c>
      <c r="AJ9" t="s">
        <v>18</v>
      </c>
      <c r="AK9" t="s">
        <v>676</v>
      </c>
      <c r="AL9" t="s">
        <v>676</v>
      </c>
      <c r="AM9" t="s">
        <v>1417</v>
      </c>
      <c r="AO9">
        <v>0</v>
      </c>
      <c r="AS9">
        <v>1</v>
      </c>
      <c r="AT9">
        <v>1</v>
      </c>
      <c r="BB9">
        <v>0</v>
      </c>
      <c r="BD9">
        <v>0</v>
      </c>
      <c r="BG9" s="1">
        <v>42222.291388888887</v>
      </c>
    </row>
    <row r="10" spans="1:59" hidden="1">
      <c r="A10">
        <v>37328</v>
      </c>
      <c r="B10">
        <v>2016</v>
      </c>
      <c r="C10" t="s">
        <v>96</v>
      </c>
      <c r="D10" t="s">
        <v>158</v>
      </c>
      <c r="E10" s="2">
        <v>42189</v>
      </c>
      <c r="F10" s="2">
        <v>42190</v>
      </c>
      <c r="G10" t="s">
        <v>38</v>
      </c>
      <c r="H10" t="s">
        <v>38</v>
      </c>
      <c r="I10" t="s">
        <v>171</v>
      </c>
      <c r="J10">
        <v>1</v>
      </c>
      <c r="K10" t="s">
        <v>1418</v>
      </c>
      <c r="N10" t="s">
        <v>1147</v>
      </c>
      <c r="O10" t="s">
        <v>1419</v>
      </c>
      <c r="Q10" t="s">
        <v>1420</v>
      </c>
      <c r="R10" t="s">
        <v>1421</v>
      </c>
      <c r="S10" t="s">
        <v>1421</v>
      </c>
      <c r="V10" t="s">
        <v>1422</v>
      </c>
      <c r="Y10" t="s">
        <v>1</v>
      </c>
      <c r="AF10">
        <v>0</v>
      </c>
      <c r="AI10" t="s">
        <v>120</v>
      </c>
      <c r="AJ10" t="s">
        <v>159</v>
      </c>
      <c r="AL10" t="s">
        <v>686</v>
      </c>
      <c r="AM10" t="s">
        <v>1417</v>
      </c>
      <c r="AO10">
        <v>0</v>
      </c>
      <c r="AS10">
        <v>1</v>
      </c>
      <c r="AT10">
        <v>1</v>
      </c>
      <c r="BB10">
        <v>0</v>
      </c>
      <c r="BC10">
        <v>0</v>
      </c>
      <c r="BD10">
        <v>0</v>
      </c>
      <c r="BG10" s="1">
        <v>42209.66542824074</v>
      </c>
    </row>
    <row r="11" spans="1:59" hidden="1">
      <c r="A11">
        <v>37137</v>
      </c>
      <c r="B11">
        <v>2016</v>
      </c>
      <c r="C11" t="s">
        <v>2</v>
      </c>
      <c r="D11" t="s">
        <v>1044</v>
      </c>
      <c r="E11" s="2">
        <v>42195</v>
      </c>
      <c r="F11" s="2">
        <v>42197</v>
      </c>
      <c r="G11" t="s">
        <v>77</v>
      </c>
      <c r="H11" t="s">
        <v>77</v>
      </c>
      <c r="I11" t="s">
        <v>251</v>
      </c>
      <c r="J11">
        <v>1</v>
      </c>
      <c r="K11" t="s">
        <v>1423</v>
      </c>
      <c r="L11" t="s">
        <v>560</v>
      </c>
      <c r="N11" t="s">
        <v>1424</v>
      </c>
      <c r="O11" t="s">
        <v>1425</v>
      </c>
      <c r="Q11" t="s">
        <v>1426</v>
      </c>
      <c r="R11" t="s">
        <v>1031</v>
      </c>
      <c r="X11" t="s">
        <v>28</v>
      </c>
      <c r="Y11" t="s">
        <v>1</v>
      </c>
      <c r="AF11">
        <v>0</v>
      </c>
      <c r="AI11" t="s">
        <v>1372</v>
      </c>
      <c r="AJ11" t="s">
        <v>1427</v>
      </c>
      <c r="AK11" t="s">
        <v>1428</v>
      </c>
      <c r="AL11" t="s">
        <v>1428</v>
      </c>
      <c r="AM11" t="s">
        <v>1429</v>
      </c>
      <c r="AN11" t="s">
        <v>28</v>
      </c>
      <c r="AO11">
        <v>0</v>
      </c>
      <c r="AS11">
        <v>1</v>
      </c>
      <c r="AT11">
        <v>1</v>
      </c>
      <c r="BB11">
        <v>0</v>
      </c>
      <c r="BC11">
        <v>0</v>
      </c>
      <c r="BD11">
        <v>0</v>
      </c>
      <c r="BG11" s="1">
        <v>42222.291250000002</v>
      </c>
    </row>
    <row r="12" spans="1:59" hidden="1">
      <c r="A12">
        <v>37429</v>
      </c>
      <c r="B12">
        <v>2016</v>
      </c>
      <c r="C12" t="s">
        <v>96</v>
      </c>
      <c r="D12" t="s">
        <v>1430</v>
      </c>
      <c r="E12" s="2">
        <v>42196</v>
      </c>
      <c r="F12" s="2">
        <v>42197</v>
      </c>
      <c r="G12" t="s">
        <v>40</v>
      </c>
      <c r="H12" t="s">
        <v>40</v>
      </c>
      <c r="I12" t="s">
        <v>292</v>
      </c>
      <c r="J12">
        <v>1</v>
      </c>
      <c r="K12" t="s">
        <v>1431</v>
      </c>
      <c r="L12" t="s">
        <v>1432</v>
      </c>
      <c r="N12" t="s">
        <v>291</v>
      </c>
      <c r="O12" t="s">
        <v>1433</v>
      </c>
      <c r="Q12" t="s">
        <v>1041</v>
      </c>
      <c r="R12" t="s">
        <v>290</v>
      </c>
      <c r="Y12" t="s">
        <v>30</v>
      </c>
      <c r="AF12">
        <v>0</v>
      </c>
      <c r="AI12" t="s">
        <v>93</v>
      </c>
      <c r="AJ12" t="s">
        <v>159</v>
      </c>
      <c r="AK12" t="s">
        <v>686</v>
      </c>
      <c r="AL12" t="s">
        <v>686</v>
      </c>
      <c r="AM12" t="s">
        <v>1434</v>
      </c>
      <c r="AO12">
        <v>0</v>
      </c>
      <c r="AS12">
        <v>1</v>
      </c>
      <c r="AT12">
        <v>1</v>
      </c>
      <c r="BB12">
        <v>0</v>
      </c>
      <c r="BC12">
        <v>0</v>
      </c>
      <c r="BD12">
        <v>0</v>
      </c>
      <c r="BG12" s="1">
        <v>42209.66710648148</v>
      </c>
    </row>
    <row r="13" spans="1:59" hidden="1">
      <c r="A13">
        <v>37127</v>
      </c>
      <c r="B13">
        <v>2016</v>
      </c>
      <c r="C13" t="s">
        <v>70</v>
      </c>
      <c r="D13" t="s">
        <v>1435</v>
      </c>
      <c r="E13" s="2">
        <v>42202</v>
      </c>
      <c r="F13" s="2">
        <v>42203</v>
      </c>
      <c r="G13" t="s">
        <v>25</v>
      </c>
      <c r="H13" t="s">
        <v>25</v>
      </c>
      <c r="I13" t="s">
        <v>1029</v>
      </c>
      <c r="J13">
        <v>1</v>
      </c>
      <c r="K13" t="s">
        <v>1436</v>
      </c>
      <c r="L13" t="s">
        <v>1437</v>
      </c>
      <c r="M13" t="s">
        <v>1438</v>
      </c>
    </row>
    <row r="14" spans="1:59" hidden="1">
      <c r="A14">
        <v>37130</v>
      </c>
      <c r="B14">
        <v>2016</v>
      </c>
      <c r="C14" t="s">
        <v>70</v>
      </c>
      <c r="D14" t="s">
        <v>561</v>
      </c>
      <c r="E14" s="2">
        <v>42203</v>
      </c>
      <c r="F14" s="2">
        <v>42204</v>
      </c>
      <c r="G14" t="s">
        <v>8</v>
      </c>
      <c r="H14" t="s">
        <v>8</v>
      </c>
      <c r="I14" t="s">
        <v>1439</v>
      </c>
      <c r="J14">
        <v>1</v>
      </c>
      <c r="K14" t="s">
        <v>1405</v>
      </c>
      <c r="L14" t="s">
        <v>1406</v>
      </c>
      <c r="M14" t="s">
        <v>1407</v>
      </c>
      <c r="N14" t="s">
        <v>1408</v>
      </c>
      <c r="O14" t="s">
        <v>1409</v>
      </c>
      <c r="Q14" t="s">
        <v>1410</v>
      </c>
      <c r="R14" t="s">
        <v>1411</v>
      </c>
      <c r="V14" t="s">
        <v>1412</v>
      </c>
      <c r="Y14" t="s">
        <v>1</v>
      </c>
      <c r="AI14" t="s">
        <v>4</v>
      </c>
      <c r="AJ14" t="s">
        <v>63</v>
      </c>
      <c r="AK14" t="s">
        <v>837</v>
      </c>
      <c r="AL14" t="s">
        <v>837</v>
      </c>
      <c r="AM14" t="s">
        <v>1440</v>
      </c>
      <c r="AN14" t="s">
        <v>28</v>
      </c>
      <c r="AO14">
        <v>0</v>
      </c>
      <c r="AS14">
        <v>1</v>
      </c>
      <c r="AT14">
        <v>0</v>
      </c>
      <c r="BB14">
        <v>0</v>
      </c>
      <c r="BD14">
        <v>0</v>
      </c>
      <c r="BG14" s="1">
        <v>42207.383553240739</v>
      </c>
    </row>
    <row r="15" spans="1:59" hidden="1">
      <c r="A15">
        <v>37122</v>
      </c>
      <c r="B15">
        <v>2016</v>
      </c>
      <c r="C15" t="s">
        <v>70</v>
      </c>
      <c r="D15" t="s">
        <v>561</v>
      </c>
      <c r="E15" s="2">
        <v>42206</v>
      </c>
      <c r="F15" s="2">
        <v>42208</v>
      </c>
      <c r="G15" t="s">
        <v>11</v>
      </c>
      <c r="H15" t="s">
        <v>11</v>
      </c>
      <c r="I15" t="s">
        <v>45</v>
      </c>
      <c r="J15">
        <v>1</v>
      </c>
      <c r="K15" t="s">
        <v>564</v>
      </c>
      <c r="L15" t="s">
        <v>727</v>
      </c>
    </row>
    <row r="16" spans="1:59" hidden="1">
      <c r="A16">
        <v>37136</v>
      </c>
      <c r="B16">
        <v>2016</v>
      </c>
      <c r="C16" t="s">
        <v>2</v>
      </c>
      <c r="D16" t="s">
        <v>1044</v>
      </c>
      <c r="E16" s="2">
        <v>42209</v>
      </c>
      <c r="F16" s="2">
        <v>42211</v>
      </c>
      <c r="G16" t="s">
        <v>787</v>
      </c>
      <c r="H16" t="s">
        <v>787</v>
      </c>
      <c r="I16" t="s">
        <v>788</v>
      </c>
      <c r="J16">
        <v>1</v>
      </c>
      <c r="K16" t="s">
        <v>789</v>
      </c>
      <c r="L16" t="s">
        <v>1441</v>
      </c>
      <c r="N16" t="s">
        <v>1442</v>
      </c>
      <c r="O16" t="s">
        <v>1443</v>
      </c>
      <c r="Q16" t="s">
        <v>1444</v>
      </c>
      <c r="R16" t="s">
        <v>790</v>
      </c>
      <c r="Y16" t="s">
        <v>1</v>
      </c>
      <c r="AI16" t="s">
        <v>1372</v>
      </c>
      <c r="AJ16" t="s">
        <v>196</v>
      </c>
      <c r="AK16" t="s">
        <v>1445</v>
      </c>
      <c r="AL16" t="s">
        <v>1446</v>
      </c>
      <c r="AM16" t="s">
        <v>1447</v>
      </c>
      <c r="AO16">
        <v>0</v>
      </c>
      <c r="AS16">
        <v>1</v>
      </c>
      <c r="AT16">
        <v>1</v>
      </c>
      <c r="BB16">
        <v>0</v>
      </c>
      <c r="BD16">
        <v>0</v>
      </c>
      <c r="BG16" s="1">
        <v>42222.291250000002</v>
      </c>
    </row>
    <row r="17" spans="1:59" hidden="1">
      <c r="A17">
        <v>37217</v>
      </c>
      <c r="B17">
        <v>2016</v>
      </c>
      <c r="C17" t="s">
        <v>96</v>
      </c>
      <c r="D17" t="s">
        <v>1098</v>
      </c>
      <c r="E17" s="2">
        <v>42209</v>
      </c>
      <c r="F17" s="2">
        <v>42211</v>
      </c>
      <c r="G17" t="s">
        <v>47</v>
      </c>
      <c r="H17" t="s">
        <v>47</v>
      </c>
      <c r="I17" t="s">
        <v>599</v>
      </c>
      <c r="J17">
        <v>1</v>
      </c>
      <c r="K17" t="s">
        <v>600</v>
      </c>
      <c r="L17" t="s">
        <v>1099</v>
      </c>
      <c r="N17" t="s">
        <v>1448</v>
      </c>
      <c r="O17" t="s">
        <v>1449</v>
      </c>
      <c r="Q17" t="s">
        <v>1450</v>
      </c>
      <c r="R17" t="s">
        <v>1025</v>
      </c>
      <c r="V17" t="s">
        <v>1100</v>
      </c>
      <c r="Y17" t="s">
        <v>30</v>
      </c>
      <c r="AF17">
        <v>0</v>
      </c>
      <c r="AI17" t="s">
        <v>27</v>
      </c>
      <c r="AJ17" t="s">
        <v>155</v>
      </c>
      <c r="AK17" t="s">
        <v>686</v>
      </c>
      <c r="AL17" t="s">
        <v>686</v>
      </c>
      <c r="AM17" t="s">
        <v>1447</v>
      </c>
      <c r="AO17">
        <v>0</v>
      </c>
      <c r="AS17">
        <v>1</v>
      </c>
      <c r="AT17">
        <v>1</v>
      </c>
      <c r="BB17">
        <v>0</v>
      </c>
      <c r="BC17">
        <v>0</v>
      </c>
      <c r="BD17">
        <v>0</v>
      </c>
      <c r="BG17" s="1">
        <v>42212.419479166667</v>
      </c>
    </row>
    <row r="18" spans="1:59" hidden="1">
      <c r="A18">
        <v>37237</v>
      </c>
      <c r="B18">
        <v>2016</v>
      </c>
      <c r="C18" t="s">
        <v>2</v>
      </c>
      <c r="D18" t="s">
        <v>1451</v>
      </c>
      <c r="E18" s="2">
        <v>42209</v>
      </c>
      <c r="F18" s="2">
        <v>42211</v>
      </c>
      <c r="G18" t="s">
        <v>242</v>
      </c>
      <c r="H18" t="s">
        <v>253</v>
      </c>
      <c r="I18" t="s">
        <v>444</v>
      </c>
      <c r="J18">
        <v>1</v>
      </c>
      <c r="K18" t="s">
        <v>252</v>
      </c>
      <c r="L18" t="s">
        <v>1452</v>
      </c>
    </row>
    <row r="19" spans="1:59" hidden="1">
      <c r="A19">
        <v>37356</v>
      </c>
      <c r="B19">
        <v>2016</v>
      </c>
      <c r="C19" t="s">
        <v>32</v>
      </c>
      <c r="D19" t="s">
        <v>1453</v>
      </c>
      <c r="E19" s="2">
        <v>42210</v>
      </c>
      <c r="F19" s="2">
        <v>42211</v>
      </c>
      <c r="G19" t="s">
        <v>256</v>
      </c>
      <c r="H19" t="s">
        <v>256</v>
      </c>
      <c r="I19" t="s">
        <v>270</v>
      </c>
      <c r="J19">
        <v>1</v>
      </c>
      <c r="K19" t="s">
        <v>1454</v>
      </c>
      <c r="L19" t="s">
        <v>1455</v>
      </c>
      <c r="N19" t="s">
        <v>1456</v>
      </c>
      <c r="O19" t="s">
        <v>1457</v>
      </c>
      <c r="R19" t="s">
        <v>1458</v>
      </c>
      <c r="Y19" t="s">
        <v>1</v>
      </c>
      <c r="AF19">
        <v>0</v>
      </c>
      <c r="AI19" t="s">
        <v>255</v>
      </c>
      <c r="AJ19" t="s">
        <v>1221</v>
      </c>
      <c r="AK19" t="s">
        <v>1222</v>
      </c>
      <c r="AL19" t="s">
        <v>1222</v>
      </c>
      <c r="AM19" t="s">
        <v>1459</v>
      </c>
      <c r="AO19">
        <v>0</v>
      </c>
      <c r="AS19">
        <v>1</v>
      </c>
      <c r="AT19">
        <v>1</v>
      </c>
      <c r="BB19">
        <v>0</v>
      </c>
      <c r="BC19">
        <v>0</v>
      </c>
      <c r="BD19">
        <v>0</v>
      </c>
      <c r="BG19" s="1">
        <v>42214.416030092594</v>
      </c>
    </row>
    <row r="20" spans="1:59" hidden="1">
      <c r="A20">
        <v>37315</v>
      </c>
      <c r="B20">
        <v>2016</v>
      </c>
      <c r="C20" t="s">
        <v>2</v>
      </c>
      <c r="D20" t="s">
        <v>275</v>
      </c>
      <c r="E20" s="2">
        <v>42210</v>
      </c>
      <c r="F20" s="2">
        <v>42211</v>
      </c>
      <c r="G20" t="s">
        <v>265</v>
      </c>
      <c r="H20" t="s">
        <v>265</v>
      </c>
      <c r="I20" t="s">
        <v>581</v>
      </c>
      <c r="J20">
        <v>1</v>
      </c>
      <c r="K20" t="s">
        <v>1460</v>
      </c>
      <c r="N20" t="s">
        <v>2122</v>
      </c>
      <c r="O20" t="s">
        <v>1048</v>
      </c>
      <c r="Q20" t="s">
        <v>1049</v>
      </c>
      <c r="R20" t="s">
        <v>582</v>
      </c>
      <c r="V20" t="s">
        <v>274</v>
      </c>
      <c r="Y20" t="s">
        <v>1</v>
      </c>
      <c r="AF20">
        <v>0</v>
      </c>
      <c r="AI20" t="s">
        <v>255</v>
      </c>
      <c r="AJ20" t="s">
        <v>219</v>
      </c>
      <c r="AK20" t="s">
        <v>724</v>
      </c>
      <c r="AL20" t="s">
        <v>703</v>
      </c>
      <c r="AM20" t="s">
        <v>1459</v>
      </c>
      <c r="AO20">
        <v>0</v>
      </c>
      <c r="AS20">
        <v>1</v>
      </c>
      <c r="AT20">
        <v>0</v>
      </c>
      <c r="BB20">
        <v>0</v>
      </c>
      <c r="BC20">
        <v>0</v>
      </c>
      <c r="BD20">
        <v>0</v>
      </c>
      <c r="BG20" s="1">
        <v>42211.61445601852</v>
      </c>
    </row>
    <row r="21" spans="1:59">
      <c r="A21">
        <v>37357</v>
      </c>
      <c r="B21">
        <v>2016</v>
      </c>
      <c r="C21" t="s">
        <v>12</v>
      </c>
      <c r="D21" t="s">
        <v>1453</v>
      </c>
      <c r="E21" s="2">
        <v>42210</v>
      </c>
      <c r="F21" s="2">
        <v>42211</v>
      </c>
      <c r="G21" t="s">
        <v>256</v>
      </c>
      <c r="H21" t="s">
        <v>256</v>
      </c>
      <c r="I21" t="s">
        <v>270</v>
      </c>
      <c r="J21">
        <v>1</v>
      </c>
      <c r="K21" t="s">
        <v>1454</v>
      </c>
      <c r="L21" t="s">
        <v>1455</v>
      </c>
      <c r="N21" t="s">
        <v>1456</v>
      </c>
      <c r="O21" t="s">
        <v>1457</v>
      </c>
      <c r="R21" t="s">
        <v>1458</v>
      </c>
      <c r="Y21" t="s">
        <v>1</v>
      </c>
      <c r="AF21">
        <v>0</v>
      </c>
      <c r="AI21" t="s">
        <v>255</v>
      </c>
      <c r="AJ21" t="s">
        <v>1012</v>
      </c>
      <c r="AK21" t="s">
        <v>1013</v>
      </c>
      <c r="AL21" t="s">
        <v>1013</v>
      </c>
      <c r="AM21" t="s">
        <v>1459</v>
      </c>
      <c r="AO21">
        <v>0</v>
      </c>
      <c r="AS21">
        <v>1</v>
      </c>
      <c r="AT21">
        <v>1</v>
      </c>
      <c r="BB21">
        <v>0</v>
      </c>
      <c r="BC21">
        <v>0</v>
      </c>
      <c r="BD21">
        <v>0</v>
      </c>
      <c r="BG21" s="1">
        <v>42214.442627314813</v>
      </c>
    </row>
    <row r="22" spans="1:59" hidden="1">
      <c r="A22">
        <v>37219</v>
      </c>
      <c r="B22">
        <v>2016</v>
      </c>
      <c r="C22" t="s">
        <v>7</v>
      </c>
      <c r="D22" t="s">
        <v>797</v>
      </c>
      <c r="E22" s="2">
        <v>42212</v>
      </c>
      <c r="F22" s="2">
        <v>42214</v>
      </c>
      <c r="G22" t="s">
        <v>1050</v>
      </c>
      <c r="H22" t="s">
        <v>1050</v>
      </c>
      <c r="I22" t="s">
        <v>1461</v>
      </c>
      <c r="J22">
        <v>1</v>
      </c>
      <c r="K22" t="s">
        <v>1051</v>
      </c>
      <c r="L22" t="s">
        <v>1052</v>
      </c>
      <c r="N22" t="s">
        <v>1462</v>
      </c>
      <c r="O22" t="s">
        <v>1463</v>
      </c>
      <c r="Q22" t="s">
        <v>1053</v>
      </c>
      <c r="R22" t="s">
        <v>1054</v>
      </c>
      <c r="S22" t="s">
        <v>1464</v>
      </c>
      <c r="T22" t="s">
        <v>1055</v>
      </c>
      <c r="V22" t="s">
        <v>1465</v>
      </c>
      <c r="Y22" t="s">
        <v>1</v>
      </c>
      <c r="AF22">
        <v>0</v>
      </c>
      <c r="AI22" t="s">
        <v>2123</v>
      </c>
      <c r="AJ22" t="s">
        <v>3</v>
      </c>
      <c r="AK22" t="s">
        <v>675</v>
      </c>
      <c r="AL22" t="s">
        <v>675</v>
      </c>
      <c r="AM22" t="s">
        <v>1466</v>
      </c>
      <c r="AN22" t="s">
        <v>28</v>
      </c>
      <c r="AO22">
        <v>0</v>
      </c>
      <c r="AS22">
        <v>1</v>
      </c>
      <c r="AT22">
        <v>0</v>
      </c>
      <c r="BB22">
        <v>0</v>
      </c>
      <c r="BC22">
        <v>0</v>
      </c>
      <c r="BD22">
        <v>0</v>
      </c>
      <c r="BG22" s="1">
        <v>42212.749826388892</v>
      </c>
    </row>
    <row r="23" spans="1:59" hidden="1">
      <c r="A23">
        <v>37142</v>
      </c>
      <c r="B23">
        <v>2016</v>
      </c>
      <c r="C23" t="s">
        <v>70</v>
      </c>
      <c r="D23" t="s">
        <v>1467</v>
      </c>
      <c r="E23" s="2">
        <v>42213</v>
      </c>
      <c r="F23" s="2">
        <v>42218</v>
      </c>
      <c r="G23" t="s">
        <v>59</v>
      </c>
      <c r="H23" t="s">
        <v>59</v>
      </c>
      <c r="I23" t="s">
        <v>562</v>
      </c>
      <c r="J23">
        <v>1</v>
      </c>
      <c r="K23" t="s">
        <v>563</v>
      </c>
      <c r="M23" t="s">
        <v>1468</v>
      </c>
      <c r="N23" t="s">
        <v>1469</v>
      </c>
    </row>
    <row r="24" spans="1:59" hidden="1">
      <c r="A24">
        <v>37386</v>
      </c>
      <c r="B24">
        <v>2016</v>
      </c>
      <c r="C24" t="s">
        <v>32</v>
      </c>
      <c r="D24" t="s">
        <v>1470</v>
      </c>
      <c r="E24" s="2">
        <v>42214</v>
      </c>
      <c r="F24" s="2">
        <v>42215</v>
      </c>
      <c r="G24" t="s">
        <v>247</v>
      </c>
      <c r="H24" t="s">
        <v>247</v>
      </c>
      <c r="I24" t="s">
        <v>260</v>
      </c>
      <c r="J24">
        <v>1</v>
      </c>
      <c r="K24" t="s">
        <v>448</v>
      </c>
      <c r="L24" t="s">
        <v>578</v>
      </c>
      <c r="M24" t="s">
        <v>246</v>
      </c>
      <c r="N24" t="s">
        <v>245</v>
      </c>
      <c r="O24" t="s">
        <v>1471</v>
      </c>
      <c r="R24" t="s">
        <v>244</v>
      </c>
      <c r="S24" t="s">
        <v>244</v>
      </c>
      <c r="V24" t="s">
        <v>243</v>
      </c>
      <c r="Y24" t="s">
        <v>1</v>
      </c>
      <c r="AF24">
        <v>0</v>
      </c>
      <c r="AI24" t="s">
        <v>259</v>
      </c>
      <c r="AJ24" t="s">
        <v>67</v>
      </c>
      <c r="AK24" t="s">
        <v>2124</v>
      </c>
      <c r="AL24" t="s">
        <v>2124</v>
      </c>
      <c r="AM24" t="s">
        <v>1472</v>
      </c>
      <c r="AN24" t="s">
        <v>653</v>
      </c>
      <c r="AO24">
        <v>0</v>
      </c>
      <c r="AS24">
        <v>0</v>
      </c>
      <c r="AT24">
        <v>0</v>
      </c>
      <c r="BB24">
        <v>0</v>
      </c>
      <c r="BC24">
        <v>0</v>
      </c>
      <c r="BD24">
        <v>0</v>
      </c>
      <c r="BG24" s="1">
        <v>42209.694895833331</v>
      </c>
    </row>
    <row r="25" spans="1:59" hidden="1">
      <c r="A25">
        <v>37150</v>
      </c>
      <c r="B25">
        <v>2016</v>
      </c>
      <c r="C25" t="s">
        <v>96</v>
      </c>
      <c r="D25" t="s">
        <v>442</v>
      </c>
      <c r="E25" s="2">
        <v>42215</v>
      </c>
      <c r="F25" s="2">
        <v>42217</v>
      </c>
      <c r="G25" t="s">
        <v>85</v>
      </c>
      <c r="H25" t="s">
        <v>85</v>
      </c>
      <c r="I25" t="s">
        <v>157</v>
      </c>
      <c r="J25">
        <v>1</v>
      </c>
      <c r="K25" t="s">
        <v>1046</v>
      </c>
      <c r="L25" t="s">
        <v>156</v>
      </c>
      <c r="N25" t="s">
        <v>1047</v>
      </c>
      <c r="O25" t="s">
        <v>1170</v>
      </c>
      <c r="R25" t="s">
        <v>761</v>
      </c>
      <c r="V25" t="s">
        <v>575</v>
      </c>
      <c r="Y25" t="s">
        <v>1</v>
      </c>
      <c r="AF25">
        <v>0</v>
      </c>
      <c r="AI25" t="s">
        <v>241</v>
      </c>
      <c r="AJ25" t="s">
        <v>191</v>
      </c>
      <c r="AL25" t="s">
        <v>699</v>
      </c>
      <c r="AM25" t="s">
        <v>1473</v>
      </c>
      <c r="AO25">
        <v>0</v>
      </c>
      <c r="AS25">
        <v>1</v>
      </c>
      <c r="AT25">
        <v>1</v>
      </c>
      <c r="BB25">
        <v>0</v>
      </c>
      <c r="BC25">
        <v>0</v>
      </c>
      <c r="BD25">
        <v>0</v>
      </c>
      <c r="BG25" s="1">
        <v>42215.441157407404</v>
      </c>
    </row>
    <row r="26" spans="1:59" hidden="1">
      <c r="A26">
        <v>37319</v>
      </c>
      <c r="B26">
        <v>2016</v>
      </c>
      <c r="C26" t="s">
        <v>7</v>
      </c>
      <c r="D26" t="s">
        <v>1474</v>
      </c>
      <c r="E26" s="2">
        <v>42215</v>
      </c>
      <c r="F26" s="2">
        <v>42218</v>
      </c>
      <c r="G26" t="s">
        <v>265</v>
      </c>
      <c r="H26" t="s">
        <v>265</v>
      </c>
      <c r="I26" t="s">
        <v>1475</v>
      </c>
      <c r="J26">
        <v>1</v>
      </c>
      <c r="K26" t="s">
        <v>1476</v>
      </c>
      <c r="L26" t="s">
        <v>1477</v>
      </c>
      <c r="O26" t="s">
        <v>1096</v>
      </c>
      <c r="R26" t="s">
        <v>272</v>
      </c>
      <c r="S26" t="s">
        <v>272</v>
      </c>
      <c r="V26" t="s">
        <v>2125</v>
      </c>
      <c r="Y26" t="s">
        <v>1</v>
      </c>
      <c r="AF26">
        <v>0</v>
      </c>
      <c r="AI26" t="s">
        <v>4</v>
      </c>
      <c r="AJ26" t="s">
        <v>18</v>
      </c>
      <c r="AK26" t="s">
        <v>677</v>
      </c>
      <c r="AL26" t="s">
        <v>677</v>
      </c>
      <c r="AM26" t="s">
        <v>1478</v>
      </c>
      <c r="AO26">
        <v>0</v>
      </c>
      <c r="AS26">
        <v>1</v>
      </c>
      <c r="AT26">
        <v>1</v>
      </c>
      <c r="BB26">
        <v>0</v>
      </c>
      <c r="BC26">
        <v>0</v>
      </c>
      <c r="BD26">
        <v>0</v>
      </c>
      <c r="BG26" s="1">
        <v>42215.340150462966</v>
      </c>
    </row>
    <row r="27" spans="1:59" hidden="1">
      <c r="A27">
        <v>37222</v>
      </c>
      <c r="B27">
        <v>2016</v>
      </c>
      <c r="C27" t="s">
        <v>7</v>
      </c>
      <c r="D27" t="s">
        <v>1480</v>
      </c>
      <c r="E27" s="2">
        <v>42216</v>
      </c>
      <c r="F27" s="2">
        <v>42219</v>
      </c>
      <c r="G27" t="s">
        <v>1050</v>
      </c>
      <c r="H27" t="s">
        <v>1050</v>
      </c>
      <c r="I27" t="s">
        <v>1461</v>
      </c>
      <c r="J27">
        <v>1</v>
      </c>
      <c r="K27" t="s">
        <v>1051</v>
      </c>
      <c r="N27" t="s">
        <v>2126</v>
      </c>
      <c r="O27" t="s">
        <v>1463</v>
      </c>
      <c r="Q27" t="s">
        <v>1053</v>
      </c>
      <c r="R27" t="s">
        <v>1054</v>
      </c>
      <c r="S27" t="s">
        <v>1464</v>
      </c>
      <c r="T27" t="s">
        <v>1055</v>
      </c>
      <c r="V27" t="s">
        <v>1465</v>
      </c>
      <c r="Y27" t="s">
        <v>1</v>
      </c>
      <c r="AF27">
        <v>0</v>
      </c>
      <c r="AI27" t="s">
        <v>2127</v>
      </c>
      <c r="AJ27" t="s">
        <v>3</v>
      </c>
      <c r="AK27" t="s">
        <v>2128</v>
      </c>
      <c r="AL27" t="s">
        <v>2128</v>
      </c>
      <c r="AM27" t="s">
        <v>2129</v>
      </c>
      <c r="AN27" t="s">
        <v>28</v>
      </c>
      <c r="AO27">
        <v>0</v>
      </c>
      <c r="AS27">
        <v>1</v>
      </c>
      <c r="AT27">
        <v>0</v>
      </c>
      <c r="BB27">
        <v>0</v>
      </c>
      <c r="BC27">
        <v>0</v>
      </c>
      <c r="BD27">
        <v>0</v>
      </c>
      <c r="BG27" s="1">
        <v>42222.291018518517</v>
      </c>
    </row>
    <row r="28" spans="1:59" hidden="1">
      <c r="A28">
        <v>37717</v>
      </c>
      <c r="B28">
        <v>2016</v>
      </c>
      <c r="C28" t="s">
        <v>96</v>
      </c>
      <c r="D28" t="s">
        <v>2130</v>
      </c>
      <c r="E28" s="2">
        <v>42216</v>
      </c>
      <c r="F28" s="2">
        <v>42217</v>
      </c>
      <c r="G28" t="s">
        <v>10</v>
      </c>
      <c r="H28" t="s">
        <v>10</v>
      </c>
      <c r="I28" t="s">
        <v>2131</v>
      </c>
    </row>
    <row r="29" spans="1:59" hidden="1">
      <c r="A29">
        <v>37719</v>
      </c>
      <c r="B29">
        <v>2016</v>
      </c>
      <c r="C29" t="s">
        <v>130</v>
      </c>
      <c r="D29" t="s">
        <v>2130</v>
      </c>
      <c r="E29" s="2">
        <v>42216</v>
      </c>
      <c r="F29" s="2">
        <v>42217</v>
      </c>
      <c r="G29" t="s">
        <v>10</v>
      </c>
      <c r="H29" t="s">
        <v>10</v>
      </c>
      <c r="I29" t="s">
        <v>2131</v>
      </c>
    </row>
    <row r="30" spans="1:59" hidden="1">
      <c r="A30">
        <v>37336</v>
      </c>
      <c r="B30">
        <v>2016</v>
      </c>
      <c r="C30" t="s">
        <v>32</v>
      </c>
      <c r="D30" t="s">
        <v>1482</v>
      </c>
      <c r="E30" s="2">
        <v>42217</v>
      </c>
      <c r="F30" s="2">
        <v>42219</v>
      </c>
      <c r="G30" t="s">
        <v>265</v>
      </c>
      <c r="H30" t="s">
        <v>265</v>
      </c>
      <c r="I30" t="s">
        <v>1475</v>
      </c>
      <c r="J30">
        <v>1</v>
      </c>
      <c r="K30" t="s">
        <v>1476</v>
      </c>
      <c r="L30" t="s">
        <v>1477</v>
      </c>
      <c r="O30" t="s">
        <v>1096</v>
      </c>
      <c r="R30" t="s">
        <v>272</v>
      </c>
      <c r="V30" t="s">
        <v>271</v>
      </c>
      <c r="Y30" t="s">
        <v>1</v>
      </c>
      <c r="AF30">
        <v>0</v>
      </c>
      <c r="AI30" t="s">
        <v>255</v>
      </c>
      <c r="AJ30" t="s">
        <v>67</v>
      </c>
      <c r="AK30" t="s">
        <v>2124</v>
      </c>
      <c r="AL30" t="s">
        <v>2124</v>
      </c>
      <c r="AM30" t="s">
        <v>1481</v>
      </c>
      <c r="AO30">
        <v>0</v>
      </c>
      <c r="AS30">
        <v>1</v>
      </c>
      <c r="AT30">
        <v>0</v>
      </c>
      <c r="BB30">
        <v>0</v>
      </c>
      <c r="BC30">
        <v>0</v>
      </c>
      <c r="BD30">
        <v>0</v>
      </c>
      <c r="BG30" s="1">
        <v>42235.58121527778</v>
      </c>
    </row>
    <row r="31" spans="1:59" hidden="1">
      <c r="A31">
        <v>37346</v>
      </c>
      <c r="B31">
        <v>2016</v>
      </c>
      <c r="C31" t="s">
        <v>2</v>
      </c>
      <c r="E31" s="2">
        <v>42217</v>
      </c>
      <c r="F31" s="2">
        <v>42219</v>
      </c>
      <c r="G31" t="s">
        <v>242</v>
      </c>
      <c r="H31" t="s">
        <v>242</v>
      </c>
      <c r="I31" t="s">
        <v>444</v>
      </c>
      <c r="J31">
        <v>1</v>
      </c>
      <c r="K31" t="s">
        <v>1483</v>
      </c>
      <c r="L31" t="s">
        <v>1484</v>
      </c>
      <c r="N31" t="s">
        <v>2132</v>
      </c>
      <c r="O31" t="s">
        <v>1485</v>
      </c>
      <c r="R31" t="s">
        <v>446</v>
      </c>
      <c r="S31" t="s">
        <v>446</v>
      </c>
      <c r="V31" t="s">
        <v>1486</v>
      </c>
      <c r="Y31" t="s">
        <v>1</v>
      </c>
      <c r="AF31">
        <v>0</v>
      </c>
      <c r="AI31" t="s">
        <v>2133</v>
      </c>
      <c r="AJ31" t="s">
        <v>219</v>
      </c>
      <c r="AK31" t="s">
        <v>2134</v>
      </c>
      <c r="AL31" t="s">
        <v>2135</v>
      </c>
      <c r="AM31" t="s">
        <v>1481</v>
      </c>
      <c r="AO31">
        <v>0</v>
      </c>
      <c r="AS31">
        <v>1</v>
      </c>
      <c r="AT31">
        <v>0</v>
      </c>
      <c r="BB31">
        <v>0</v>
      </c>
      <c r="BC31">
        <v>0</v>
      </c>
      <c r="BD31">
        <v>0</v>
      </c>
      <c r="BG31" s="1">
        <v>42222.291261574072</v>
      </c>
    </row>
    <row r="32" spans="1:59" hidden="1">
      <c r="A32">
        <v>37151</v>
      </c>
      <c r="B32">
        <v>2016</v>
      </c>
      <c r="C32" t="s">
        <v>96</v>
      </c>
      <c r="D32" t="s">
        <v>442</v>
      </c>
      <c r="E32" s="2">
        <v>42218</v>
      </c>
      <c r="F32" s="2">
        <v>42218</v>
      </c>
      <c r="G32" t="s">
        <v>85</v>
      </c>
      <c r="H32" t="s">
        <v>85</v>
      </c>
      <c r="I32" t="s">
        <v>140</v>
      </c>
      <c r="J32">
        <v>1</v>
      </c>
      <c r="K32" t="s">
        <v>791</v>
      </c>
      <c r="L32" t="s">
        <v>139</v>
      </c>
      <c r="N32" t="s">
        <v>792</v>
      </c>
      <c r="O32" t="s">
        <v>1177</v>
      </c>
      <c r="Q32" t="s">
        <v>1178</v>
      </c>
      <c r="R32" t="s">
        <v>138</v>
      </c>
      <c r="V32" t="s">
        <v>793</v>
      </c>
      <c r="Y32" t="s">
        <v>1</v>
      </c>
      <c r="AF32">
        <v>0</v>
      </c>
      <c r="AI32" t="s">
        <v>268</v>
      </c>
      <c r="AJ32" t="s">
        <v>92</v>
      </c>
      <c r="AL32" t="s">
        <v>887</v>
      </c>
      <c r="AM32" t="s">
        <v>1487</v>
      </c>
      <c r="AN32" t="s">
        <v>653</v>
      </c>
      <c r="AO32">
        <v>0</v>
      </c>
      <c r="AS32">
        <v>0</v>
      </c>
      <c r="AT32">
        <v>0</v>
      </c>
      <c r="BB32">
        <v>0</v>
      </c>
      <c r="BC32">
        <v>0</v>
      </c>
      <c r="BD32">
        <v>0</v>
      </c>
      <c r="BG32" s="1">
        <v>42209.660937499997</v>
      </c>
    </row>
    <row r="33" spans="1:59" hidden="1">
      <c r="A33">
        <v>37225</v>
      </c>
      <c r="B33">
        <v>2016</v>
      </c>
      <c r="C33" t="s">
        <v>7</v>
      </c>
      <c r="D33" t="s">
        <v>1045</v>
      </c>
      <c r="E33" s="2">
        <v>42220</v>
      </c>
      <c r="F33" s="2">
        <v>42222</v>
      </c>
      <c r="G33" t="s">
        <v>256</v>
      </c>
      <c r="H33" t="s">
        <v>256</v>
      </c>
      <c r="I33" t="s">
        <v>270</v>
      </c>
      <c r="J33">
        <v>1</v>
      </c>
      <c r="K33" t="s">
        <v>1488</v>
      </c>
      <c r="L33" t="s">
        <v>1489</v>
      </c>
      <c r="N33" t="s">
        <v>1456</v>
      </c>
      <c r="O33" t="s">
        <v>1490</v>
      </c>
      <c r="R33" t="s">
        <v>2136</v>
      </c>
      <c r="S33" t="s">
        <v>2137</v>
      </c>
      <c r="Y33" t="s">
        <v>1</v>
      </c>
      <c r="AF33">
        <v>0</v>
      </c>
      <c r="AI33" t="s">
        <v>4</v>
      </c>
      <c r="AJ33" t="s">
        <v>18</v>
      </c>
      <c r="AK33" t="s">
        <v>677</v>
      </c>
      <c r="AL33" t="s">
        <v>677</v>
      </c>
      <c r="AM33" t="s">
        <v>2138</v>
      </c>
      <c r="AN33" t="s">
        <v>28</v>
      </c>
      <c r="AO33">
        <v>0</v>
      </c>
      <c r="AS33">
        <v>1</v>
      </c>
      <c r="AT33">
        <v>0</v>
      </c>
      <c r="BB33">
        <v>0</v>
      </c>
      <c r="BC33">
        <v>0</v>
      </c>
      <c r="BD33">
        <v>0</v>
      </c>
      <c r="BG33" s="1">
        <v>42221.190115740741</v>
      </c>
    </row>
    <row r="34" spans="1:59">
      <c r="A34">
        <v>37331</v>
      </c>
      <c r="B34">
        <v>2016</v>
      </c>
      <c r="C34" t="s">
        <v>12</v>
      </c>
      <c r="D34" t="s">
        <v>1491</v>
      </c>
      <c r="E34" s="2">
        <v>42221</v>
      </c>
      <c r="F34" s="2">
        <v>42223</v>
      </c>
      <c r="G34" t="s">
        <v>265</v>
      </c>
      <c r="H34" t="s">
        <v>265</v>
      </c>
      <c r="I34" t="s">
        <v>1475</v>
      </c>
      <c r="J34">
        <v>1</v>
      </c>
      <c r="K34" t="s">
        <v>1476</v>
      </c>
      <c r="L34" t="s">
        <v>1477</v>
      </c>
      <c r="O34" t="s">
        <v>1096</v>
      </c>
      <c r="R34" t="s">
        <v>272</v>
      </c>
      <c r="V34" t="s">
        <v>271</v>
      </c>
      <c r="Y34" t="s">
        <v>1</v>
      </c>
      <c r="AF34">
        <v>0</v>
      </c>
      <c r="AI34" t="s">
        <v>255</v>
      </c>
      <c r="AJ34" t="s">
        <v>57</v>
      </c>
      <c r="AK34" t="s">
        <v>682</v>
      </c>
      <c r="AL34" t="s">
        <v>682</v>
      </c>
      <c r="AM34" t="s">
        <v>1492</v>
      </c>
      <c r="AO34">
        <v>0</v>
      </c>
      <c r="AS34">
        <v>1</v>
      </c>
      <c r="AT34">
        <v>1</v>
      </c>
      <c r="BB34">
        <v>0</v>
      </c>
      <c r="BC34">
        <v>0</v>
      </c>
      <c r="BD34">
        <v>0</v>
      </c>
      <c r="BG34" s="1">
        <v>42222.493518518517</v>
      </c>
    </row>
    <row r="35" spans="1:59" hidden="1">
      <c r="A35">
        <v>37123</v>
      </c>
      <c r="B35">
        <v>2016</v>
      </c>
      <c r="C35" t="s">
        <v>70</v>
      </c>
      <c r="D35" t="s">
        <v>1385</v>
      </c>
      <c r="E35" s="2">
        <v>42222</v>
      </c>
      <c r="F35" s="2">
        <v>42223</v>
      </c>
      <c r="G35" t="s">
        <v>11</v>
      </c>
      <c r="H35" t="s">
        <v>11</v>
      </c>
      <c r="I35" t="s">
        <v>45</v>
      </c>
      <c r="J35">
        <v>1</v>
      </c>
      <c r="K35" t="s">
        <v>564</v>
      </c>
      <c r="L35" t="s">
        <v>727</v>
      </c>
    </row>
    <row r="36" spans="1:59" hidden="1">
      <c r="A36">
        <v>37152</v>
      </c>
      <c r="B36">
        <v>2016</v>
      </c>
      <c r="C36" t="s">
        <v>96</v>
      </c>
      <c r="D36" t="s">
        <v>442</v>
      </c>
      <c r="E36" s="2">
        <v>42222</v>
      </c>
      <c r="F36" s="2">
        <v>42224</v>
      </c>
      <c r="G36" t="s">
        <v>47</v>
      </c>
      <c r="H36" t="s">
        <v>47</v>
      </c>
      <c r="I36" t="s">
        <v>210</v>
      </c>
      <c r="J36">
        <v>1</v>
      </c>
      <c r="K36" t="s">
        <v>1493</v>
      </c>
      <c r="L36" t="s">
        <v>1494</v>
      </c>
      <c r="M36" t="s">
        <v>1064</v>
      </c>
      <c r="O36" t="s">
        <v>1495</v>
      </c>
      <c r="Q36" t="s">
        <v>1496</v>
      </c>
      <c r="R36" t="s">
        <v>1065</v>
      </c>
      <c r="S36" t="s">
        <v>747</v>
      </c>
      <c r="T36" t="s">
        <v>1066</v>
      </c>
      <c r="U36" t="s">
        <v>1066</v>
      </c>
      <c r="V36" t="s">
        <v>1497</v>
      </c>
      <c r="Y36" t="s">
        <v>30</v>
      </c>
      <c r="AF36">
        <v>0</v>
      </c>
      <c r="AI36" t="s">
        <v>2139</v>
      </c>
      <c r="AJ36" t="s">
        <v>155</v>
      </c>
      <c r="AK36" t="s">
        <v>717</v>
      </c>
      <c r="AL36" t="s">
        <v>1498</v>
      </c>
      <c r="AM36" t="s">
        <v>1499</v>
      </c>
      <c r="AO36">
        <v>0</v>
      </c>
      <c r="AS36">
        <v>1</v>
      </c>
      <c r="AT36">
        <v>1</v>
      </c>
      <c r="BB36">
        <v>0</v>
      </c>
      <c r="BC36">
        <v>0</v>
      </c>
      <c r="BD36">
        <v>0</v>
      </c>
      <c r="BG36" s="1">
        <v>42223.927106481482</v>
      </c>
    </row>
    <row r="37" spans="1:59" hidden="1">
      <c r="A37">
        <v>37164</v>
      </c>
      <c r="B37">
        <v>2016</v>
      </c>
      <c r="C37" t="s">
        <v>2</v>
      </c>
      <c r="D37" t="s">
        <v>1500</v>
      </c>
      <c r="E37" s="2">
        <v>42223</v>
      </c>
      <c r="F37" s="2">
        <v>42224</v>
      </c>
      <c r="G37" t="s">
        <v>6</v>
      </c>
      <c r="H37" t="s">
        <v>6</v>
      </c>
      <c r="I37" t="s">
        <v>453</v>
      </c>
      <c r="J37">
        <v>1</v>
      </c>
      <c r="K37" t="s">
        <v>1059</v>
      </c>
      <c r="L37" t="s">
        <v>1060</v>
      </c>
      <c r="M37" t="s">
        <v>454</v>
      </c>
      <c r="N37" t="s">
        <v>1501</v>
      </c>
      <c r="O37">
        <v>46701804751</v>
      </c>
      <c r="R37" t="s">
        <v>455</v>
      </c>
      <c r="V37" t="s">
        <v>1061</v>
      </c>
      <c r="Y37" t="s">
        <v>1</v>
      </c>
      <c r="AF37">
        <v>0</v>
      </c>
      <c r="AI37" t="s">
        <v>2140</v>
      </c>
      <c r="AJ37" t="s">
        <v>1062</v>
      </c>
      <c r="AK37" t="s">
        <v>1063</v>
      </c>
      <c r="AL37" t="s">
        <v>1063</v>
      </c>
      <c r="AM37" t="s">
        <v>1502</v>
      </c>
      <c r="AO37">
        <v>0</v>
      </c>
      <c r="AS37">
        <v>1</v>
      </c>
      <c r="AT37">
        <v>1</v>
      </c>
      <c r="BB37">
        <v>0</v>
      </c>
      <c r="BC37">
        <v>0</v>
      </c>
      <c r="BD37">
        <v>0</v>
      </c>
      <c r="BG37" s="1">
        <v>42224.383611111109</v>
      </c>
    </row>
    <row r="38" spans="1:59" hidden="1">
      <c r="A38">
        <v>37343</v>
      </c>
      <c r="B38">
        <v>2016</v>
      </c>
      <c r="C38" t="s">
        <v>7</v>
      </c>
      <c r="D38" t="s">
        <v>1503</v>
      </c>
      <c r="E38" s="2">
        <v>42223</v>
      </c>
      <c r="F38" s="2">
        <v>42224</v>
      </c>
      <c r="G38" t="s">
        <v>242</v>
      </c>
      <c r="H38" t="s">
        <v>242</v>
      </c>
      <c r="I38" t="s">
        <v>273</v>
      </c>
      <c r="J38">
        <v>1</v>
      </c>
      <c r="K38" t="s">
        <v>447</v>
      </c>
      <c r="M38" t="s">
        <v>1505</v>
      </c>
      <c r="N38" t="s">
        <v>1504</v>
      </c>
      <c r="O38" t="s">
        <v>1506</v>
      </c>
      <c r="R38" t="s">
        <v>1507</v>
      </c>
      <c r="S38" t="s">
        <v>1508</v>
      </c>
      <c r="V38" t="s">
        <v>1486</v>
      </c>
      <c r="Y38" t="s">
        <v>1</v>
      </c>
      <c r="AF38">
        <v>0</v>
      </c>
      <c r="AI38" t="s">
        <v>2141</v>
      </c>
      <c r="AJ38" t="s">
        <v>16</v>
      </c>
      <c r="AK38" t="s">
        <v>729</v>
      </c>
      <c r="AL38" t="s">
        <v>729</v>
      </c>
      <c r="AM38" t="s">
        <v>1502</v>
      </c>
      <c r="AO38">
        <v>0</v>
      </c>
      <c r="AS38">
        <v>1</v>
      </c>
      <c r="AT38">
        <v>0</v>
      </c>
      <c r="BB38">
        <v>0</v>
      </c>
      <c r="BC38">
        <v>0</v>
      </c>
      <c r="BD38">
        <v>0</v>
      </c>
      <c r="BG38" s="1">
        <v>42224.962337962963</v>
      </c>
    </row>
    <row r="39" spans="1:59" hidden="1">
      <c r="A39">
        <v>37441</v>
      </c>
      <c r="B39">
        <v>2016</v>
      </c>
      <c r="C39" t="s">
        <v>96</v>
      </c>
      <c r="D39" t="s">
        <v>158</v>
      </c>
      <c r="E39" s="2">
        <v>42224</v>
      </c>
      <c r="F39" s="2">
        <v>42225</v>
      </c>
      <c r="G39" t="s">
        <v>85</v>
      </c>
      <c r="H39" t="s">
        <v>85</v>
      </c>
      <c r="I39" t="s">
        <v>157</v>
      </c>
      <c r="J39">
        <v>1</v>
      </c>
      <c r="K39" t="s">
        <v>1046</v>
      </c>
      <c r="L39" t="s">
        <v>156</v>
      </c>
      <c r="N39" t="s">
        <v>1047</v>
      </c>
      <c r="O39" t="s">
        <v>1170</v>
      </c>
      <c r="R39" t="s">
        <v>761</v>
      </c>
      <c r="V39" t="s">
        <v>1509</v>
      </c>
      <c r="Y39" t="s">
        <v>1</v>
      </c>
      <c r="AF39">
        <v>0</v>
      </c>
      <c r="AI39" t="s">
        <v>120</v>
      </c>
      <c r="AJ39" t="s">
        <v>92</v>
      </c>
      <c r="AL39" t="s">
        <v>685</v>
      </c>
      <c r="AM39" t="s">
        <v>1510</v>
      </c>
      <c r="AO39">
        <v>0</v>
      </c>
      <c r="AS39">
        <v>1</v>
      </c>
      <c r="AT39">
        <v>1</v>
      </c>
      <c r="BB39">
        <v>0</v>
      </c>
      <c r="BC39">
        <v>0</v>
      </c>
      <c r="BD39">
        <v>0</v>
      </c>
      <c r="BG39" s="1">
        <v>42224.776759259257</v>
      </c>
    </row>
    <row r="40" spans="1:59" hidden="1">
      <c r="A40">
        <v>37473</v>
      </c>
      <c r="B40">
        <v>2016</v>
      </c>
      <c r="C40" t="s">
        <v>2</v>
      </c>
      <c r="D40" t="s">
        <v>1511</v>
      </c>
      <c r="E40" s="2">
        <v>42224</v>
      </c>
      <c r="F40" s="2">
        <v>42224</v>
      </c>
      <c r="G40" t="s">
        <v>242</v>
      </c>
      <c r="H40" t="s">
        <v>242</v>
      </c>
      <c r="I40" t="s">
        <v>444</v>
      </c>
      <c r="J40">
        <v>1</v>
      </c>
      <c r="K40" t="s">
        <v>289</v>
      </c>
      <c r="O40" t="s">
        <v>1512</v>
      </c>
      <c r="R40" t="s">
        <v>446</v>
      </c>
      <c r="V40" t="s">
        <v>1513</v>
      </c>
      <c r="Y40" t="s">
        <v>1</v>
      </c>
      <c r="AF40">
        <v>0</v>
      </c>
      <c r="AI40" t="s">
        <v>2142</v>
      </c>
      <c r="AJ40" t="s">
        <v>1999</v>
      </c>
      <c r="AK40" t="s">
        <v>2143</v>
      </c>
      <c r="AL40" t="s">
        <v>2143</v>
      </c>
      <c r="AM40" t="s">
        <v>2144</v>
      </c>
      <c r="AO40">
        <v>0</v>
      </c>
      <c r="AS40">
        <v>1</v>
      </c>
      <c r="AT40">
        <v>1</v>
      </c>
      <c r="BB40">
        <v>0</v>
      </c>
      <c r="BC40">
        <v>0</v>
      </c>
      <c r="BD40">
        <v>0</v>
      </c>
      <c r="BG40" s="1">
        <v>42233.712696759256</v>
      </c>
    </row>
    <row r="41" spans="1:59" hidden="1">
      <c r="A41">
        <v>37124</v>
      </c>
      <c r="B41">
        <v>2016</v>
      </c>
      <c r="C41" t="s">
        <v>70</v>
      </c>
      <c r="D41" t="s">
        <v>561</v>
      </c>
      <c r="E41" s="2">
        <v>42225</v>
      </c>
      <c r="F41" s="2">
        <v>42225</v>
      </c>
      <c r="G41" t="s">
        <v>11</v>
      </c>
      <c r="H41" t="s">
        <v>11</v>
      </c>
      <c r="I41" t="s">
        <v>1067</v>
      </c>
      <c r="J41">
        <v>1</v>
      </c>
      <c r="K41" t="s">
        <v>1515</v>
      </c>
      <c r="L41" t="s">
        <v>727</v>
      </c>
    </row>
    <row r="42" spans="1:59" hidden="1">
      <c r="A42">
        <v>37232</v>
      </c>
      <c r="B42">
        <v>2016</v>
      </c>
      <c r="C42" t="s">
        <v>7</v>
      </c>
      <c r="D42" t="s">
        <v>1516</v>
      </c>
      <c r="E42" s="2">
        <v>42225</v>
      </c>
      <c r="F42" s="2">
        <v>42228</v>
      </c>
      <c r="G42" t="s">
        <v>256</v>
      </c>
      <c r="H42" t="s">
        <v>256</v>
      </c>
      <c r="I42" t="s">
        <v>258</v>
      </c>
      <c r="J42">
        <v>1</v>
      </c>
      <c r="K42" t="s">
        <v>1517</v>
      </c>
      <c r="O42" t="s">
        <v>1518</v>
      </c>
      <c r="R42" t="s">
        <v>1519</v>
      </c>
      <c r="S42" t="s">
        <v>257</v>
      </c>
      <c r="Y42" t="s">
        <v>1</v>
      </c>
      <c r="AF42">
        <v>0</v>
      </c>
      <c r="AI42" t="s">
        <v>903</v>
      </c>
      <c r="AJ42" t="s">
        <v>18</v>
      </c>
      <c r="AK42" t="s">
        <v>676</v>
      </c>
      <c r="AL42" t="s">
        <v>676</v>
      </c>
      <c r="AM42" t="s">
        <v>1520</v>
      </c>
      <c r="AO42">
        <v>0</v>
      </c>
      <c r="AS42">
        <v>1</v>
      </c>
      <c r="AT42">
        <v>0</v>
      </c>
      <c r="BB42">
        <v>0</v>
      </c>
      <c r="BC42">
        <v>0</v>
      </c>
      <c r="BD42">
        <v>0</v>
      </c>
      <c r="BG42" s="1">
        <v>42225.181759259256</v>
      </c>
    </row>
    <row r="43" spans="1:59" hidden="1">
      <c r="A43">
        <v>37321</v>
      </c>
      <c r="B43">
        <v>2016</v>
      </c>
      <c r="C43" t="s">
        <v>96</v>
      </c>
      <c r="D43" t="s">
        <v>1073</v>
      </c>
      <c r="E43" s="2">
        <v>42225</v>
      </c>
      <c r="F43" s="2">
        <v>42226</v>
      </c>
      <c r="G43" t="s">
        <v>47</v>
      </c>
      <c r="H43" t="s">
        <v>47</v>
      </c>
      <c r="I43" t="s">
        <v>170</v>
      </c>
      <c r="J43">
        <v>1</v>
      </c>
      <c r="K43" t="s">
        <v>169</v>
      </c>
      <c r="L43" t="s">
        <v>1112</v>
      </c>
      <c r="N43" t="s">
        <v>168</v>
      </c>
      <c r="O43" t="s">
        <v>1521</v>
      </c>
      <c r="Q43" t="s">
        <v>1522</v>
      </c>
      <c r="R43" t="s">
        <v>2145</v>
      </c>
      <c r="Y43" t="s">
        <v>30</v>
      </c>
      <c r="AF43">
        <v>0</v>
      </c>
      <c r="AI43" t="s">
        <v>144</v>
      </c>
      <c r="AJ43" t="s">
        <v>159</v>
      </c>
      <c r="AK43" t="s">
        <v>686</v>
      </c>
      <c r="AM43" t="s">
        <v>1523</v>
      </c>
      <c r="AO43">
        <v>0</v>
      </c>
      <c r="AS43">
        <v>1</v>
      </c>
      <c r="AT43">
        <v>0</v>
      </c>
      <c r="BB43">
        <v>0</v>
      </c>
      <c r="BC43">
        <v>0</v>
      </c>
      <c r="BD43">
        <v>0</v>
      </c>
      <c r="BG43" s="1">
        <v>42234.341331018521</v>
      </c>
    </row>
    <row r="44" spans="1:59" hidden="1">
      <c r="A44">
        <v>37318</v>
      </c>
      <c r="B44">
        <v>2016</v>
      </c>
      <c r="C44" t="s">
        <v>7</v>
      </c>
      <c r="D44" t="s">
        <v>797</v>
      </c>
      <c r="E44" s="2">
        <v>42226</v>
      </c>
      <c r="F44" s="2">
        <v>42230</v>
      </c>
      <c r="G44" t="s">
        <v>265</v>
      </c>
      <c r="H44" t="s">
        <v>265</v>
      </c>
      <c r="I44" t="s">
        <v>285</v>
      </c>
      <c r="J44">
        <v>1</v>
      </c>
      <c r="O44" t="s">
        <v>1068</v>
      </c>
      <c r="Q44" t="s">
        <v>1069</v>
      </c>
      <c r="R44" t="s">
        <v>284</v>
      </c>
      <c r="V44" t="s">
        <v>1070</v>
      </c>
      <c r="Y44" t="s">
        <v>1</v>
      </c>
      <c r="AF44">
        <v>0</v>
      </c>
      <c r="AI44" t="s">
        <v>2146</v>
      </c>
      <c r="AJ44" t="s">
        <v>18</v>
      </c>
      <c r="AK44" t="s">
        <v>676</v>
      </c>
      <c r="AL44" t="s">
        <v>676</v>
      </c>
      <c r="AM44" t="s">
        <v>1524</v>
      </c>
      <c r="AO44">
        <v>0</v>
      </c>
      <c r="AS44">
        <v>1</v>
      </c>
      <c r="AT44">
        <v>0</v>
      </c>
      <c r="BB44">
        <v>0</v>
      </c>
      <c r="BC44">
        <v>0</v>
      </c>
      <c r="BD44">
        <v>0</v>
      </c>
      <c r="BG44" s="1">
        <v>42226.367037037038</v>
      </c>
    </row>
    <row r="45" spans="1:59" hidden="1">
      <c r="A45">
        <v>37326</v>
      </c>
      <c r="B45">
        <v>2016</v>
      </c>
      <c r="C45" t="s">
        <v>130</v>
      </c>
      <c r="D45" t="s">
        <v>1525</v>
      </c>
      <c r="E45" s="2">
        <v>42226</v>
      </c>
      <c r="F45" s="2">
        <v>42226</v>
      </c>
      <c r="G45" t="s">
        <v>47</v>
      </c>
      <c r="H45" t="s">
        <v>47</v>
      </c>
      <c r="I45" t="s">
        <v>170</v>
      </c>
      <c r="J45">
        <v>1</v>
      </c>
      <c r="K45" t="s">
        <v>169</v>
      </c>
      <c r="L45" t="s">
        <v>1112</v>
      </c>
      <c r="N45" t="s">
        <v>168</v>
      </c>
      <c r="O45" t="s">
        <v>1526</v>
      </c>
      <c r="Q45" t="s">
        <v>1527</v>
      </c>
      <c r="R45" t="s">
        <v>1144</v>
      </c>
      <c r="Y45" t="s">
        <v>1</v>
      </c>
      <c r="AF45">
        <v>0</v>
      </c>
      <c r="AI45" t="s">
        <v>144</v>
      </c>
      <c r="AJ45" t="s">
        <v>182</v>
      </c>
      <c r="AM45" t="s">
        <v>1528</v>
      </c>
      <c r="AO45">
        <v>0</v>
      </c>
      <c r="AS45">
        <v>1</v>
      </c>
      <c r="AT45">
        <v>0</v>
      </c>
      <c r="BB45">
        <v>0</v>
      </c>
      <c r="BC45">
        <v>0</v>
      </c>
      <c r="BD45">
        <v>0</v>
      </c>
      <c r="BG45" s="1">
        <v>42240.407314814816</v>
      </c>
    </row>
    <row r="46" spans="1:59" hidden="1">
      <c r="A46">
        <v>37344</v>
      </c>
      <c r="B46">
        <v>2016</v>
      </c>
      <c r="C46" t="s">
        <v>7</v>
      </c>
      <c r="D46" t="s">
        <v>1529</v>
      </c>
      <c r="E46" s="2">
        <v>42226</v>
      </c>
      <c r="F46" s="2">
        <v>42229</v>
      </c>
      <c r="G46" t="s">
        <v>242</v>
      </c>
      <c r="H46" t="s">
        <v>242</v>
      </c>
      <c r="I46" t="s">
        <v>280</v>
      </c>
      <c r="J46">
        <v>1</v>
      </c>
      <c r="K46" t="s">
        <v>1530</v>
      </c>
      <c r="M46" t="s">
        <v>1532</v>
      </c>
      <c r="N46" t="s">
        <v>1531</v>
      </c>
      <c r="O46" t="s">
        <v>1533</v>
      </c>
      <c r="R46" t="s">
        <v>1534</v>
      </c>
      <c r="S46" t="s">
        <v>1534</v>
      </c>
      <c r="V46" t="s">
        <v>1486</v>
      </c>
      <c r="Y46" t="s">
        <v>1</v>
      </c>
      <c r="AF46">
        <v>0</v>
      </c>
      <c r="AI46" t="s">
        <v>2147</v>
      </c>
      <c r="AJ46" t="s">
        <v>18</v>
      </c>
      <c r="AK46" t="s">
        <v>676</v>
      </c>
      <c r="AL46" t="s">
        <v>676</v>
      </c>
      <c r="AM46" t="s">
        <v>1535</v>
      </c>
      <c r="AN46" t="s">
        <v>28</v>
      </c>
      <c r="AO46">
        <v>0</v>
      </c>
      <c r="AS46">
        <v>1</v>
      </c>
      <c r="AT46">
        <v>0</v>
      </c>
      <c r="BB46">
        <v>0</v>
      </c>
      <c r="BC46">
        <v>0</v>
      </c>
      <c r="BD46">
        <v>0</v>
      </c>
      <c r="BG46" s="1">
        <v>42226.831446759257</v>
      </c>
    </row>
    <row r="47" spans="1:59" hidden="1">
      <c r="A47">
        <v>37216</v>
      </c>
      <c r="B47">
        <v>2016</v>
      </c>
      <c r="C47" t="s">
        <v>96</v>
      </c>
      <c r="D47" t="s">
        <v>1073</v>
      </c>
      <c r="E47" s="2">
        <v>42228</v>
      </c>
      <c r="F47" s="2">
        <v>42229</v>
      </c>
      <c r="G47" t="s">
        <v>47</v>
      </c>
      <c r="H47" t="s">
        <v>47</v>
      </c>
      <c r="I47" t="s">
        <v>1074</v>
      </c>
      <c r="J47">
        <v>1</v>
      </c>
      <c r="K47" t="s">
        <v>1075</v>
      </c>
      <c r="N47" t="s">
        <v>1536</v>
      </c>
      <c r="O47" t="s">
        <v>1537</v>
      </c>
      <c r="R47" t="s">
        <v>279</v>
      </c>
      <c r="Y47" t="s">
        <v>30</v>
      </c>
      <c r="AF47">
        <v>0</v>
      </c>
      <c r="AI47" t="s">
        <v>144</v>
      </c>
      <c r="AJ47" t="s">
        <v>159</v>
      </c>
      <c r="AK47" t="s">
        <v>686</v>
      </c>
      <c r="AM47" t="s">
        <v>1538</v>
      </c>
      <c r="AO47">
        <v>0</v>
      </c>
      <c r="AS47">
        <v>1</v>
      </c>
      <c r="AT47">
        <v>0</v>
      </c>
      <c r="BB47">
        <v>0</v>
      </c>
      <c r="BC47">
        <v>0</v>
      </c>
      <c r="BD47">
        <v>0</v>
      </c>
      <c r="BG47" s="1">
        <v>42234.341354166667</v>
      </c>
    </row>
    <row r="48" spans="1:59" hidden="1">
      <c r="A48">
        <v>37153</v>
      </c>
      <c r="B48">
        <v>2016</v>
      </c>
      <c r="C48" t="s">
        <v>96</v>
      </c>
      <c r="D48" t="s">
        <v>442</v>
      </c>
      <c r="E48" s="2">
        <v>42229</v>
      </c>
      <c r="F48" s="2">
        <v>42231</v>
      </c>
      <c r="G48" t="s">
        <v>36</v>
      </c>
      <c r="H48" t="s">
        <v>36</v>
      </c>
      <c r="I48" t="s">
        <v>46</v>
      </c>
      <c r="J48">
        <v>1</v>
      </c>
      <c r="K48" t="s">
        <v>204</v>
      </c>
      <c r="L48" t="s">
        <v>203</v>
      </c>
      <c r="N48" t="s">
        <v>202</v>
      </c>
      <c r="O48" t="s">
        <v>184</v>
      </c>
      <c r="Q48" t="s">
        <v>183</v>
      </c>
      <c r="R48" t="s">
        <v>2148</v>
      </c>
      <c r="S48" t="s">
        <v>2148</v>
      </c>
      <c r="V48" t="s">
        <v>283</v>
      </c>
      <c r="Y48" t="s">
        <v>1</v>
      </c>
      <c r="AF48">
        <v>0</v>
      </c>
      <c r="AI48" t="s">
        <v>241</v>
      </c>
      <c r="AJ48" t="s">
        <v>133</v>
      </c>
      <c r="AK48" t="s">
        <v>717</v>
      </c>
      <c r="AL48" t="s">
        <v>685</v>
      </c>
      <c r="AM48" t="s">
        <v>1539</v>
      </c>
      <c r="AO48">
        <v>0</v>
      </c>
      <c r="AS48">
        <v>1</v>
      </c>
      <c r="AT48">
        <v>1</v>
      </c>
      <c r="BB48">
        <v>0</v>
      </c>
      <c r="BC48">
        <v>0</v>
      </c>
      <c r="BD48">
        <v>0</v>
      </c>
      <c r="BG48" s="1">
        <v>42228.820405092592</v>
      </c>
    </row>
    <row r="49" spans="1:59">
      <c r="A49">
        <v>37332</v>
      </c>
      <c r="B49">
        <v>2016</v>
      </c>
      <c r="C49" t="s">
        <v>12</v>
      </c>
      <c r="D49" t="s">
        <v>1540</v>
      </c>
      <c r="E49" s="2">
        <v>42230</v>
      </c>
      <c r="F49" s="2">
        <v>42232</v>
      </c>
      <c r="G49" t="s">
        <v>265</v>
      </c>
      <c r="H49" t="s">
        <v>265</v>
      </c>
      <c r="I49" t="s">
        <v>278</v>
      </c>
      <c r="J49">
        <v>1</v>
      </c>
      <c r="R49" t="s">
        <v>1541</v>
      </c>
      <c r="V49" t="s">
        <v>277</v>
      </c>
      <c r="Y49" t="s">
        <v>1</v>
      </c>
      <c r="AF49">
        <v>0</v>
      </c>
      <c r="AI49" t="s">
        <v>52</v>
      </c>
      <c r="AJ49" t="s">
        <v>1012</v>
      </c>
      <c r="AK49" t="s">
        <v>1013</v>
      </c>
      <c r="AL49" t="s">
        <v>1013</v>
      </c>
      <c r="AM49" t="s">
        <v>2149</v>
      </c>
      <c r="AO49">
        <v>0</v>
      </c>
      <c r="AS49">
        <v>1</v>
      </c>
      <c r="AT49">
        <v>1</v>
      </c>
      <c r="BB49">
        <v>0</v>
      </c>
      <c r="BC49">
        <v>0</v>
      </c>
      <c r="BD49">
        <v>0</v>
      </c>
      <c r="BG49" s="1">
        <v>42234.348761574074</v>
      </c>
    </row>
    <row r="50" spans="1:59" hidden="1">
      <c r="A50">
        <v>37335</v>
      </c>
      <c r="B50">
        <v>2016</v>
      </c>
      <c r="C50" t="s">
        <v>32</v>
      </c>
      <c r="D50" t="s">
        <v>1540</v>
      </c>
      <c r="E50" s="2">
        <v>42230</v>
      </c>
      <c r="F50" s="2">
        <v>42232</v>
      </c>
      <c r="G50" t="s">
        <v>265</v>
      </c>
      <c r="H50" t="s">
        <v>265</v>
      </c>
      <c r="I50" t="s">
        <v>278</v>
      </c>
      <c r="J50">
        <v>1</v>
      </c>
      <c r="O50" t="s">
        <v>1542</v>
      </c>
      <c r="R50" t="s">
        <v>1541</v>
      </c>
      <c r="V50" t="s">
        <v>277</v>
      </c>
      <c r="Y50" t="s">
        <v>1</v>
      </c>
      <c r="AF50">
        <v>0</v>
      </c>
      <c r="AI50" t="s">
        <v>52</v>
      </c>
      <c r="AJ50" t="s">
        <v>1221</v>
      </c>
      <c r="AK50" t="s">
        <v>1222</v>
      </c>
      <c r="AL50" t="s">
        <v>1222</v>
      </c>
      <c r="AM50" t="s">
        <v>2149</v>
      </c>
      <c r="AO50">
        <v>0</v>
      </c>
      <c r="AS50">
        <v>1</v>
      </c>
      <c r="AT50">
        <v>1</v>
      </c>
      <c r="BB50">
        <v>0</v>
      </c>
      <c r="BC50">
        <v>0</v>
      </c>
      <c r="BD50">
        <v>0</v>
      </c>
      <c r="BG50" s="1">
        <v>42234.351122685184</v>
      </c>
    </row>
    <row r="51" spans="1:59" hidden="1">
      <c r="A51">
        <v>37121</v>
      </c>
      <c r="B51">
        <v>2016</v>
      </c>
      <c r="C51" t="s">
        <v>70</v>
      </c>
      <c r="D51" t="s">
        <v>1385</v>
      </c>
      <c r="E51" s="2">
        <v>42231</v>
      </c>
      <c r="F51" s="2">
        <v>42232</v>
      </c>
      <c r="G51" t="s">
        <v>14</v>
      </c>
      <c r="H51" t="s">
        <v>14</v>
      </c>
      <c r="I51" t="s">
        <v>297</v>
      </c>
      <c r="J51">
        <v>1</v>
      </c>
      <c r="K51" t="s">
        <v>434</v>
      </c>
      <c r="M51" t="s">
        <v>435</v>
      </c>
      <c r="N51" t="s">
        <v>1543</v>
      </c>
      <c r="O51" t="s">
        <v>436</v>
      </c>
      <c r="Q51" t="s">
        <v>437</v>
      </c>
      <c r="R51" t="s">
        <v>438</v>
      </c>
      <c r="V51" t="s">
        <v>439</v>
      </c>
      <c r="Y51" t="s">
        <v>1</v>
      </c>
      <c r="AI51" t="s">
        <v>440</v>
      </c>
      <c r="AJ51" t="s">
        <v>101</v>
      </c>
      <c r="AK51" t="s">
        <v>1017</v>
      </c>
      <c r="AL51" t="s">
        <v>1017</v>
      </c>
      <c r="AM51" t="s">
        <v>1544</v>
      </c>
      <c r="AO51">
        <v>0</v>
      </c>
      <c r="AS51">
        <v>1</v>
      </c>
      <c r="AT51">
        <v>1</v>
      </c>
      <c r="BB51">
        <v>0</v>
      </c>
      <c r="BD51">
        <v>0</v>
      </c>
      <c r="BG51" s="1">
        <v>42231.786053240743</v>
      </c>
    </row>
    <row r="52" spans="1:59" hidden="1">
      <c r="A52">
        <v>37149</v>
      </c>
      <c r="B52">
        <v>2016</v>
      </c>
      <c r="C52" t="s">
        <v>7</v>
      </c>
      <c r="D52" t="s">
        <v>1545</v>
      </c>
      <c r="E52" s="2">
        <v>42231</v>
      </c>
      <c r="F52" s="2">
        <v>42232</v>
      </c>
      <c r="G52" t="s">
        <v>247</v>
      </c>
      <c r="H52" t="s">
        <v>247</v>
      </c>
      <c r="I52" t="s">
        <v>282</v>
      </c>
      <c r="J52">
        <v>1</v>
      </c>
      <c r="K52" t="s">
        <v>1085</v>
      </c>
      <c r="L52" t="s">
        <v>1546</v>
      </c>
      <c r="O52" t="s">
        <v>1547</v>
      </c>
      <c r="R52" t="s">
        <v>244</v>
      </c>
      <c r="S52" t="s">
        <v>244</v>
      </c>
      <c r="T52" t="s">
        <v>2150</v>
      </c>
      <c r="U52" t="s">
        <v>2150</v>
      </c>
      <c r="V52" t="s">
        <v>2151</v>
      </c>
      <c r="Y52" t="s">
        <v>1</v>
      </c>
      <c r="AF52">
        <v>0</v>
      </c>
      <c r="AI52" t="s">
        <v>580</v>
      </c>
      <c r="AJ52" t="s">
        <v>18</v>
      </c>
      <c r="AK52" t="s">
        <v>677</v>
      </c>
      <c r="AL52" t="s">
        <v>677</v>
      </c>
      <c r="AM52" t="s">
        <v>1544</v>
      </c>
      <c r="AN52" t="s">
        <v>28</v>
      </c>
      <c r="AO52">
        <v>0</v>
      </c>
      <c r="AS52">
        <v>1</v>
      </c>
      <c r="AT52">
        <v>1</v>
      </c>
      <c r="BB52">
        <v>0</v>
      </c>
      <c r="BC52">
        <v>0</v>
      </c>
      <c r="BD52">
        <v>0</v>
      </c>
      <c r="BG52" s="1">
        <v>42353.629224537035</v>
      </c>
    </row>
    <row r="53" spans="1:59" hidden="1">
      <c r="A53">
        <v>37154</v>
      </c>
      <c r="B53">
        <v>2016</v>
      </c>
      <c r="C53" t="s">
        <v>96</v>
      </c>
      <c r="D53" t="s">
        <v>442</v>
      </c>
      <c r="E53" s="2">
        <v>42231</v>
      </c>
      <c r="F53" s="2">
        <v>42231</v>
      </c>
      <c r="G53" t="s">
        <v>14</v>
      </c>
      <c r="H53" t="s">
        <v>14</v>
      </c>
      <c r="I53" t="s">
        <v>276</v>
      </c>
      <c r="J53">
        <v>1</v>
      </c>
      <c r="K53" t="s">
        <v>1056</v>
      </c>
      <c r="L53" t="s">
        <v>1549</v>
      </c>
      <c r="M53" t="s">
        <v>449</v>
      </c>
      <c r="N53" t="s">
        <v>579</v>
      </c>
      <c r="O53" t="s">
        <v>1057</v>
      </c>
      <c r="R53" t="s">
        <v>1058</v>
      </c>
      <c r="S53" t="s">
        <v>1550</v>
      </c>
      <c r="T53" t="s">
        <v>1550</v>
      </c>
      <c r="U53" t="s">
        <v>1550</v>
      </c>
      <c r="V53" t="s">
        <v>1551</v>
      </c>
      <c r="Y53" t="s">
        <v>1</v>
      </c>
      <c r="AF53">
        <v>0</v>
      </c>
      <c r="AI53" t="s">
        <v>268</v>
      </c>
      <c r="AJ53" t="s">
        <v>92</v>
      </c>
      <c r="AL53" t="s">
        <v>887</v>
      </c>
      <c r="AM53" t="s">
        <v>1552</v>
      </c>
      <c r="AO53">
        <v>0</v>
      </c>
      <c r="AS53">
        <v>1</v>
      </c>
      <c r="AT53">
        <v>1</v>
      </c>
      <c r="BB53">
        <v>0</v>
      </c>
      <c r="BC53">
        <v>0</v>
      </c>
      <c r="BD53">
        <v>0</v>
      </c>
      <c r="BG53" s="1">
        <v>42231.752349537041</v>
      </c>
    </row>
    <row r="54" spans="1:59" hidden="1">
      <c r="A54">
        <v>37214</v>
      </c>
      <c r="B54">
        <v>2016</v>
      </c>
      <c r="C54" t="s">
        <v>96</v>
      </c>
      <c r="D54" t="s">
        <v>1073</v>
      </c>
      <c r="E54" s="2">
        <v>42231</v>
      </c>
      <c r="F54" s="2">
        <v>42232</v>
      </c>
      <c r="G54" t="s">
        <v>47</v>
      </c>
      <c r="H54" t="s">
        <v>47</v>
      </c>
      <c r="I54" t="s">
        <v>1086</v>
      </c>
      <c r="J54">
        <v>1</v>
      </c>
      <c r="K54" t="s">
        <v>1553</v>
      </c>
      <c r="L54" t="s">
        <v>443</v>
      </c>
      <c r="N54" t="s">
        <v>1087</v>
      </c>
      <c r="O54" t="s">
        <v>1554</v>
      </c>
      <c r="Q54" t="s">
        <v>1555</v>
      </c>
      <c r="R54" t="s">
        <v>1556</v>
      </c>
      <c r="Y54" t="s">
        <v>30</v>
      </c>
      <c r="AF54">
        <v>0</v>
      </c>
      <c r="AI54" t="s">
        <v>144</v>
      </c>
      <c r="AJ54" t="s">
        <v>159</v>
      </c>
      <c r="AK54" t="s">
        <v>686</v>
      </c>
      <c r="AM54" t="s">
        <v>1544</v>
      </c>
      <c r="AO54">
        <v>0</v>
      </c>
      <c r="AS54">
        <v>1</v>
      </c>
      <c r="AT54">
        <v>0</v>
      </c>
      <c r="BB54">
        <v>0</v>
      </c>
      <c r="BC54">
        <v>0</v>
      </c>
      <c r="BD54">
        <v>0</v>
      </c>
      <c r="BG54" s="1">
        <v>42233.391365740739</v>
      </c>
    </row>
    <row r="55" spans="1:59" hidden="1">
      <c r="A55">
        <v>37316</v>
      </c>
      <c r="B55">
        <v>2016</v>
      </c>
      <c r="C55" t="s">
        <v>2</v>
      </c>
      <c r="D55" t="s">
        <v>275</v>
      </c>
      <c r="E55" s="2">
        <v>42231</v>
      </c>
      <c r="F55" s="2">
        <v>42232</v>
      </c>
      <c r="G55" t="s">
        <v>265</v>
      </c>
      <c r="H55" t="s">
        <v>265</v>
      </c>
      <c r="I55" t="s">
        <v>264</v>
      </c>
      <c r="J55">
        <v>1</v>
      </c>
      <c r="K55" t="s">
        <v>263</v>
      </c>
      <c r="N55" t="s">
        <v>583</v>
      </c>
      <c r="O55" t="s">
        <v>1083</v>
      </c>
      <c r="Q55" t="s">
        <v>1084</v>
      </c>
      <c r="R55" t="s">
        <v>262</v>
      </c>
      <c r="V55" t="s">
        <v>274</v>
      </c>
      <c r="Y55" t="s">
        <v>1</v>
      </c>
      <c r="AF55">
        <v>0</v>
      </c>
      <c r="AI55" t="s">
        <v>255</v>
      </c>
      <c r="AJ55" t="s">
        <v>174</v>
      </c>
      <c r="AK55" t="s">
        <v>703</v>
      </c>
      <c r="AL55" t="s">
        <v>704</v>
      </c>
      <c r="AM55" t="s">
        <v>1544</v>
      </c>
      <c r="AO55">
        <v>0</v>
      </c>
      <c r="AS55">
        <v>1</v>
      </c>
      <c r="AT55">
        <v>0</v>
      </c>
      <c r="BB55">
        <v>0</v>
      </c>
      <c r="BC55">
        <v>0</v>
      </c>
      <c r="BD55">
        <v>0</v>
      </c>
      <c r="BG55" s="1">
        <v>42233.680081018516</v>
      </c>
    </row>
    <row r="56" spans="1:59" hidden="1">
      <c r="A56">
        <v>37444</v>
      </c>
      <c r="B56">
        <v>2016</v>
      </c>
      <c r="C56" t="s">
        <v>2</v>
      </c>
      <c r="D56" t="s">
        <v>1557</v>
      </c>
      <c r="E56" s="2">
        <v>42231</v>
      </c>
      <c r="F56" s="2">
        <v>42231</v>
      </c>
      <c r="G56" t="s">
        <v>256</v>
      </c>
      <c r="H56" t="s">
        <v>256</v>
      </c>
      <c r="I56" t="s">
        <v>281</v>
      </c>
      <c r="J56">
        <v>1</v>
      </c>
      <c r="K56" t="s">
        <v>1558</v>
      </c>
      <c r="N56" t="s">
        <v>2152</v>
      </c>
      <c r="R56" t="s">
        <v>1559</v>
      </c>
      <c r="Y56" t="s">
        <v>1</v>
      </c>
      <c r="AF56">
        <v>0</v>
      </c>
      <c r="AI56" t="s">
        <v>1514</v>
      </c>
      <c r="AJ56" t="s">
        <v>812</v>
      </c>
      <c r="AK56" t="s">
        <v>1192</v>
      </c>
      <c r="AL56" t="s">
        <v>1192</v>
      </c>
      <c r="AM56" t="s">
        <v>1552</v>
      </c>
      <c r="AO56">
        <v>0</v>
      </c>
      <c r="AS56">
        <v>0</v>
      </c>
      <c r="AT56">
        <v>1</v>
      </c>
      <c r="BB56">
        <v>0</v>
      </c>
      <c r="BC56">
        <v>0</v>
      </c>
      <c r="BD56">
        <v>0</v>
      </c>
      <c r="BG56" s="1">
        <v>42237.47084490741</v>
      </c>
    </row>
    <row r="57" spans="1:59" hidden="1">
      <c r="A57">
        <v>37474</v>
      </c>
      <c r="B57">
        <v>2016</v>
      </c>
      <c r="C57" t="s">
        <v>32</v>
      </c>
      <c r="D57" t="s">
        <v>1560</v>
      </c>
      <c r="E57" s="2">
        <v>42232</v>
      </c>
      <c r="F57" s="2">
        <v>42232</v>
      </c>
      <c r="G57" t="s">
        <v>14</v>
      </c>
      <c r="H57" t="s">
        <v>14</v>
      </c>
      <c r="I57" t="s">
        <v>679</v>
      </c>
      <c r="J57">
        <v>1</v>
      </c>
      <c r="K57" t="s">
        <v>1561</v>
      </c>
      <c r="L57" t="s">
        <v>1562</v>
      </c>
      <c r="N57" t="s">
        <v>1563</v>
      </c>
      <c r="O57" t="s">
        <v>1564</v>
      </c>
      <c r="R57" t="s">
        <v>680</v>
      </c>
      <c r="V57" t="s">
        <v>2153</v>
      </c>
      <c r="Y57" t="s">
        <v>1</v>
      </c>
      <c r="AF57">
        <v>0</v>
      </c>
      <c r="AI57" t="s">
        <v>4</v>
      </c>
      <c r="AJ57" t="s">
        <v>98</v>
      </c>
      <c r="AK57" t="s">
        <v>1006</v>
      </c>
      <c r="AL57" t="s">
        <v>1006</v>
      </c>
      <c r="AM57" t="s">
        <v>1565</v>
      </c>
      <c r="AO57">
        <v>0</v>
      </c>
      <c r="AS57">
        <v>1</v>
      </c>
      <c r="AT57">
        <v>1</v>
      </c>
      <c r="BB57">
        <v>0</v>
      </c>
      <c r="BC57">
        <v>0</v>
      </c>
      <c r="BD57">
        <v>0</v>
      </c>
      <c r="BG57" s="1">
        <v>42233.404780092591</v>
      </c>
    </row>
    <row r="58" spans="1:59">
      <c r="A58">
        <v>37330</v>
      </c>
      <c r="B58">
        <v>2016</v>
      </c>
      <c r="C58" t="s">
        <v>12</v>
      </c>
      <c r="D58" t="s">
        <v>1566</v>
      </c>
      <c r="E58" s="2">
        <v>42233</v>
      </c>
      <c r="F58" s="2">
        <v>42235</v>
      </c>
      <c r="G58" t="s">
        <v>253</v>
      </c>
      <c r="H58" t="s">
        <v>253</v>
      </c>
      <c r="I58" t="s">
        <v>1090</v>
      </c>
      <c r="J58">
        <v>1</v>
      </c>
      <c r="K58" t="s">
        <v>252</v>
      </c>
      <c r="L58" t="s">
        <v>1452</v>
      </c>
    </row>
    <row r="59" spans="1:59">
      <c r="A59">
        <v>37148</v>
      </c>
      <c r="B59">
        <v>2016</v>
      </c>
      <c r="C59" t="s">
        <v>12</v>
      </c>
      <c r="E59" s="2">
        <v>42234</v>
      </c>
      <c r="F59" s="2">
        <v>42246</v>
      </c>
      <c r="G59" t="s">
        <v>256</v>
      </c>
      <c r="H59" t="s">
        <v>256</v>
      </c>
      <c r="I59" t="s">
        <v>270</v>
      </c>
      <c r="J59">
        <v>1</v>
      </c>
      <c r="K59" t="s">
        <v>1567</v>
      </c>
      <c r="L59" t="s">
        <v>1568</v>
      </c>
      <c r="M59" t="s">
        <v>1569</v>
      </c>
      <c r="N59" t="s">
        <v>1456</v>
      </c>
      <c r="O59" t="s">
        <v>1570</v>
      </c>
      <c r="R59" t="s">
        <v>1571</v>
      </c>
      <c r="V59" t="s">
        <v>1572</v>
      </c>
      <c r="X59" t="s">
        <v>28</v>
      </c>
      <c r="Y59" t="s">
        <v>1</v>
      </c>
      <c r="AF59">
        <v>1125</v>
      </c>
      <c r="AI59" t="s">
        <v>107</v>
      </c>
      <c r="AJ59" t="s">
        <v>102</v>
      </c>
      <c r="AK59" t="s">
        <v>829</v>
      </c>
      <c r="AL59" t="s">
        <v>829</v>
      </c>
      <c r="AM59" t="s">
        <v>1573</v>
      </c>
      <c r="AN59" t="s">
        <v>28</v>
      </c>
      <c r="AO59">
        <v>0</v>
      </c>
      <c r="AS59">
        <v>1</v>
      </c>
      <c r="AT59">
        <v>1</v>
      </c>
      <c r="BB59">
        <v>0</v>
      </c>
      <c r="BC59">
        <v>0</v>
      </c>
      <c r="BD59">
        <v>0</v>
      </c>
      <c r="BG59" s="1">
        <v>42237.410775462966</v>
      </c>
    </row>
    <row r="60" spans="1:59" hidden="1">
      <c r="A60">
        <v>37337</v>
      </c>
      <c r="B60">
        <v>2016</v>
      </c>
      <c r="C60" t="s">
        <v>32</v>
      </c>
      <c r="E60" s="2">
        <v>42235</v>
      </c>
      <c r="F60" s="2">
        <v>42239</v>
      </c>
      <c r="G60" t="s">
        <v>256</v>
      </c>
      <c r="H60" t="s">
        <v>256</v>
      </c>
      <c r="I60" t="s">
        <v>270</v>
      </c>
      <c r="J60">
        <v>1</v>
      </c>
      <c r="K60" t="s">
        <v>1567</v>
      </c>
      <c r="L60" t="s">
        <v>1574</v>
      </c>
      <c r="M60" t="s">
        <v>1569</v>
      </c>
      <c r="N60" t="s">
        <v>1456</v>
      </c>
      <c r="O60" t="s">
        <v>1575</v>
      </c>
      <c r="R60" t="s">
        <v>1571</v>
      </c>
      <c r="V60" t="s">
        <v>1572</v>
      </c>
      <c r="Y60" t="s">
        <v>1</v>
      </c>
      <c r="AI60" t="s">
        <v>107</v>
      </c>
      <c r="AJ60" t="s">
        <v>152</v>
      </c>
      <c r="AK60" t="s">
        <v>681</v>
      </c>
      <c r="AL60" t="s">
        <v>681</v>
      </c>
      <c r="AM60" t="s">
        <v>1576</v>
      </c>
      <c r="AO60">
        <v>0</v>
      </c>
      <c r="AS60">
        <v>1</v>
      </c>
      <c r="AT60">
        <v>1</v>
      </c>
      <c r="BB60">
        <v>0</v>
      </c>
      <c r="BD60">
        <v>0</v>
      </c>
      <c r="BG60" s="1">
        <v>42239.071226851855</v>
      </c>
    </row>
    <row r="61" spans="1:59" hidden="1">
      <c r="A61">
        <v>37226</v>
      </c>
      <c r="B61">
        <v>2016</v>
      </c>
      <c r="C61" t="s">
        <v>96</v>
      </c>
      <c r="D61" t="s">
        <v>1577</v>
      </c>
      <c r="E61" s="2">
        <v>42236</v>
      </c>
      <c r="F61" s="2">
        <v>42239</v>
      </c>
      <c r="G61" t="s">
        <v>24</v>
      </c>
      <c r="H61" t="s">
        <v>24</v>
      </c>
      <c r="I61" t="s">
        <v>122</v>
      </c>
      <c r="J61">
        <v>1</v>
      </c>
      <c r="K61" t="s">
        <v>1076</v>
      </c>
      <c r="L61" t="s">
        <v>121</v>
      </c>
      <c r="N61" t="s">
        <v>872</v>
      </c>
      <c r="O61" t="s">
        <v>1077</v>
      </c>
      <c r="R61" t="s">
        <v>873</v>
      </c>
      <c r="V61" t="s">
        <v>874</v>
      </c>
      <c r="Y61" t="s">
        <v>1</v>
      </c>
      <c r="AF61">
        <v>0</v>
      </c>
      <c r="AI61" t="s">
        <v>1078</v>
      </c>
      <c r="AJ61" t="s">
        <v>92</v>
      </c>
      <c r="AL61" t="s">
        <v>1079</v>
      </c>
      <c r="AM61" t="s">
        <v>1578</v>
      </c>
      <c r="AO61">
        <v>0</v>
      </c>
      <c r="AS61">
        <v>1</v>
      </c>
      <c r="AT61">
        <v>1</v>
      </c>
      <c r="BB61">
        <v>0</v>
      </c>
      <c r="BC61">
        <v>0</v>
      </c>
      <c r="BD61">
        <v>0</v>
      </c>
      <c r="BG61" s="1">
        <v>42236.795590277776</v>
      </c>
    </row>
    <row r="62" spans="1:59" hidden="1">
      <c r="A62">
        <v>37115</v>
      </c>
      <c r="B62">
        <v>2016</v>
      </c>
      <c r="C62" t="s">
        <v>2</v>
      </c>
      <c r="D62" t="s">
        <v>1044</v>
      </c>
      <c r="E62" s="2">
        <v>42237</v>
      </c>
      <c r="F62" s="2">
        <v>42239</v>
      </c>
      <c r="G62" t="s">
        <v>47</v>
      </c>
      <c r="H62" t="s">
        <v>47</v>
      </c>
      <c r="I62" t="s">
        <v>1579</v>
      </c>
      <c r="J62">
        <v>1</v>
      </c>
      <c r="K62" t="s">
        <v>1580</v>
      </c>
      <c r="M62" t="s">
        <v>1581</v>
      </c>
      <c r="N62" t="s">
        <v>1582</v>
      </c>
      <c r="O62" t="s">
        <v>1583</v>
      </c>
      <c r="R62" t="s">
        <v>1584</v>
      </c>
      <c r="Y62" t="s">
        <v>1</v>
      </c>
      <c r="AF62">
        <v>0</v>
      </c>
      <c r="AI62" t="s">
        <v>1372</v>
      </c>
      <c r="AJ62" t="s">
        <v>2154</v>
      </c>
      <c r="AK62" t="s">
        <v>2155</v>
      </c>
      <c r="AL62" t="s">
        <v>2155</v>
      </c>
      <c r="AM62" t="s">
        <v>1585</v>
      </c>
      <c r="AN62" t="s">
        <v>653</v>
      </c>
      <c r="AO62">
        <v>0</v>
      </c>
      <c r="AS62">
        <v>0</v>
      </c>
      <c r="AT62">
        <v>1</v>
      </c>
      <c r="BB62">
        <v>0</v>
      </c>
      <c r="BC62">
        <v>0</v>
      </c>
      <c r="BD62">
        <v>0</v>
      </c>
      <c r="BG62" s="1">
        <v>42215.355590277781</v>
      </c>
    </row>
    <row r="63" spans="1:59" hidden="1">
      <c r="A63">
        <v>37128</v>
      </c>
      <c r="B63">
        <v>2016</v>
      </c>
      <c r="C63" t="s">
        <v>70</v>
      </c>
      <c r="D63" t="s">
        <v>1385</v>
      </c>
      <c r="E63" s="2">
        <v>42237</v>
      </c>
      <c r="F63" s="2">
        <v>42239</v>
      </c>
      <c r="G63" t="s">
        <v>40</v>
      </c>
      <c r="H63" t="s">
        <v>40</v>
      </c>
      <c r="I63" t="s">
        <v>568</v>
      </c>
      <c r="J63">
        <v>1</v>
      </c>
      <c r="K63" t="s">
        <v>1586</v>
      </c>
      <c r="M63" t="s">
        <v>813</v>
      </c>
      <c r="N63" t="s">
        <v>1587</v>
      </c>
      <c r="O63" t="s">
        <v>1042</v>
      </c>
      <c r="R63" t="s">
        <v>1588</v>
      </c>
      <c r="V63" t="s">
        <v>1043</v>
      </c>
      <c r="Y63" t="s">
        <v>1</v>
      </c>
      <c r="AI63" t="s">
        <v>440</v>
      </c>
      <c r="AJ63" t="s">
        <v>298</v>
      </c>
      <c r="AK63" t="s">
        <v>952</v>
      </c>
      <c r="AL63" t="s">
        <v>952</v>
      </c>
      <c r="AM63" t="s">
        <v>1585</v>
      </c>
      <c r="AO63">
        <v>0</v>
      </c>
      <c r="AS63">
        <v>1</v>
      </c>
      <c r="AT63">
        <v>1</v>
      </c>
      <c r="BB63">
        <v>0</v>
      </c>
      <c r="BD63">
        <v>0</v>
      </c>
      <c r="BG63" s="1">
        <v>42237.937199074076</v>
      </c>
    </row>
    <row r="64" spans="1:59" hidden="1">
      <c r="A64">
        <v>37165</v>
      </c>
      <c r="B64">
        <v>2016</v>
      </c>
      <c r="C64" t="s">
        <v>2</v>
      </c>
      <c r="D64" t="s">
        <v>1589</v>
      </c>
      <c r="E64" s="2">
        <v>42237</v>
      </c>
      <c r="F64" s="2">
        <v>42238</v>
      </c>
      <c r="G64" t="s">
        <v>6</v>
      </c>
      <c r="H64" t="s">
        <v>6</v>
      </c>
      <c r="I64" t="s">
        <v>1092</v>
      </c>
      <c r="J64">
        <v>1</v>
      </c>
      <c r="K64" t="s">
        <v>1091</v>
      </c>
      <c r="L64" t="s">
        <v>1590</v>
      </c>
      <c r="M64" t="s">
        <v>1591</v>
      </c>
      <c r="N64" t="s">
        <v>1592</v>
      </c>
      <c r="O64">
        <v>46722309636</v>
      </c>
      <c r="R64" t="s">
        <v>1093</v>
      </c>
      <c r="V64" t="s">
        <v>1094</v>
      </c>
      <c r="Y64" t="s">
        <v>1</v>
      </c>
      <c r="AF64">
        <v>0</v>
      </c>
      <c r="AI64" t="s">
        <v>587</v>
      </c>
      <c r="AJ64" t="s">
        <v>1593</v>
      </c>
      <c r="AK64" t="s">
        <v>1594</v>
      </c>
      <c r="AL64" t="s">
        <v>1594</v>
      </c>
      <c r="AM64" t="s">
        <v>1595</v>
      </c>
      <c r="AO64">
        <v>0</v>
      </c>
      <c r="AS64">
        <v>1</v>
      </c>
      <c r="AT64">
        <v>1</v>
      </c>
      <c r="BB64">
        <v>0</v>
      </c>
      <c r="BC64">
        <v>0</v>
      </c>
      <c r="BD64">
        <v>0</v>
      </c>
      <c r="BG64" s="1">
        <v>42239.04791666667</v>
      </c>
    </row>
    <row r="65" spans="1:59" hidden="1">
      <c r="A65">
        <v>37176</v>
      </c>
      <c r="B65">
        <v>2016</v>
      </c>
      <c r="C65" t="s">
        <v>7</v>
      </c>
      <c r="E65" s="2">
        <v>42237</v>
      </c>
      <c r="F65" s="2">
        <v>42237</v>
      </c>
      <c r="G65" t="s">
        <v>247</v>
      </c>
      <c r="H65" t="s">
        <v>247</v>
      </c>
      <c r="I65" t="s">
        <v>260</v>
      </c>
      <c r="J65">
        <v>1</v>
      </c>
      <c r="K65" t="s">
        <v>448</v>
      </c>
      <c r="L65" t="s">
        <v>578</v>
      </c>
      <c r="N65" t="s">
        <v>245</v>
      </c>
      <c r="O65" t="s">
        <v>1471</v>
      </c>
      <c r="R65" t="s">
        <v>244</v>
      </c>
      <c r="S65" t="s">
        <v>244</v>
      </c>
      <c r="V65" t="s">
        <v>243</v>
      </c>
      <c r="Y65" t="s">
        <v>1</v>
      </c>
      <c r="AF65">
        <v>0</v>
      </c>
      <c r="AI65" t="s">
        <v>4</v>
      </c>
      <c r="AJ65" t="s">
        <v>16</v>
      </c>
      <c r="AK65" t="s">
        <v>729</v>
      </c>
      <c r="AL65" t="s">
        <v>729</v>
      </c>
      <c r="AM65" t="s">
        <v>2156</v>
      </c>
      <c r="AN65" t="s">
        <v>653</v>
      </c>
      <c r="AO65">
        <v>0</v>
      </c>
      <c r="AS65">
        <v>0</v>
      </c>
      <c r="AT65">
        <v>0</v>
      </c>
      <c r="BB65">
        <v>0</v>
      </c>
      <c r="BC65">
        <v>0</v>
      </c>
      <c r="BD65">
        <v>0</v>
      </c>
      <c r="BG65" s="1">
        <v>42223.317164351851</v>
      </c>
    </row>
    <row r="66" spans="1:59" hidden="1">
      <c r="A66">
        <v>37317</v>
      </c>
      <c r="B66">
        <v>2016</v>
      </c>
      <c r="C66" t="s">
        <v>2</v>
      </c>
      <c r="D66" t="s">
        <v>266</v>
      </c>
      <c r="E66" s="2">
        <v>42238</v>
      </c>
      <c r="F66" s="2">
        <v>42238</v>
      </c>
      <c r="G66" t="s">
        <v>265</v>
      </c>
      <c r="H66" t="s">
        <v>265</v>
      </c>
      <c r="I66" t="s">
        <v>264</v>
      </c>
      <c r="J66">
        <v>1</v>
      </c>
      <c r="K66" t="s">
        <v>263</v>
      </c>
      <c r="N66" t="s">
        <v>583</v>
      </c>
      <c r="O66" t="s">
        <v>1083</v>
      </c>
      <c r="Q66" t="s">
        <v>1084</v>
      </c>
      <c r="R66" t="s">
        <v>262</v>
      </c>
      <c r="V66" t="s">
        <v>261</v>
      </c>
      <c r="Y66" t="s">
        <v>1</v>
      </c>
      <c r="AF66">
        <v>0</v>
      </c>
      <c r="AI66" t="s">
        <v>1514</v>
      </c>
      <c r="AJ66" t="s">
        <v>812</v>
      </c>
      <c r="AK66" t="s">
        <v>1192</v>
      </c>
      <c r="AL66" t="s">
        <v>1192</v>
      </c>
      <c r="AM66" t="s">
        <v>1596</v>
      </c>
      <c r="AN66" t="s">
        <v>28</v>
      </c>
      <c r="AO66">
        <v>0</v>
      </c>
      <c r="AS66">
        <v>1</v>
      </c>
      <c r="AT66">
        <v>1</v>
      </c>
      <c r="BB66">
        <v>0</v>
      </c>
      <c r="BC66">
        <v>0</v>
      </c>
      <c r="BD66">
        <v>0</v>
      </c>
      <c r="BG66" s="1">
        <v>42242.401550925926</v>
      </c>
    </row>
    <row r="67" spans="1:59" hidden="1">
      <c r="A67">
        <v>37320</v>
      </c>
      <c r="B67">
        <v>2016</v>
      </c>
      <c r="C67" t="s">
        <v>7</v>
      </c>
      <c r="D67" t="s">
        <v>1597</v>
      </c>
      <c r="E67" s="2">
        <v>42238</v>
      </c>
      <c r="F67" s="2">
        <v>42242</v>
      </c>
      <c r="G67" t="s">
        <v>265</v>
      </c>
      <c r="H67" t="s">
        <v>265</v>
      </c>
      <c r="I67" t="s">
        <v>278</v>
      </c>
      <c r="J67">
        <v>1</v>
      </c>
      <c r="K67" t="s">
        <v>1598</v>
      </c>
      <c r="N67" t="s">
        <v>2157</v>
      </c>
      <c r="O67" t="s">
        <v>1071</v>
      </c>
      <c r="R67" t="s">
        <v>1072</v>
      </c>
      <c r="V67" t="s">
        <v>277</v>
      </c>
      <c r="Y67" t="s">
        <v>1</v>
      </c>
      <c r="AF67">
        <v>0</v>
      </c>
      <c r="AI67" t="s">
        <v>255</v>
      </c>
      <c r="AJ67" t="s">
        <v>18</v>
      </c>
      <c r="AK67" t="s">
        <v>676</v>
      </c>
      <c r="AL67" t="s">
        <v>2158</v>
      </c>
      <c r="AM67" t="s">
        <v>1599</v>
      </c>
      <c r="AO67">
        <v>0</v>
      </c>
      <c r="AS67">
        <v>1</v>
      </c>
      <c r="AT67">
        <v>0</v>
      </c>
      <c r="BB67">
        <v>0</v>
      </c>
      <c r="BC67">
        <v>0</v>
      </c>
      <c r="BD67">
        <v>0</v>
      </c>
      <c r="BG67" s="1">
        <v>42242.362928240742</v>
      </c>
    </row>
    <row r="68" spans="1:59" hidden="1">
      <c r="A68">
        <v>37234</v>
      </c>
      <c r="B68">
        <v>2016</v>
      </c>
      <c r="C68" t="s">
        <v>7</v>
      </c>
      <c r="D68" t="s">
        <v>1600</v>
      </c>
      <c r="E68" s="2">
        <v>42240</v>
      </c>
      <c r="F68" s="2">
        <v>42246</v>
      </c>
      <c r="G68" t="s">
        <v>256</v>
      </c>
      <c r="H68" t="s">
        <v>256</v>
      </c>
      <c r="I68" t="s">
        <v>258</v>
      </c>
      <c r="J68">
        <v>1</v>
      </c>
      <c r="K68" t="s">
        <v>1601</v>
      </c>
      <c r="L68" t="s">
        <v>1568</v>
      </c>
      <c r="M68" t="s">
        <v>1569</v>
      </c>
      <c r="N68" t="s">
        <v>1456</v>
      </c>
      <c r="O68" t="s">
        <v>1602</v>
      </c>
      <c r="R68" t="s">
        <v>2159</v>
      </c>
      <c r="V68" t="s">
        <v>1603</v>
      </c>
      <c r="W68" t="s">
        <v>1604</v>
      </c>
      <c r="Y68" t="s">
        <v>1</v>
      </c>
      <c r="AF68">
        <v>0</v>
      </c>
      <c r="AI68" t="s">
        <v>1605</v>
      </c>
      <c r="AJ68" t="s">
        <v>18</v>
      </c>
      <c r="AK68" t="s">
        <v>676</v>
      </c>
      <c r="AL68" t="s">
        <v>676</v>
      </c>
      <c r="AM68" t="s">
        <v>1606</v>
      </c>
      <c r="AO68">
        <v>0</v>
      </c>
      <c r="AS68">
        <v>1</v>
      </c>
      <c r="AT68">
        <v>1</v>
      </c>
      <c r="BB68">
        <v>0</v>
      </c>
      <c r="BC68">
        <v>0</v>
      </c>
      <c r="BD68">
        <v>0</v>
      </c>
      <c r="BG68" s="1">
        <v>42245.23333333333</v>
      </c>
    </row>
    <row r="69" spans="1:59" hidden="1">
      <c r="A69">
        <v>37581</v>
      </c>
      <c r="B69">
        <v>2016</v>
      </c>
      <c r="C69" t="s">
        <v>7</v>
      </c>
      <c r="D69" t="s">
        <v>1607</v>
      </c>
      <c r="E69" s="2">
        <v>42241</v>
      </c>
      <c r="F69" s="2">
        <v>42244</v>
      </c>
      <c r="G69" t="s">
        <v>242</v>
      </c>
      <c r="H69" t="s">
        <v>242</v>
      </c>
      <c r="I69" t="s">
        <v>280</v>
      </c>
      <c r="J69">
        <v>1</v>
      </c>
      <c r="K69" t="s">
        <v>1105</v>
      </c>
      <c r="L69" t="s">
        <v>1106</v>
      </c>
      <c r="M69" t="s">
        <v>1608</v>
      </c>
      <c r="O69" t="s">
        <v>1609</v>
      </c>
      <c r="R69" t="s">
        <v>1610</v>
      </c>
      <c r="V69" t="s">
        <v>1611</v>
      </c>
      <c r="Y69" t="s">
        <v>1</v>
      </c>
      <c r="AF69">
        <v>0</v>
      </c>
      <c r="AI69" t="s">
        <v>27</v>
      </c>
      <c r="AJ69" t="s">
        <v>63</v>
      </c>
      <c r="AK69" t="s">
        <v>837</v>
      </c>
      <c r="AL69" t="s">
        <v>837</v>
      </c>
      <c r="AM69" t="s">
        <v>1612</v>
      </c>
      <c r="AN69" t="s">
        <v>28</v>
      </c>
      <c r="AO69">
        <v>0</v>
      </c>
      <c r="AS69">
        <v>0</v>
      </c>
      <c r="AT69">
        <v>1</v>
      </c>
      <c r="BB69">
        <v>0</v>
      </c>
      <c r="BC69">
        <v>0</v>
      </c>
      <c r="BD69">
        <v>0</v>
      </c>
      <c r="BG69" s="1">
        <v>42255.61917824074</v>
      </c>
    </row>
    <row r="70" spans="1:59" hidden="1">
      <c r="A70">
        <v>37235</v>
      </c>
      <c r="B70">
        <v>2016</v>
      </c>
      <c r="C70" t="s">
        <v>7</v>
      </c>
      <c r="D70" t="s">
        <v>258</v>
      </c>
    </row>
    <row r="71" spans="1:59" hidden="1">
      <c r="A71">
        <v>37239</v>
      </c>
      <c r="B71">
        <v>2016</v>
      </c>
      <c r="C71" t="s">
        <v>7</v>
      </c>
      <c r="D71" t="s">
        <v>1613</v>
      </c>
      <c r="E71" s="2">
        <v>42242</v>
      </c>
      <c r="F71" s="2">
        <v>42244</v>
      </c>
      <c r="G71" t="s">
        <v>247</v>
      </c>
      <c r="H71" t="s">
        <v>253</v>
      </c>
      <c r="I71" t="s">
        <v>1614</v>
      </c>
      <c r="J71">
        <v>1</v>
      </c>
      <c r="K71" t="s">
        <v>252</v>
      </c>
      <c r="L71" t="s">
        <v>1452</v>
      </c>
    </row>
    <row r="72" spans="1:59">
      <c r="A72">
        <v>37339</v>
      </c>
      <c r="B72">
        <v>2016</v>
      </c>
      <c r="C72" t="s">
        <v>12</v>
      </c>
      <c r="E72" s="2">
        <v>42242</v>
      </c>
      <c r="F72" s="2">
        <v>42246</v>
      </c>
      <c r="G72" t="s">
        <v>256</v>
      </c>
      <c r="H72" t="s">
        <v>256</v>
      </c>
      <c r="I72" t="s">
        <v>270</v>
      </c>
      <c r="J72">
        <v>1</v>
      </c>
      <c r="K72" t="s">
        <v>1567</v>
      </c>
      <c r="L72" t="s">
        <v>1568</v>
      </c>
      <c r="M72" t="s">
        <v>1569</v>
      </c>
      <c r="N72" t="s">
        <v>1456</v>
      </c>
      <c r="O72" t="s">
        <v>1615</v>
      </c>
      <c r="R72" t="s">
        <v>1571</v>
      </c>
      <c r="V72" t="s">
        <v>1572</v>
      </c>
      <c r="Y72" t="s">
        <v>1</v>
      </c>
      <c r="AI72" t="s">
        <v>107</v>
      </c>
      <c r="AJ72" t="s">
        <v>152</v>
      </c>
      <c r="AK72" t="s">
        <v>681</v>
      </c>
      <c r="AL72" t="s">
        <v>681</v>
      </c>
      <c r="AM72" t="s">
        <v>1616</v>
      </c>
      <c r="AN72" t="s">
        <v>28</v>
      </c>
      <c r="AO72">
        <v>0</v>
      </c>
      <c r="AS72">
        <v>1</v>
      </c>
      <c r="AT72">
        <v>1</v>
      </c>
      <c r="BB72">
        <v>0</v>
      </c>
      <c r="BD72">
        <v>0</v>
      </c>
      <c r="BG72" s="1">
        <v>42244.417326388888</v>
      </c>
    </row>
    <row r="73" spans="1:59" hidden="1">
      <c r="A73">
        <v>37147</v>
      </c>
      <c r="B73">
        <v>2016</v>
      </c>
      <c r="C73" t="s">
        <v>32</v>
      </c>
      <c r="E73" s="2">
        <v>42243</v>
      </c>
      <c r="F73" s="2">
        <v>42246</v>
      </c>
      <c r="G73" t="s">
        <v>256</v>
      </c>
      <c r="H73" t="s">
        <v>256</v>
      </c>
      <c r="I73" t="s">
        <v>270</v>
      </c>
      <c r="J73">
        <v>1</v>
      </c>
      <c r="K73" t="s">
        <v>1567</v>
      </c>
      <c r="L73" t="s">
        <v>1568</v>
      </c>
      <c r="M73" t="s">
        <v>1569</v>
      </c>
      <c r="N73" t="s">
        <v>1456</v>
      </c>
      <c r="O73" t="s">
        <v>1570</v>
      </c>
      <c r="R73" t="s">
        <v>1571</v>
      </c>
      <c r="V73" t="s">
        <v>1572</v>
      </c>
      <c r="Y73" t="s">
        <v>1</v>
      </c>
      <c r="AF73">
        <v>1050</v>
      </c>
      <c r="AI73" t="s">
        <v>107</v>
      </c>
      <c r="AJ73" t="s">
        <v>145</v>
      </c>
      <c r="AK73" t="s">
        <v>1617</v>
      </c>
      <c r="AL73" t="s">
        <v>1617</v>
      </c>
      <c r="AM73" t="s">
        <v>1618</v>
      </c>
      <c r="AN73" t="s">
        <v>28</v>
      </c>
      <c r="AO73">
        <v>0</v>
      </c>
      <c r="AS73">
        <v>1</v>
      </c>
      <c r="AT73">
        <v>1</v>
      </c>
      <c r="BB73">
        <v>0</v>
      </c>
      <c r="BC73">
        <v>0</v>
      </c>
      <c r="BD73">
        <v>0</v>
      </c>
      <c r="BG73" s="1">
        <v>42243.326770833337</v>
      </c>
    </row>
    <row r="74" spans="1:59" hidden="1">
      <c r="A74">
        <v>37155</v>
      </c>
      <c r="B74">
        <v>2016</v>
      </c>
      <c r="C74" t="s">
        <v>96</v>
      </c>
      <c r="D74" t="s">
        <v>442</v>
      </c>
      <c r="E74" s="2">
        <v>42244</v>
      </c>
      <c r="F74" s="2">
        <v>42246</v>
      </c>
      <c r="G74" t="s">
        <v>8</v>
      </c>
      <c r="H74" t="s">
        <v>8</v>
      </c>
      <c r="I74" t="s">
        <v>166</v>
      </c>
      <c r="J74">
        <v>1</v>
      </c>
      <c r="K74" t="s">
        <v>165</v>
      </c>
      <c r="L74" t="s">
        <v>167</v>
      </c>
    </row>
    <row r="75" spans="1:59" hidden="1">
      <c r="A75">
        <v>37236</v>
      </c>
      <c r="B75">
        <v>2016</v>
      </c>
      <c r="C75" t="s">
        <v>96</v>
      </c>
      <c r="D75" t="s">
        <v>1619</v>
      </c>
      <c r="E75" s="2">
        <v>42244</v>
      </c>
      <c r="F75" s="2">
        <v>42245</v>
      </c>
      <c r="G75" t="s">
        <v>47</v>
      </c>
      <c r="H75" t="s">
        <v>47</v>
      </c>
      <c r="I75" t="s">
        <v>150</v>
      </c>
      <c r="J75">
        <v>1</v>
      </c>
      <c r="K75" t="s">
        <v>1133</v>
      </c>
      <c r="L75" t="s">
        <v>1095</v>
      </c>
      <c r="N75" t="s">
        <v>149</v>
      </c>
      <c r="O75" t="s">
        <v>1620</v>
      </c>
      <c r="Q75" t="s">
        <v>1621</v>
      </c>
      <c r="R75" t="s">
        <v>148</v>
      </c>
      <c r="Y75" t="s">
        <v>30</v>
      </c>
      <c r="AF75">
        <v>0</v>
      </c>
      <c r="AI75" t="s">
        <v>120</v>
      </c>
      <c r="AJ75" t="s">
        <v>159</v>
      </c>
      <c r="AK75" t="s">
        <v>686</v>
      </c>
      <c r="AM75" t="s">
        <v>1622</v>
      </c>
      <c r="AO75">
        <v>0</v>
      </c>
      <c r="AS75">
        <v>1</v>
      </c>
      <c r="AT75">
        <v>1</v>
      </c>
      <c r="BB75">
        <v>0</v>
      </c>
      <c r="BC75">
        <v>0</v>
      </c>
      <c r="BD75">
        <v>0</v>
      </c>
      <c r="BG75" s="1">
        <v>42244.644293981481</v>
      </c>
    </row>
    <row r="76" spans="1:59" hidden="1">
      <c r="A76">
        <v>37314</v>
      </c>
      <c r="B76">
        <v>2016</v>
      </c>
      <c r="C76" t="s">
        <v>2</v>
      </c>
      <c r="D76" t="s">
        <v>1623</v>
      </c>
      <c r="E76" s="2">
        <v>42244</v>
      </c>
      <c r="F76" s="2">
        <v>42246</v>
      </c>
      <c r="G76" t="s">
        <v>256</v>
      </c>
      <c r="H76" t="s">
        <v>256</v>
      </c>
      <c r="I76" t="s">
        <v>281</v>
      </c>
      <c r="J76">
        <v>1</v>
      </c>
      <c r="K76" t="s">
        <v>1624</v>
      </c>
      <c r="L76" t="s">
        <v>1568</v>
      </c>
    </row>
    <row r="77" spans="1:59" hidden="1">
      <c r="A77">
        <v>37393</v>
      </c>
      <c r="B77">
        <v>2016</v>
      </c>
      <c r="C77" t="s">
        <v>96</v>
      </c>
      <c r="D77" t="s">
        <v>158</v>
      </c>
      <c r="E77" s="2">
        <v>42244</v>
      </c>
      <c r="F77" s="2">
        <v>42245</v>
      </c>
      <c r="G77" t="s">
        <v>59</v>
      </c>
      <c r="H77" t="s">
        <v>59</v>
      </c>
      <c r="I77" t="s">
        <v>1625</v>
      </c>
      <c r="J77">
        <v>1</v>
      </c>
      <c r="K77" t="s">
        <v>1626</v>
      </c>
      <c r="L77" t="s">
        <v>1627</v>
      </c>
      <c r="N77" t="s">
        <v>2160</v>
      </c>
      <c r="O77">
        <v>420602182106</v>
      </c>
      <c r="R77" t="s">
        <v>1628</v>
      </c>
      <c r="V77" t="s">
        <v>1102</v>
      </c>
      <c r="Y77" t="s">
        <v>1</v>
      </c>
      <c r="AF77">
        <v>0</v>
      </c>
      <c r="AI77" t="s">
        <v>120</v>
      </c>
      <c r="AJ77" t="s">
        <v>159</v>
      </c>
      <c r="AL77" t="s">
        <v>686</v>
      </c>
      <c r="AM77" t="s">
        <v>1622</v>
      </c>
      <c r="AO77">
        <v>0</v>
      </c>
      <c r="AS77">
        <v>1</v>
      </c>
      <c r="AT77">
        <v>1</v>
      </c>
      <c r="BB77">
        <v>0</v>
      </c>
      <c r="BC77">
        <v>0</v>
      </c>
      <c r="BD77">
        <v>0</v>
      </c>
      <c r="BG77" s="1">
        <v>42244.674479166664</v>
      </c>
    </row>
    <row r="78" spans="1:59" hidden="1">
      <c r="A78">
        <v>37159</v>
      </c>
      <c r="B78">
        <v>2016</v>
      </c>
      <c r="C78" t="s">
        <v>130</v>
      </c>
      <c r="D78" t="s">
        <v>442</v>
      </c>
      <c r="E78" s="2">
        <v>42245</v>
      </c>
      <c r="F78" s="2">
        <v>42246</v>
      </c>
      <c r="G78" t="s">
        <v>47</v>
      </c>
      <c r="H78" t="s">
        <v>47</v>
      </c>
      <c r="I78" t="s">
        <v>150</v>
      </c>
      <c r="J78">
        <v>1</v>
      </c>
      <c r="K78" t="s">
        <v>1133</v>
      </c>
      <c r="L78" t="s">
        <v>1629</v>
      </c>
      <c r="N78" t="s">
        <v>149</v>
      </c>
      <c r="O78" t="s">
        <v>1620</v>
      </c>
      <c r="Q78" t="s">
        <v>1621</v>
      </c>
      <c r="R78" t="s">
        <v>148</v>
      </c>
      <c r="Y78" t="s">
        <v>1</v>
      </c>
      <c r="AF78">
        <v>0</v>
      </c>
      <c r="AI78" t="s">
        <v>268</v>
      </c>
      <c r="AJ78" t="s">
        <v>129</v>
      </c>
      <c r="AL78" t="s">
        <v>132</v>
      </c>
      <c r="AM78" t="s">
        <v>1630</v>
      </c>
      <c r="AO78">
        <v>0</v>
      </c>
      <c r="AS78">
        <v>1</v>
      </c>
      <c r="AT78">
        <v>1</v>
      </c>
      <c r="BB78">
        <v>0</v>
      </c>
      <c r="BC78">
        <v>0</v>
      </c>
      <c r="BD78">
        <v>0</v>
      </c>
      <c r="BG78" s="1">
        <v>42244.876250000001</v>
      </c>
    </row>
    <row r="79" spans="1:59" hidden="1">
      <c r="A79">
        <v>37177</v>
      </c>
      <c r="B79">
        <v>2016</v>
      </c>
      <c r="C79" t="s">
        <v>7</v>
      </c>
      <c r="D79" t="s">
        <v>585</v>
      </c>
      <c r="E79" s="2">
        <v>42245</v>
      </c>
      <c r="F79" s="2">
        <v>42245</v>
      </c>
      <c r="G79" t="s">
        <v>247</v>
      </c>
      <c r="H79" t="s">
        <v>247</v>
      </c>
      <c r="I79" t="s">
        <v>260</v>
      </c>
      <c r="J79">
        <v>1</v>
      </c>
      <c r="K79" t="s">
        <v>1631</v>
      </c>
      <c r="L79" t="s">
        <v>1103</v>
      </c>
      <c r="M79" t="s">
        <v>249</v>
      </c>
      <c r="N79" t="s">
        <v>245</v>
      </c>
      <c r="O79" t="s">
        <v>1471</v>
      </c>
      <c r="R79" t="s">
        <v>244</v>
      </c>
      <c r="S79" t="s">
        <v>244</v>
      </c>
      <c r="V79" t="s">
        <v>2161</v>
      </c>
      <c r="Y79" t="s">
        <v>1</v>
      </c>
      <c r="AF79">
        <v>0</v>
      </c>
      <c r="AI79" t="s">
        <v>259</v>
      </c>
      <c r="AJ79" t="s">
        <v>16</v>
      </c>
      <c r="AK79" t="s">
        <v>678</v>
      </c>
      <c r="AL79" t="s">
        <v>678</v>
      </c>
      <c r="AM79" t="s">
        <v>1632</v>
      </c>
      <c r="AO79">
        <v>0</v>
      </c>
      <c r="AS79">
        <v>1</v>
      </c>
      <c r="AT79">
        <v>1</v>
      </c>
      <c r="BB79">
        <v>0</v>
      </c>
      <c r="BC79">
        <v>0</v>
      </c>
      <c r="BD79">
        <v>0</v>
      </c>
      <c r="BG79" s="1">
        <v>42246.499305555553</v>
      </c>
    </row>
    <row r="80" spans="1:59" hidden="1">
      <c r="A80">
        <v>37428</v>
      </c>
      <c r="B80">
        <v>2016</v>
      </c>
      <c r="C80" t="s">
        <v>96</v>
      </c>
      <c r="D80" t="s">
        <v>194</v>
      </c>
      <c r="E80" s="2">
        <v>42245</v>
      </c>
      <c r="F80" s="2">
        <v>42246</v>
      </c>
      <c r="G80" t="s">
        <v>85</v>
      </c>
      <c r="H80" t="s">
        <v>85</v>
      </c>
      <c r="I80" t="s">
        <v>574</v>
      </c>
      <c r="J80">
        <v>1</v>
      </c>
      <c r="K80" t="s">
        <v>1046</v>
      </c>
      <c r="L80" t="s">
        <v>156</v>
      </c>
      <c r="N80" t="s">
        <v>1047</v>
      </c>
      <c r="O80" t="s">
        <v>1170</v>
      </c>
      <c r="R80" t="s">
        <v>761</v>
      </c>
      <c r="V80" t="s">
        <v>575</v>
      </c>
      <c r="Y80" t="s">
        <v>1</v>
      </c>
      <c r="AF80">
        <v>0</v>
      </c>
      <c r="AI80" t="s">
        <v>93</v>
      </c>
      <c r="AJ80" t="s">
        <v>159</v>
      </c>
      <c r="AK80" t="s">
        <v>686</v>
      </c>
      <c r="AL80" t="s">
        <v>686</v>
      </c>
      <c r="AM80" t="s">
        <v>1630</v>
      </c>
      <c r="AO80">
        <v>0</v>
      </c>
      <c r="AS80">
        <v>1</v>
      </c>
      <c r="AT80">
        <v>1</v>
      </c>
      <c r="BB80">
        <v>0</v>
      </c>
      <c r="BC80">
        <v>0</v>
      </c>
      <c r="BD80">
        <v>0</v>
      </c>
      <c r="BG80" s="1">
        <v>42245.634259259263</v>
      </c>
    </row>
    <row r="81" spans="1:59" hidden="1">
      <c r="A81">
        <v>37178</v>
      </c>
      <c r="B81">
        <v>2016</v>
      </c>
      <c r="C81" t="s">
        <v>7</v>
      </c>
      <c r="D81" t="s">
        <v>286</v>
      </c>
      <c r="E81" s="2">
        <v>42246</v>
      </c>
      <c r="F81" s="2">
        <v>42246</v>
      </c>
      <c r="G81" t="s">
        <v>247</v>
      </c>
      <c r="H81" t="s">
        <v>247</v>
      </c>
      <c r="I81" t="s">
        <v>250</v>
      </c>
      <c r="J81">
        <v>1</v>
      </c>
      <c r="K81" t="s">
        <v>269</v>
      </c>
      <c r="N81" t="s">
        <v>245</v>
      </c>
      <c r="O81" t="s">
        <v>1633</v>
      </c>
      <c r="R81" t="s">
        <v>244</v>
      </c>
      <c r="S81" t="s">
        <v>244</v>
      </c>
      <c r="V81" t="s">
        <v>2162</v>
      </c>
      <c r="Y81" t="s">
        <v>1</v>
      </c>
      <c r="AF81">
        <v>0</v>
      </c>
      <c r="AI81" t="s">
        <v>259</v>
      </c>
      <c r="AJ81" t="s">
        <v>3</v>
      </c>
      <c r="AK81" t="s">
        <v>696</v>
      </c>
      <c r="AL81" t="s">
        <v>696</v>
      </c>
      <c r="AM81" t="s">
        <v>1634</v>
      </c>
      <c r="AO81">
        <v>0</v>
      </c>
      <c r="AS81">
        <v>1</v>
      </c>
      <c r="AT81">
        <v>1</v>
      </c>
      <c r="BB81">
        <v>0</v>
      </c>
      <c r="BC81">
        <v>0</v>
      </c>
      <c r="BD81">
        <v>0</v>
      </c>
      <c r="BG81" s="1">
        <v>42249.474583333336</v>
      </c>
    </row>
    <row r="82" spans="1:59" hidden="1">
      <c r="A82">
        <v>37387</v>
      </c>
      <c r="B82">
        <v>2016</v>
      </c>
      <c r="C82" t="s">
        <v>32</v>
      </c>
      <c r="D82" t="s">
        <v>1470</v>
      </c>
      <c r="E82" s="2">
        <v>42246</v>
      </c>
      <c r="F82" s="2">
        <v>42248</v>
      </c>
      <c r="G82" t="s">
        <v>247</v>
      </c>
      <c r="H82" t="s">
        <v>247</v>
      </c>
      <c r="I82" t="s">
        <v>282</v>
      </c>
      <c r="J82">
        <v>1</v>
      </c>
      <c r="K82" t="s">
        <v>448</v>
      </c>
      <c r="L82" t="s">
        <v>578</v>
      </c>
      <c r="M82" t="s">
        <v>246</v>
      </c>
      <c r="N82" t="s">
        <v>245</v>
      </c>
      <c r="O82" t="s">
        <v>1471</v>
      </c>
      <c r="R82" t="s">
        <v>244</v>
      </c>
      <c r="S82" t="s">
        <v>244</v>
      </c>
      <c r="T82" t="s">
        <v>1548</v>
      </c>
      <c r="U82" t="s">
        <v>1635</v>
      </c>
      <c r="V82" t="s">
        <v>1636</v>
      </c>
      <c r="Y82" t="s">
        <v>1</v>
      </c>
      <c r="AF82">
        <v>0</v>
      </c>
      <c r="AI82" t="s">
        <v>2141</v>
      </c>
      <c r="AJ82" t="s">
        <v>67</v>
      </c>
      <c r="AK82" t="s">
        <v>698</v>
      </c>
      <c r="AL82" t="s">
        <v>698</v>
      </c>
      <c r="AM82" t="s">
        <v>1637</v>
      </c>
      <c r="AO82">
        <v>0</v>
      </c>
      <c r="AS82">
        <v>1</v>
      </c>
      <c r="AT82">
        <v>1</v>
      </c>
      <c r="BB82">
        <v>0</v>
      </c>
      <c r="BC82">
        <v>0</v>
      </c>
      <c r="BD82">
        <v>0</v>
      </c>
      <c r="BG82" s="1">
        <v>42251.677245370367</v>
      </c>
    </row>
    <row r="83" spans="1:59" hidden="1">
      <c r="A83">
        <v>37179</v>
      </c>
      <c r="B83">
        <v>2016</v>
      </c>
      <c r="C83" t="s">
        <v>7</v>
      </c>
      <c r="D83" t="s">
        <v>1638</v>
      </c>
      <c r="E83" s="2">
        <v>42247</v>
      </c>
      <c r="F83" s="2">
        <v>42251</v>
      </c>
      <c r="G83" t="s">
        <v>247</v>
      </c>
      <c r="H83" t="s">
        <v>247</v>
      </c>
      <c r="I83" t="s">
        <v>250</v>
      </c>
      <c r="J83">
        <v>1</v>
      </c>
      <c r="K83" t="s">
        <v>448</v>
      </c>
      <c r="L83" t="s">
        <v>578</v>
      </c>
      <c r="N83" t="s">
        <v>245</v>
      </c>
      <c r="O83" t="s">
        <v>1471</v>
      </c>
      <c r="R83" t="s">
        <v>244</v>
      </c>
      <c r="S83" t="s">
        <v>244</v>
      </c>
      <c r="V83" t="s">
        <v>243</v>
      </c>
      <c r="Y83" t="s">
        <v>1</v>
      </c>
      <c r="AB83" t="s">
        <v>10</v>
      </c>
      <c r="AF83">
        <v>0</v>
      </c>
      <c r="AI83" t="s">
        <v>1104</v>
      </c>
      <c r="AJ83" t="s">
        <v>65</v>
      </c>
      <c r="AK83" t="s">
        <v>1361</v>
      </c>
      <c r="AL83" t="s">
        <v>1361</v>
      </c>
      <c r="AM83" t="s">
        <v>1639</v>
      </c>
      <c r="AN83" t="s">
        <v>28</v>
      </c>
      <c r="AO83">
        <v>0</v>
      </c>
      <c r="AS83">
        <v>1</v>
      </c>
      <c r="AT83">
        <v>0</v>
      </c>
      <c r="BB83">
        <v>0</v>
      </c>
      <c r="BC83">
        <v>0</v>
      </c>
      <c r="BD83">
        <v>0</v>
      </c>
      <c r="BG83" s="1">
        <v>42248.565694444442</v>
      </c>
    </row>
    <row r="84" spans="1:59">
      <c r="A84">
        <v>37443</v>
      </c>
      <c r="B84">
        <v>2016</v>
      </c>
      <c r="C84" t="s">
        <v>12</v>
      </c>
      <c r="E84" s="2">
        <v>42247</v>
      </c>
      <c r="F84" s="2">
        <v>42248</v>
      </c>
      <c r="G84" t="s">
        <v>247</v>
      </c>
      <c r="H84" t="s">
        <v>247</v>
      </c>
      <c r="I84" t="s">
        <v>282</v>
      </c>
      <c r="J84">
        <v>1</v>
      </c>
      <c r="K84" t="s">
        <v>448</v>
      </c>
      <c r="L84" t="s">
        <v>578</v>
      </c>
      <c r="M84" t="s">
        <v>246</v>
      </c>
      <c r="N84" t="s">
        <v>245</v>
      </c>
      <c r="O84" t="s">
        <v>1471</v>
      </c>
      <c r="R84" t="s">
        <v>244</v>
      </c>
      <c r="S84" t="s">
        <v>244</v>
      </c>
      <c r="T84" t="s">
        <v>1635</v>
      </c>
      <c r="V84" t="s">
        <v>243</v>
      </c>
      <c r="Y84" t="s">
        <v>1</v>
      </c>
      <c r="AF84">
        <v>0</v>
      </c>
      <c r="AI84" t="s">
        <v>259</v>
      </c>
      <c r="AJ84" t="s">
        <v>57</v>
      </c>
      <c r="AK84" t="s">
        <v>682</v>
      </c>
      <c r="AL84" t="s">
        <v>682</v>
      </c>
      <c r="AM84" t="s">
        <v>1640</v>
      </c>
      <c r="AO84">
        <v>0</v>
      </c>
      <c r="AS84">
        <v>1</v>
      </c>
      <c r="AT84">
        <v>1</v>
      </c>
      <c r="BB84">
        <v>0</v>
      </c>
      <c r="BC84">
        <v>0</v>
      </c>
      <c r="BD84">
        <v>0</v>
      </c>
      <c r="BG84" s="1">
        <v>42251.67150462963</v>
      </c>
    </row>
    <row r="85" spans="1:59" hidden="1">
      <c r="A85">
        <v>37140</v>
      </c>
      <c r="B85">
        <v>2016</v>
      </c>
      <c r="C85" t="s">
        <v>70</v>
      </c>
      <c r="D85" t="s">
        <v>1641</v>
      </c>
      <c r="E85" s="2">
        <v>42248</v>
      </c>
      <c r="F85" s="2">
        <v>42253</v>
      </c>
      <c r="G85" t="s">
        <v>25</v>
      </c>
      <c r="H85" t="s">
        <v>25</v>
      </c>
      <c r="I85" t="s">
        <v>1642</v>
      </c>
      <c r="J85">
        <v>1</v>
      </c>
      <c r="K85" t="s">
        <v>1643</v>
      </c>
      <c r="L85" t="s">
        <v>1644</v>
      </c>
      <c r="N85" t="s">
        <v>1645</v>
      </c>
      <c r="O85" t="s">
        <v>1032</v>
      </c>
      <c r="Q85" t="s">
        <v>1033</v>
      </c>
      <c r="R85" t="s">
        <v>445</v>
      </c>
      <c r="V85" t="s">
        <v>1034</v>
      </c>
      <c r="Y85" t="s">
        <v>1</v>
      </c>
      <c r="AF85">
        <v>0</v>
      </c>
      <c r="AI85" t="s">
        <v>1209</v>
      </c>
      <c r="AJ85" t="s">
        <v>49</v>
      </c>
      <c r="AK85" t="s">
        <v>905</v>
      </c>
      <c r="AL85" t="s">
        <v>905</v>
      </c>
      <c r="AM85" t="s">
        <v>1646</v>
      </c>
      <c r="AO85">
        <v>0</v>
      </c>
      <c r="AS85">
        <v>1</v>
      </c>
      <c r="AT85">
        <v>1</v>
      </c>
      <c r="BB85">
        <v>0</v>
      </c>
      <c r="BC85">
        <v>0</v>
      </c>
      <c r="BD85">
        <v>0</v>
      </c>
      <c r="BG85" s="1">
        <v>42249.615879629629</v>
      </c>
    </row>
    <row r="86" spans="1:59" hidden="1">
      <c r="A86">
        <v>37333</v>
      </c>
      <c r="B86">
        <v>2016</v>
      </c>
      <c r="C86" t="s">
        <v>32</v>
      </c>
      <c r="D86" t="s">
        <v>1089</v>
      </c>
      <c r="E86" s="2">
        <v>42248</v>
      </c>
      <c r="F86" s="2">
        <v>42249</v>
      </c>
      <c r="G86" t="s">
        <v>265</v>
      </c>
      <c r="H86" t="s">
        <v>265</v>
      </c>
      <c r="I86" t="s">
        <v>278</v>
      </c>
      <c r="J86">
        <v>1</v>
      </c>
      <c r="R86" t="s">
        <v>1647</v>
      </c>
      <c r="V86" t="s">
        <v>277</v>
      </c>
      <c r="Y86" t="s">
        <v>1</v>
      </c>
      <c r="AF86">
        <v>0</v>
      </c>
      <c r="AI86" t="s">
        <v>255</v>
      </c>
      <c r="AJ86" t="s">
        <v>153</v>
      </c>
      <c r="AK86" t="s">
        <v>936</v>
      </c>
      <c r="AL86" t="s">
        <v>936</v>
      </c>
      <c r="AM86" t="s">
        <v>1648</v>
      </c>
      <c r="AO86">
        <v>0</v>
      </c>
      <c r="AS86">
        <v>1</v>
      </c>
      <c r="AT86">
        <v>1</v>
      </c>
      <c r="BB86">
        <v>0</v>
      </c>
      <c r="BC86">
        <v>0</v>
      </c>
      <c r="BD86">
        <v>0</v>
      </c>
      <c r="BG86" s="1">
        <v>42251.469861111109</v>
      </c>
    </row>
    <row r="87" spans="1:59">
      <c r="A87">
        <v>38114</v>
      </c>
      <c r="B87">
        <v>2016</v>
      </c>
      <c r="C87" t="s">
        <v>12</v>
      </c>
      <c r="E87" s="2">
        <v>42248</v>
      </c>
      <c r="F87" s="2">
        <v>42249</v>
      </c>
      <c r="G87" t="s">
        <v>265</v>
      </c>
      <c r="H87" t="s">
        <v>265</v>
      </c>
      <c r="I87" t="s">
        <v>1475</v>
      </c>
      <c r="J87">
        <v>1</v>
      </c>
      <c r="K87" t="s">
        <v>1476</v>
      </c>
      <c r="L87" t="s">
        <v>1477</v>
      </c>
      <c r="O87" t="s">
        <v>1096</v>
      </c>
      <c r="R87" t="s">
        <v>272</v>
      </c>
      <c r="V87" t="s">
        <v>271</v>
      </c>
      <c r="Y87" t="s">
        <v>1</v>
      </c>
      <c r="AI87" t="s">
        <v>4</v>
      </c>
      <c r="AJ87" t="s">
        <v>57</v>
      </c>
      <c r="AK87" t="s">
        <v>682</v>
      </c>
      <c r="AL87" t="s">
        <v>682</v>
      </c>
      <c r="AM87" t="s">
        <v>1648</v>
      </c>
      <c r="AO87">
        <v>0</v>
      </c>
      <c r="AS87">
        <v>1</v>
      </c>
      <c r="AT87">
        <v>1</v>
      </c>
      <c r="BB87">
        <v>0</v>
      </c>
      <c r="BD87">
        <v>0</v>
      </c>
      <c r="BG87" s="1">
        <v>42249.331597222219</v>
      </c>
    </row>
    <row r="88" spans="1:59" hidden="1">
      <c r="A88">
        <v>38111</v>
      </c>
      <c r="B88">
        <v>2016</v>
      </c>
      <c r="C88" t="s">
        <v>32</v>
      </c>
      <c r="E88" s="2">
        <v>42248</v>
      </c>
      <c r="F88" s="2">
        <v>42249</v>
      </c>
      <c r="G88" t="s">
        <v>265</v>
      </c>
      <c r="H88" t="s">
        <v>265</v>
      </c>
      <c r="I88" t="s">
        <v>1475</v>
      </c>
      <c r="J88">
        <v>1</v>
      </c>
      <c r="K88" t="s">
        <v>1476</v>
      </c>
      <c r="L88" t="s">
        <v>1477</v>
      </c>
      <c r="O88" t="s">
        <v>1096</v>
      </c>
      <c r="R88" t="s">
        <v>272</v>
      </c>
      <c r="V88" t="s">
        <v>271</v>
      </c>
      <c r="Y88" t="s">
        <v>1</v>
      </c>
      <c r="AI88" t="s">
        <v>2163</v>
      </c>
      <c r="AJ88" t="s">
        <v>67</v>
      </c>
      <c r="AK88" t="s">
        <v>698</v>
      </c>
      <c r="AL88" t="s">
        <v>698</v>
      </c>
      <c r="AM88" t="s">
        <v>1648</v>
      </c>
      <c r="AN88" t="s">
        <v>28</v>
      </c>
      <c r="AO88">
        <v>0</v>
      </c>
      <c r="AS88">
        <v>1</v>
      </c>
      <c r="AT88">
        <v>1</v>
      </c>
      <c r="BB88">
        <v>0</v>
      </c>
      <c r="BD88">
        <v>0</v>
      </c>
      <c r="BG88" s="1">
        <v>42249.331863425927</v>
      </c>
    </row>
    <row r="89" spans="1:59" hidden="1">
      <c r="A89">
        <v>37160</v>
      </c>
      <c r="B89">
        <v>2016</v>
      </c>
      <c r="C89" t="s">
        <v>130</v>
      </c>
      <c r="D89" t="s">
        <v>442</v>
      </c>
      <c r="E89" s="2">
        <v>42249</v>
      </c>
      <c r="F89" s="2">
        <v>42249</v>
      </c>
      <c r="G89" t="s">
        <v>40</v>
      </c>
      <c r="H89" t="s">
        <v>40</v>
      </c>
      <c r="I89" t="s">
        <v>2164</v>
      </c>
      <c r="J89">
        <v>1</v>
      </c>
      <c r="K89" t="s">
        <v>712</v>
      </c>
      <c r="L89" t="s">
        <v>2165</v>
      </c>
      <c r="M89" t="s">
        <v>2166</v>
      </c>
      <c r="N89" t="s">
        <v>2167</v>
      </c>
      <c r="O89" t="s">
        <v>1118</v>
      </c>
      <c r="R89" t="s">
        <v>1119</v>
      </c>
      <c r="Y89" t="s">
        <v>1</v>
      </c>
      <c r="AF89">
        <v>0</v>
      </c>
      <c r="AI89" t="s">
        <v>268</v>
      </c>
      <c r="AJ89" t="s">
        <v>182</v>
      </c>
      <c r="AL89" t="s">
        <v>2168</v>
      </c>
      <c r="AM89" t="s">
        <v>1649</v>
      </c>
      <c r="AO89">
        <v>0</v>
      </c>
      <c r="AS89">
        <v>1</v>
      </c>
      <c r="AT89">
        <v>1</v>
      </c>
      <c r="BB89">
        <v>0</v>
      </c>
      <c r="BC89">
        <v>0</v>
      </c>
      <c r="BD89">
        <v>0</v>
      </c>
      <c r="BG89" s="1">
        <v>42248.847372685188</v>
      </c>
    </row>
    <row r="90" spans="1:59" hidden="1">
      <c r="A90">
        <v>37156</v>
      </c>
      <c r="B90">
        <v>2016</v>
      </c>
      <c r="C90" t="s">
        <v>96</v>
      </c>
      <c r="D90" t="s">
        <v>442</v>
      </c>
      <c r="E90" s="2">
        <v>42251</v>
      </c>
      <c r="F90" s="2">
        <v>42253</v>
      </c>
      <c r="G90" t="s">
        <v>17</v>
      </c>
      <c r="H90" t="s">
        <v>17</v>
      </c>
      <c r="I90" t="s">
        <v>451</v>
      </c>
      <c r="J90">
        <v>1</v>
      </c>
      <c r="K90" t="s">
        <v>1650</v>
      </c>
      <c r="L90" t="s">
        <v>1651</v>
      </c>
    </row>
    <row r="91" spans="1:59" hidden="1">
      <c r="A91">
        <v>37161</v>
      </c>
      <c r="B91">
        <v>2016</v>
      </c>
      <c r="C91" t="s">
        <v>130</v>
      </c>
      <c r="D91" t="s">
        <v>1652</v>
      </c>
      <c r="E91" s="2">
        <v>42251</v>
      </c>
      <c r="F91" s="2">
        <v>42252</v>
      </c>
      <c r="G91" t="s">
        <v>47</v>
      </c>
      <c r="H91" t="s">
        <v>47</v>
      </c>
      <c r="I91" t="s">
        <v>173</v>
      </c>
      <c r="J91">
        <v>1</v>
      </c>
      <c r="K91" t="s">
        <v>1151</v>
      </c>
      <c r="L91" t="s">
        <v>172</v>
      </c>
      <c r="N91" t="s">
        <v>224</v>
      </c>
      <c r="O91" t="s">
        <v>1653</v>
      </c>
      <c r="Q91" t="s">
        <v>1654</v>
      </c>
      <c r="R91" t="s">
        <v>584</v>
      </c>
      <c r="Y91" t="s">
        <v>1</v>
      </c>
      <c r="AF91">
        <v>0</v>
      </c>
      <c r="AI91" t="s">
        <v>2139</v>
      </c>
      <c r="AJ91" t="s">
        <v>2169</v>
      </c>
      <c r="AL91" t="s">
        <v>1655</v>
      </c>
      <c r="AM91" t="s">
        <v>1656</v>
      </c>
      <c r="AN91" t="s">
        <v>28</v>
      </c>
      <c r="AO91">
        <v>0</v>
      </c>
      <c r="AS91">
        <v>1</v>
      </c>
      <c r="AT91">
        <v>1</v>
      </c>
      <c r="BB91">
        <v>0</v>
      </c>
      <c r="BC91">
        <v>0</v>
      </c>
      <c r="BD91">
        <v>0</v>
      </c>
      <c r="BG91" s="1">
        <v>42250.860972222225</v>
      </c>
    </row>
    <row r="92" spans="1:59" hidden="1">
      <c r="A92">
        <v>37224</v>
      </c>
      <c r="B92">
        <v>2016</v>
      </c>
      <c r="C92" t="s">
        <v>7</v>
      </c>
      <c r="D92" t="s">
        <v>1045</v>
      </c>
      <c r="E92" s="2">
        <v>42251</v>
      </c>
      <c r="F92" s="2">
        <v>42252</v>
      </c>
      <c r="G92" t="s">
        <v>256</v>
      </c>
      <c r="H92" t="s">
        <v>256</v>
      </c>
      <c r="I92" t="s">
        <v>586</v>
      </c>
      <c r="J92">
        <v>1</v>
      </c>
      <c r="K92" t="s">
        <v>1488</v>
      </c>
      <c r="L92" t="s">
        <v>1489</v>
      </c>
      <c r="N92" t="s">
        <v>1456</v>
      </c>
      <c r="O92" t="s">
        <v>1657</v>
      </c>
      <c r="R92" t="s">
        <v>2136</v>
      </c>
      <c r="S92" t="s">
        <v>2170</v>
      </c>
      <c r="Y92" t="s">
        <v>1</v>
      </c>
      <c r="AF92">
        <v>0</v>
      </c>
      <c r="AI92" t="s">
        <v>4</v>
      </c>
      <c r="AJ92" t="s">
        <v>18</v>
      </c>
      <c r="AK92" t="s">
        <v>677</v>
      </c>
      <c r="AL92" t="s">
        <v>677</v>
      </c>
      <c r="AM92" t="s">
        <v>1656</v>
      </c>
      <c r="AN92" t="s">
        <v>28</v>
      </c>
      <c r="AO92">
        <v>0</v>
      </c>
      <c r="AS92">
        <v>1</v>
      </c>
      <c r="AT92">
        <v>0</v>
      </c>
      <c r="BB92">
        <v>0</v>
      </c>
      <c r="BC92">
        <v>0</v>
      </c>
      <c r="BD92">
        <v>0</v>
      </c>
      <c r="BG92" s="1">
        <v>42251.278067129628</v>
      </c>
    </row>
    <row r="93" spans="1:59">
      <c r="A93">
        <v>37348</v>
      </c>
      <c r="B93">
        <v>2016</v>
      </c>
      <c r="C93" t="s">
        <v>12</v>
      </c>
      <c r="E93" s="2">
        <v>42251</v>
      </c>
      <c r="F93" s="2">
        <v>42252</v>
      </c>
      <c r="G93" t="s">
        <v>242</v>
      </c>
      <c r="H93" t="s">
        <v>242</v>
      </c>
      <c r="I93" t="s">
        <v>280</v>
      </c>
      <c r="J93">
        <v>1</v>
      </c>
      <c r="K93" t="s">
        <v>1530</v>
      </c>
      <c r="M93" t="s">
        <v>1505</v>
      </c>
      <c r="N93" t="s">
        <v>1531</v>
      </c>
      <c r="O93" t="s">
        <v>1533</v>
      </c>
      <c r="R93" t="s">
        <v>1534</v>
      </c>
      <c r="S93" t="s">
        <v>1534</v>
      </c>
      <c r="V93" t="s">
        <v>1486</v>
      </c>
      <c r="Y93" t="s">
        <v>1</v>
      </c>
      <c r="AF93">
        <v>0</v>
      </c>
      <c r="AI93" t="s">
        <v>903</v>
      </c>
      <c r="AJ93" t="s">
        <v>102</v>
      </c>
      <c r="AK93" t="s">
        <v>829</v>
      </c>
      <c r="AL93" t="s">
        <v>829</v>
      </c>
      <c r="AM93" t="s">
        <v>1656</v>
      </c>
      <c r="AO93">
        <v>0</v>
      </c>
      <c r="AS93">
        <v>1</v>
      </c>
      <c r="AT93">
        <v>1</v>
      </c>
      <c r="BB93">
        <v>0</v>
      </c>
      <c r="BC93">
        <v>0</v>
      </c>
      <c r="BD93">
        <v>0</v>
      </c>
      <c r="BG93" s="1">
        <v>42255.339687500003</v>
      </c>
    </row>
    <row r="94" spans="1:59" hidden="1">
      <c r="A94">
        <v>37229</v>
      </c>
      <c r="B94">
        <v>2016</v>
      </c>
      <c r="C94" t="s">
        <v>96</v>
      </c>
      <c r="D94" t="s">
        <v>211</v>
      </c>
      <c r="E94" s="2">
        <v>42252</v>
      </c>
      <c r="F94" s="2">
        <v>42253</v>
      </c>
      <c r="G94" t="s">
        <v>14</v>
      </c>
      <c r="H94" t="s">
        <v>14</v>
      </c>
      <c r="I94" t="s">
        <v>276</v>
      </c>
      <c r="J94">
        <v>1</v>
      </c>
      <c r="K94" t="s">
        <v>1056</v>
      </c>
      <c r="L94" t="s">
        <v>1549</v>
      </c>
      <c r="M94" t="s">
        <v>449</v>
      </c>
      <c r="N94" t="s">
        <v>579</v>
      </c>
      <c r="O94" t="s">
        <v>1057</v>
      </c>
      <c r="R94" t="s">
        <v>1058</v>
      </c>
      <c r="Y94" t="s">
        <v>1</v>
      </c>
      <c r="AF94">
        <v>0</v>
      </c>
      <c r="AI94" t="s">
        <v>144</v>
      </c>
      <c r="AJ94" t="s">
        <v>133</v>
      </c>
      <c r="AK94" t="s">
        <v>686</v>
      </c>
      <c r="AL94" t="s">
        <v>685</v>
      </c>
      <c r="AM94" t="s">
        <v>1658</v>
      </c>
      <c r="AO94">
        <v>0</v>
      </c>
      <c r="AS94">
        <v>1</v>
      </c>
      <c r="AT94">
        <v>1</v>
      </c>
      <c r="BB94">
        <v>0</v>
      </c>
      <c r="BC94">
        <v>0</v>
      </c>
      <c r="BD94">
        <v>0</v>
      </c>
      <c r="BG94" s="1">
        <v>42252.867465277777</v>
      </c>
    </row>
    <row r="95" spans="1:59" hidden="1">
      <c r="A95">
        <v>37334</v>
      </c>
      <c r="B95">
        <v>2016</v>
      </c>
      <c r="C95" t="s">
        <v>32</v>
      </c>
      <c r="D95" t="s">
        <v>1107</v>
      </c>
      <c r="E95" s="2">
        <v>42252</v>
      </c>
      <c r="F95" s="2">
        <v>42252</v>
      </c>
      <c r="G95" t="s">
        <v>265</v>
      </c>
      <c r="H95" t="s">
        <v>265</v>
      </c>
      <c r="I95" t="s">
        <v>267</v>
      </c>
      <c r="J95">
        <v>1</v>
      </c>
      <c r="K95" t="s">
        <v>1659</v>
      </c>
      <c r="L95" t="s">
        <v>1660</v>
      </c>
      <c r="O95" t="s">
        <v>1661</v>
      </c>
      <c r="Q95" t="s">
        <v>1662</v>
      </c>
      <c r="R95" t="s">
        <v>1663</v>
      </c>
      <c r="V95" t="s">
        <v>1108</v>
      </c>
      <c r="Y95" t="s">
        <v>1</v>
      </c>
      <c r="AF95">
        <v>0</v>
      </c>
      <c r="AI95" t="s">
        <v>255</v>
      </c>
      <c r="AJ95" t="s">
        <v>87</v>
      </c>
      <c r="AK95" t="s">
        <v>683</v>
      </c>
      <c r="AL95" t="s">
        <v>683</v>
      </c>
      <c r="AM95" t="s">
        <v>1664</v>
      </c>
      <c r="AO95">
        <v>0</v>
      </c>
      <c r="AS95">
        <v>1</v>
      </c>
      <c r="AT95">
        <v>1</v>
      </c>
      <c r="BB95">
        <v>0</v>
      </c>
      <c r="BC95">
        <v>0</v>
      </c>
      <c r="BD95">
        <v>0</v>
      </c>
      <c r="BG95" s="1">
        <v>42253.82335648148</v>
      </c>
    </row>
    <row r="96" spans="1:59" hidden="1">
      <c r="A96">
        <v>37385</v>
      </c>
      <c r="B96">
        <v>2016</v>
      </c>
      <c r="C96" t="s">
        <v>32</v>
      </c>
      <c r="D96" t="s">
        <v>1470</v>
      </c>
      <c r="E96" s="2">
        <v>42257</v>
      </c>
      <c r="F96" s="2">
        <v>42259</v>
      </c>
      <c r="G96" t="s">
        <v>247</v>
      </c>
      <c r="H96" t="s">
        <v>247</v>
      </c>
      <c r="I96" t="s">
        <v>260</v>
      </c>
      <c r="J96">
        <v>1</v>
      </c>
      <c r="K96" t="s">
        <v>448</v>
      </c>
      <c r="L96" t="s">
        <v>578</v>
      </c>
      <c r="M96" t="s">
        <v>246</v>
      </c>
      <c r="N96" t="s">
        <v>245</v>
      </c>
      <c r="O96" t="s">
        <v>1471</v>
      </c>
      <c r="R96" t="s">
        <v>244</v>
      </c>
      <c r="S96" t="s">
        <v>244</v>
      </c>
      <c r="V96" t="s">
        <v>243</v>
      </c>
      <c r="Y96" t="s">
        <v>1</v>
      </c>
      <c r="AF96">
        <v>0</v>
      </c>
      <c r="AI96" t="s">
        <v>259</v>
      </c>
      <c r="AJ96" t="s">
        <v>781</v>
      </c>
      <c r="AK96" t="s">
        <v>1479</v>
      </c>
      <c r="AL96" t="s">
        <v>1479</v>
      </c>
      <c r="AM96" t="s">
        <v>2171</v>
      </c>
      <c r="AN96" t="s">
        <v>28</v>
      </c>
      <c r="AO96">
        <v>0</v>
      </c>
      <c r="AS96">
        <v>1</v>
      </c>
      <c r="AT96">
        <v>1</v>
      </c>
      <c r="BB96">
        <v>0</v>
      </c>
      <c r="BC96">
        <v>0</v>
      </c>
      <c r="BD96">
        <v>0</v>
      </c>
      <c r="BE96">
        <v>0</v>
      </c>
      <c r="BF96">
        <v>0</v>
      </c>
      <c r="BG96" s="1">
        <v>42261.495787037034</v>
      </c>
    </row>
    <row r="97" spans="1:59">
      <c r="A97">
        <v>37442</v>
      </c>
      <c r="B97">
        <v>2016</v>
      </c>
      <c r="C97" t="s">
        <v>12</v>
      </c>
      <c r="E97" s="2">
        <v>42257</v>
      </c>
      <c r="F97" s="2">
        <v>42259</v>
      </c>
      <c r="G97" t="s">
        <v>247</v>
      </c>
      <c r="H97" t="s">
        <v>247</v>
      </c>
      <c r="I97" t="s">
        <v>260</v>
      </c>
      <c r="J97">
        <v>1</v>
      </c>
      <c r="K97" t="s">
        <v>448</v>
      </c>
      <c r="L97" t="s">
        <v>578</v>
      </c>
      <c r="M97" t="s">
        <v>246</v>
      </c>
      <c r="N97" t="s">
        <v>245</v>
      </c>
      <c r="O97" t="s">
        <v>1471</v>
      </c>
      <c r="R97" t="s">
        <v>244</v>
      </c>
      <c r="S97" t="s">
        <v>244</v>
      </c>
      <c r="T97" t="s">
        <v>244</v>
      </c>
      <c r="V97" t="s">
        <v>243</v>
      </c>
      <c r="Y97" t="s">
        <v>1</v>
      </c>
      <c r="AF97">
        <v>0</v>
      </c>
      <c r="AI97" t="s">
        <v>259</v>
      </c>
      <c r="AJ97" t="s">
        <v>781</v>
      </c>
      <c r="AK97" t="s">
        <v>1479</v>
      </c>
      <c r="AL97" t="s">
        <v>1479</v>
      </c>
      <c r="AM97" t="s">
        <v>2171</v>
      </c>
      <c r="AN97" t="s">
        <v>28</v>
      </c>
      <c r="AO97">
        <v>0</v>
      </c>
      <c r="AS97">
        <v>1</v>
      </c>
      <c r="AT97">
        <v>1</v>
      </c>
      <c r="BB97">
        <v>0</v>
      </c>
      <c r="BC97">
        <v>0</v>
      </c>
      <c r="BD97">
        <v>0</v>
      </c>
      <c r="BG97" s="1">
        <v>42261.493564814817</v>
      </c>
    </row>
    <row r="98" spans="1:59" hidden="1">
      <c r="A98">
        <v>37157</v>
      </c>
      <c r="B98">
        <v>2016</v>
      </c>
      <c r="C98" t="s">
        <v>96</v>
      </c>
      <c r="D98" t="s">
        <v>442</v>
      </c>
      <c r="E98" s="2">
        <v>42258</v>
      </c>
      <c r="F98" s="2">
        <v>42260</v>
      </c>
      <c r="G98" t="s">
        <v>187</v>
      </c>
      <c r="H98" t="s">
        <v>187</v>
      </c>
      <c r="I98" t="s">
        <v>186</v>
      </c>
      <c r="J98">
        <v>1</v>
      </c>
      <c r="K98" t="s">
        <v>1145</v>
      </c>
      <c r="L98" t="s">
        <v>1665</v>
      </c>
      <c r="N98" t="s">
        <v>208</v>
      </c>
    </row>
    <row r="99" spans="1:59" hidden="1">
      <c r="A99">
        <v>37434</v>
      </c>
      <c r="B99">
        <v>2016</v>
      </c>
      <c r="C99" t="s">
        <v>32</v>
      </c>
      <c r="D99" t="s">
        <v>1673</v>
      </c>
      <c r="E99" s="2">
        <v>42258</v>
      </c>
      <c r="F99" s="2">
        <v>42260</v>
      </c>
      <c r="G99" t="s">
        <v>654</v>
      </c>
      <c r="H99" t="s">
        <v>654</v>
      </c>
      <c r="I99" t="s">
        <v>1110</v>
      </c>
      <c r="J99">
        <v>1</v>
      </c>
      <c r="K99" t="s">
        <v>1674</v>
      </c>
      <c r="L99" t="s">
        <v>1675</v>
      </c>
      <c r="N99" t="s">
        <v>1676</v>
      </c>
      <c r="O99" t="s">
        <v>1677</v>
      </c>
      <c r="R99" t="s">
        <v>1678</v>
      </c>
      <c r="V99" t="s">
        <v>1111</v>
      </c>
      <c r="Y99" t="s">
        <v>1</v>
      </c>
      <c r="AF99">
        <v>0</v>
      </c>
      <c r="AI99" t="s">
        <v>4</v>
      </c>
      <c r="AJ99" t="s">
        <v>69</v>
      </c>
      <c r="AK99" t="s">
        <v>2172</v>
      </c>
      <c r="AL99" t="s">
        <v>2172</v>
      </c>
      <c r="AM99" t="s">
        <v>2173</v>
      </c>
      <c r="AO99">
        <v>0</v>
      </c>
      <c r="AS99">
        <v>1</v>
      </c>
      <c r="AT99">
        <v>1</v>
      </c>
      <c r="BB99">
        <v>0</v>
      </c>
      <c r="BC99">
        <v>0</v>
      </c>
      <c r="BD99">
        <v>0</v>
      </c>
      <c r="BG99" s="1">
        <v>42271.641018518516</v>
      </c>
    </row>
    <row r="100" spans="1:59" hidden="1">
      <c r="A100">
        <v>37215</v>
      </c>
      <c r="B100">
        <v>2016</v>
      </c>
      <c r="C100" t="s">
        <v>130</v>
      </c>
      <c r="D100" t="s">
        <v>211</v>
      </c>
      <c r="E100" s="2">
        <v>42259</v>
      </c>
      <c r="F100" s="2">
        <v>42260</v>
      </c>
      <c r="G100" t="s">
        <v>47</v>
      </c>
      <c r="H100" t="s">
        <v>47</v>
      </c>
      <c r="I100" t="s">
        <v>254</v>
      </c>
      <c r="J100">
        <v>1</v>
      </c>
      <c r="K100" t="s">
        <v>1666</v>
      </c>
      <c r="L100" t="s">
        <v>1667</v>
      </c>
      <c r="N100" t="s">
        <v>450</v>
      </c>
      <c r="O100" t="s">
        <v>1668</v>
      </c>
      <c r="Q100" t="s">
        <v>1669</v>
      </c>
      <c r="R100" t="s">
        <v>588</v>
      </c>
      <c r="Y100" t="s">
        <v>1</v>
      </c>
      <c r="AF100">
        <v>0</v>
      </c>
      <c r="AI100" t="s">
        <v>144</v>
      </c>
      <c r="AJ100" t="s">
        <v>182</v>
      </c>
      <c r="AL100" t="s">
        <v>2174</v>
      </c>
      <c r="AM100" t="s">
        <v>1670</v>
      </c>
      <c r="AN100" t="s">
        <v>28</v>
      </c>
      <c r="AO100">
        <v>0</v>
      </c>
      <c r="AS100">
        <v>1</v>
      </c>
      <c r="AT100">
        <v>0</v>
      </c>
      <c r="BB100">
        <v>0</v>
      </c>
      <c r="BC100">
        <v>0</v>
      </c>
      <c r="BD100">
        <v>0</v>
      </c>
      <c r="BG100" s="1">
        <v>42278.730497685188</v>
      </c>
    </row>
    <row r="101" spans="1:59" hidden="1">
      <c r="A101">
        <v>37230</v>
      </c>
      <c r="B101">
        <v>2016</v>
      </c>
      <c r="C101" t="s">
        <v>96</v>
      </c>
      <c r="D101" t="s">
        <v>95</v>
      </c>
      <c r="E101" s="2">
        <v>42259</v>
      </c>
      <c r="F101" s="2">
        <v>42260</v>
      </c>
      <c r="G101" t="s">
        <v>14</v>
      </c>
      <c r="H101" t="s">
        <v>14</v>
      </c>
      <c r="I101" t="s">
        <v>276</v>
      </c>
      <c r="J101">
        <v>1</v>
      </c>
      <c r="K101" t="s">
        <v>1056</v>
      </c>
      <c r="L101" t="s">
        <v>1549</v>
      </c>
      <c r="M101" t="s">
        <v>449</v>
      </c>
      <c r="N101" t="s">
        <v>579</v>
      </c>
      <c r="O101" t="s">
        <v>1057</v>
      </c>
      <c r="R101" t="s">
        <v>1109</v>
      </c>
      <c r="Y101" t="s">
        <v>1</v>
      </c>
      <c r="AF101">
        <v>0</v>
      </c>
      <c r="AI101" t="s">
        <v>93</v>
      </c>
      <c r="AJ101" t="s">
        <v>92</v>
      </c>
      <c r="AL101" t="s">
        <v>685</v>
      </c>
      <c r="AM101" t="s">
        <v>1670</v>
      </c>
      <c r="AO101">
        <v>0</v>
      </c>
      <c r="AS101">
        <v>1</v>
      </c>
      <c r="AT101">
        <v>1</v>
      </c>
      <c r="BB101">
        <v>0</v>
      </c>
      <c r="BC101">
        <v>0</v>
      </c>
      <c r="BD101">
        <v>0</v>
      </c>
      <c r="BG101" s="1">
        <v>42259.854351851849</v>
      </c>
    </row>
    <row r="102" spans="1:59" hidden="1">
      <c r="A102">
        <v>37438</v>
      </c>
      <c r="B102">
        <v>2016</v>
      </c>
      <c r="C102" t="s">
        <v>96</v>
      </c>
      <c r="D102" t="s">
        <v>158</v>
      </c>
      <c r="E102" s="2">
        <v>42259</v>
      </c>
      <c r="F102" s="2">
        <v>42260</v>
      </c>
      <c r="G102" t="s">
        <v>40</v>
      </c>
      <c r="H102" t="s">
        <v>40</v>
      </c>
      <c r="I102" t="s">
        <v>441</v>
      </c>
      <c r="J102">
        <v>1</v>
      </c>
      <c r="K102" t="s">
        <v>295</v>
      </c>
      <c r="L102" t="s">
        <v>294</v>
      </c>
      <c r="N102" t="s">
        <v>293</v>
      </c>
      <c r="O102" t="s">
        <v>1671</v>
      </c>
      <c r="Q102" t="s">
        <v>1672</v>
      </c>
      <c r="R102" t="s">
        <v>2175</v>
      </c>
      <c r="Y102" t="s">
        <v>30</v>
      </c>
      <c r="AF102">
        <v>0</v>
      </c>
      <c r="AI102" t="s">
        <v>120</v>
      </c>
      <c r="AJ102" t="s">
        <v>92</v>
      </c>
      <c r="AL102" t="s">
        <v>685</v>
      </c>
      <c r="AM102" t="s">
        <v>1670</v>
      </c>
      <c r="AO102">
        <v>0</v>
      </c>
      <c r="AS102">
        <v>1</v>
      </c>
      <c r="AT102">
        <v>1</v>
      </c>
      <c r="BB102">
        <v>0</v>
      </c>
      <c r="BC102">
        <v>0</v>
      </c>
      <c r="BD102">
        <v>0</v>
      </c>
      <c r="BG102" s="1">
        <v>42259.519120370373</v>
      </c>
    </row>
    <row r="103" spans="1:59" hidden="1">
      <c r="A103">
        <v>37578</v>
      </c>
      <c r="B103">
        <v>2016</v>
      </c>
      <c r="C103" t="s">
        <v>2</v>
      </c>
      <c r="D103" t="s">
        <v>561</v>
      </c>
      <c r="E103" s="2">
        <v>42259</v>
      </c>
      <c r="F103" s="2">
        <v>42260</v>
      </c>
      <c r="G103" t="s">
        <v>88</v>
      </c>
      <c r="H103" t="s">
        <v>88</v>
      </c>
      <c r="I103" t="s">
        <v>1679</v>
      </c>
      <c r="J103">
        <v>1</v>
      </c>
      <c r="K103" t="s">
        <v>1680</v>
      </c>
      <c r="L103">
        <v>71</v>
      </c>
    </row>
    <row r="104" spans="1:59" hidden="1">
      <c r="A104">
        <v>38658</v>
      </c>
      <c r="B104">
        <v>2016</v>
      </c>
      <c r="C104" t="s">
        <v>32</v>
      </c>
      <c r="E104" s="2">
        <v>42259</v>
      </c>
      <c r="F104" s="2">
        <v>42259</v>
      </c>
      <c r="G104" t="s">
        <v>22</v>
      </c>
      <c r="H104" t="s">
        <v>22</v>
      </c>
      <c r="I104" t="s">
        <v>2176</v>
      </c>
      <c r="J104">
        <v>1</v>
      </c>
      <c r="K104" t="s">
        <v>2177</v>
      </c>
      <c r="L104" t="s">
        <v>2178</v>
      </c>
      <c r="M104" t="s">
        <v>2179</v>
      </c>
      <c r="N104" t="s">
        <v>2180</v>
      </c>
    </row>
    <row r="105" spans="1:59" hidden="1">
      <c r="A105">
        <v>37180</v>
      </c>
      <c r="B105">
        <v>2016</v>
      </c>
      <c r="C105" t="s">
        <v>7</v>
      </c>
      <c r="D105" t="s">
        <v>1681</v>
      </c>
      <c r="E105" s="2">
        <v>42261</v>
      </c>
      <c r="F105" s="2">
        <v>42263</v>
      </c>
      <c r="G105" t="s">
        <v>247</v>
      </c>
      <c r="H105" t="s">
        <v>247</v>
      </c>
      <c r="I105" t="s">
        <v>260</v>
      </c>
      <c r="J105">
        <v>1</v>
      </c>
      <c r="K105" t="s">
        <v>448</v>
      </c>
      <c r="L105" t="s">
        <v>578</v>
      </c>
      <c r="N105" t="s">
        <v>245</v>
      </c>
      <c r="O105" t="s">
        <v>1471</v>
      </c>
      <c r="R105" t="s">
        <v>244</v>
      </c>
      <c r="S105" t="s">
        <v>244</v>
      </c>
      <c r="V105" t="s">
        <v>243</v>
      </c>
      <c r="Y105" t="s">
        <v>1</v>
      </c>
      <c r="AF105">
        <v>0</v>
      </c>
      <c r="AI105" t="s">
        <v>1104</v>
      </c>
      <c r="AJ105" t="s">
        <v>64</v>
      </c>
      <c r="AK105" t="s">
        <v>1682</v>
      </c>
      <c r="AL105" t="s">
        <v>1682</v>
      </c>
      <c r="AM105" t="s">
        <v>1683</v>
      </c>
      <c r="AN105" t="s">
        <v>28</v>
      </c>
      <c r="AO105">
        <v>0</v>
      </c>
      <c r="AS105">
        <v>1</v>
      </c>
      <c r="AT105">
        <v>0</v>
      </c>
      <c r="BB105">
        <v>0</v>
      </c>
      <c r="BC105">
        <v>0</v>
      </c>
      <c r="BD105">
        <v>0</v>
      </c>
      <c r="BG105" s="1">
        <v>42263.333657407406</v>
      </c>
    </row>
    <row r="106" spans="1:59" hidden="1">
      <c r="A106">
        <v>37240</v>
      </c>
      <c r="B106">
        <v>2016</v>
      </c>
      <c r="C106" t="s">
        <v>26</v>
      </c>
      <c r="E106" s="2">
        <v>42264</v>
      </c>
      <c r="F106" s="2">
        <v>42265</v>
      </c>
      <c r="G106" t="s">
        <v>247</v>
      </c>
      <c r="H106" t="s">
        <v>253</v>
      </c>
      <c r="I106" t="s">
        <v>1614</v>
      </c>
      <c r="J106">
        <v>1</v>
      </c>
      <c r="K106" t="s">
        <v>252</v>
      </c>
      <c r="L106" t="s">
        <v>1452</v>
      </c>
    </row>
    <row r="107" spans="1:59" hidden="1">
      <c r="A107">
        <v>37596</v>
      </c>
      <c r="B107">
        <v>2016</v>
      </c>
      <c r="C107" t="s">
        <v>32</v>
      </c>
      <c r="D107" t="s">
        <v>1113</v>
      </c>
      <c r="E107" s="2">
        <v>42264</v>
      </c>
      <c r="F107" s="2">
        <v>42265</v>
      </c>
      <c r="G107" t="s">
        <v>728</v>
      </c>
      <c r="H107" t="s">
        <v>728</v>
      </c>
      <c r="I107" t="s">
        <v>1114</v>
      </c>
      <c r="J107">
        <v>1</v>
      </c>
      <c r="K107" t="s">
        <v>1114</v>
      </c>
      <c r="L107" t="s">
        <v>1684</v>
      </c>
      <c r="N107" t="s">
        <v>2181</v>
      </c>
      <c r="O107" t="s">
        <v>1685</v>
      </c>
      <c r="R107" t="s">
        <v>1686</v>
      </c>
      <c r="V107" t="s">
        <v>1687</v>
      </c>
      <c r="Y107" t="s">
        <v>1</v>
      </c>
      <c r="AF107">
        <v>0</v>
      </c>
      <c r="AI107" t="s">
        <v>4</v>
      </c>
      <c r="AJ107" t="s">
        <v>69</v>
      </c>
      <c r="AK107" t="s">
        <v>1688</v>
      </c>
      <c r="AL107" t="s">
        <v>1688</v>
      </c>
      <c r="AM107" t="s">
        <v>1689</v>
      </c>
      <c r="AO107">
        <v>0</v>
      </c>
      <c r="AS107">
        <v>1</v>
      </c>
      <c r="AT107">
        <v>1</v>
      </c>
      <c r="BB107">
        <v>0</v>
      </c>
      <c r="BC107">
        <v>0</v>
      </c>
      <c r="BD107">
        <v>0</v>
      </c>
      <c r="BG107" s="1">
        <v>42268.523043981484</v>
      </c>
    </row>
    <row r="108" spans="1:59" hidden="1">
      <c r="A108">
        <v>37865</v>
      </c>
      <c r="B108">
        <v>2016</v>
      </c>
      <c r="C108" t="s">
        <v>7</v>
      </c>
      <c r="D108" t="s">
        <v>2182</v>
      </c>
      <c r="E108" s="2">
        <v>42265</v>
      </c>
      <c r="F108" s="2">
        <v>42266</v>
      </c>
      <c r="G108" t="s">
        <v>242</v>
      </c>
      <c r="H108" t="s">
        <v>242</v>
      </c>
      <c r="I108" t="s">
        <v>273</v>
      </c>
      <c r="J108">
        <v>1</v>
      </c>
      <c r="K108" t="s">
        <v>447</v>
      </c>
      <c r="L108" t="s">
        <v>2183</v>
      </c>
      <c r="M108" t="s">
        <v>1505</v>
      </c>
      <c r="O108" t="s">
        <v>2184</v>
      </c>
      <c r="R108" t="s">
        <v>2185</v>
      </c>
      <c r="V108" t="s">
        <v>1486</v>
      </c>
      <c r="Y108" t="s">
        <v>1</v>
      </c>
      <c r="AF108">
        <v>0</v>
      </c>
      <c r="AI108" t="s">
        <v>55</v>
      </c>
      <c r="AJ108" t="s">
        <v>18</v>
      </c>
      <c r="AK108" t="s">
        <v>677</v>
      </c>
      <c r="AL108" t="s">
        <v>677</v>
      </c>
      <c r="AM108" t="s">
        <v>2186</v>
      </c>
      <c r="AO108">
        <v>0</v>
      </c>
      <c r="AS108">
        <v>0</v>
      </c>
      <c r="AT108">
        <v>1</v>
      </c>
      <c r="BB108">
        <v>0</v>
      </c>
      <c r="BC108">
        <v>0</v>
      </c>
      <c r="BD108">
        <v>0</v>
      </c>
      <c r="BG108" s="1">
        <v>42300.707199074073</v>
      </c>
    </row>
    <row r="109" spans="1:59" hidden="1">
      <c r="A109">
        <v>37223</v>
      </c>
      <c r="B109">
        <v>2016</v>
      </c>
      <c r="C109" t="s">
        <v>96</v>
      </c>
      <c r="D109" t="s">
        <v>158</v>
      </c>
      <c r="E109" s="2">
        <v>42266</v>
      </c>
      <c r="F109" s="2">
        <v>42267</v>
      </c>
      <c r="G109" t="s">
        <v>5</v>
      </c>
      <c r="H109" t="s">
        <v>5</v>
      </c>
      <c r="I109" t="s">
        <v>1690</v>
      </c>
      <c r="J109">
        <v>1</v>
      </c>
      <c r="K109" t="s">
        <v>884</v>
      </c>
      <c r="L109" t="s">
        <v>849</v>
      </c>
      <c r="N109" t="s">
        <v>850</v>
      </c>
      <c r="O109" t="s">
        <v>1691</v>
      </c>
      <c r="R109" t="s">
        <v>1304</v>
      </c>
      <c r="S109" t="s">
        <v>1304</v>
      </c>
      <c r="T109" t="s">
        <v>1304</v>
      </c>
      <c r="U109" t="s">
        <v>1304</v>
      </c>
      <c r="V109" t="s">
        <v>1306</v>
      </c>
      <c r="Y109" t="s">
        <v>1</v>
      </c>
      <c r="AF109">
        <v>0</v>
      </c>
      <c r="AI109" t="s">
        <v>120</v>
      </c>
      <c r="AJ109" t="s">
        <v>159</v>
      </c>
      <c r="AK109" t="s">
        <v>686</v>
      </c>
      <c r="AL109" t="s">
        <v>686</v>
      </c>
      <c r="AM109" t="s">
        <v>1692</v>
      </c>
      <c r="AO109">
        <v>0</v>
      </c>
      <c r="AS109">
        <v>1</v>
      </c>
      <c r="AT109">
        <v>1</v>
      </c>
      <c r="BB109">
        <v>0</v>
      </c>
      <c r="BC109">
        <v>0</v>
      </c>
      <c r="BD109">
        <v>0</v>
      </c>
      <c r="BG109" s="1">
        <v>42266.489930555559</v>
      </c>
    </row>
    <row r="110" spans="1:59" hidden="1">
      <c r="A110">
        <v>37329</v>
      </c>
      <c r="B110">
        <v>2016</v>
      </c>
      <c r="C110" t="s">
        <v>26</v>
      </c>
      <c r="D110" t="s">
        <v>1693</v>
      </c>
      <c r="E110" s="2">
        <v>42266</v>
      </c>
      <c r="F110" s="2">
        <v>42267</v>
      </c>
      <c r="G110" t="s">
        <v>247</v>
      </c>
      <c r="H110" t="s">
        <v>247</v>
      </c>
      <c r="I110" t="s">
        <v>250</v>
      </c>
      <c r="J110">
        <v>1</v>
      </c>
      <c r="K110" t="s">
        <v>1694</v>
      </c>
      <c r="L110" t="s">
        <v>589</v>
      </c>
      <c r="M110" t="s">
        <v>249</v>
      </c>
      <c r="N110" t="s">
        <v>245</v>
      </c>
      <c r="O110" t="s">
        <v>1695</v>
      </c>
      <c r="R110" t="s">
        <v>590</v>
      </c>
      <c r="S110" t="s">
        <v>590</v>
      </c>
      <c r="V110" t="s">
        <v>1696</v>
      </c>
      <c r="Y110" t="s">
        <v>1</v>
      </c>
      <c r="AB110" t="s">
        <v>247</v>
      </c>
      <c r="AF110">
        <v>0</v>
      </c>
      <c r="AI110" t="s">
        <v>147</v>
      </c>
      <c r="AJ110" t="s">
        <v>18</v>
      </c>
      <c r="AK110" t="s">
        <v>677</v>
      </c>
      <c r="AL110" t="s">
        <v>676</v>
      </c>
      <c r="AM110" t="s">
        <v>1692</v>
      </c>
      <c r="AO110">
        <v>0</v>
      </c>
      <c r="AS110">
        <v>1</v>
      </c>
      <c r="AT110">
        <v>0</v>
      </c>
      <c r="BB110">
        <v>0</v>
      </c>
      <c r="BC110">
        <v>0</v>
      </c>
      <c r="BD110">
        <v>0</v>
      </c>
      <c r="BG110" s="1">
        <v>42272.597893518519</v>
      </c>
    </row>
    <row r="111" spans="1:59">
      <c r="A111">
        <v>37347</v>
      </c>
      <c r="B111">
        <v>2016</v>
      </c>
      <c r="C111" t="s">
        <v>12</v>
      </c>
      <c r="D111" t="s">
        <v>1697</v>
      </c>
      <c r="E111" s="2">
        <v>42266</v>
      </c>
      <c r="F111" s="2">
        <v>42268</v>
      </c>
      <c r="G111" t="s">
        <v>242</v>
      </c>
      <c r="H111" t="s">
        <v>242</v>
      </c>
      <c r="I111" t="s">
        <v>248</v>
      </c>
    </row>
    <row r="112" spans="1:59" hidden="1">
      <c r="A112">
        <v>38157</v>
      </c>
      <c r="B112">
        <v>2016</v>
      </c>
      <c r="C112" t="s">
        <v>2</v>
      </c>
      <c r="D112" t="s">
        <v>1044</v>
      </c>
      <c r="E112" s="2">
        <v>42266</v>
      </c>
      <c r="F112" s="2">
        <v>42267</v>
      </c>
      <c r="G112" t="s">
        <v>25</v>
      </c>
      <c r="H112" t="s">
        <v>25</v>
      </c>
      <c r="I112" t="s">
        <v>2187</v>
      </c>
      <c r="J112">
        <v>1</v>
      </c>
      <c r="K112" t="s">
        <v>2188</v>
      </c>
      <c r="M112" t="s">
        <v>2189</v>
      </c>
    </row>
    <row r="113" spans="1:59" hidden="1">
      <c r="A113">
        <v>37875</v>
      </c>
      <c r="B113">
        <v>2016</v>
      </c>
      <c r="C113" t="s">
        <v>32</v>
      </c>
      <c r="E113" s="2">
        <v>42267</v>
      </c>
      <c r="F113" s="2">
        <v>42267</v>
      </c>
      <c r="G113" t="s">
        <v>160</v>
      </c>
      <c r="H113" t="s">
        <v>160</v>
      </c>
      <c r="I113" t="s">
        <v>2190</v>
      </c>
      <c r="J113">
        <v>1</v>
      </c>
      <c r="K113" t="s">
        <v>2191</v>
      </c>
      <c r="O113" t="s">
        <v>2192</v>
      </c>
      <c r="Q113" t="s">
        <v>2192</v>
      </c>
      <c r="R113" t="s">
        <v>2193</v>
      </c>
      <c r="Y113" t="s">
        <v>1</v>
      </c>
      <c r="AI113" t="s">
        <v>4</v>
      </c>
      <c r="AJ113" t="s">
        <v>98</v>
      </c>
      <c r="AK113" t="s">
        <v>1006</v>
      </c>
      <c r="AL113" t="s">
        <v>1006</v>
      </c>
      <c r="AM113" t="s">
        <v>2194</v>
      </c>
      <c r="AO113">
        <v>0</v>
      </c>
      <c r="AS113">
        <v>1</v>
      </c>
      <c r="AT113">
        <v>1</v>
      </c>
      <c r="BB113">
        <v>0</v>
      </c>
      <c r="BD113">
        <v>0</v>
      </c>
      <c r="BG113" s="1">
        <v>42282.610312500001</v>
      </c>
    </row>
    <row r="114" spans="1:59" hidden="1">
      <c r="A114">
        <v>37345</v>
      </c>
      <c r="B114">
        <v>2016</v>
      </c>
      <c r="C114" t="s">
        <v>7</v>
      </c>
      <c r="E114" s="2">
        <v>42268</v>
      </c>
      <c r="F114" s="2">
        <v>42271</v>
      </c>
      <c r="G114" t="s">
        <v>242</v>
      </c>
      <c r="H114" t="s">
        <v>242</v>
      </c>
      <c r="I114" t="s">
        <v>248</v>
      </c>
    </row>
    <row r="115" spans="1:59" hidden="1">
      <c r="A115">
        <v>37138</v>
      </c>
      <c r="B115">
        <v>2016</v>
      </c>
      <c r="C115" t="s">
        <v>2</v>
      </c>
      <c r="D115" t="s">
        <v>1698</v>
      </c>
      <c r="E115" s="2">
        <v>42271</v>
      </c>
      <c r="F115" s="2">
        <v>42274</v>
      </c>
      <c r="G115" t="s">
        <v>25</v>
      </c>
      <c r="H115" t="s">
        <v>25</v>
      </c>
      <c r="I115" t="s">
        <v>197</v>
      </c>
      <c r="J115">
        <v>1</v>
      </c>
      <c r="K115" t="s">
        <v>1699</v>
      </c>
      <c r="M115" t="s">
        <v>760</v>
      </c>
      <c r="N115" t="s">
        <v>1700</v>
      </c>
      <c r="O115" t="s">
        <v>1701</v>
      </c>
      <c r="Q115" t="s">
        <v>1702</v>
      </c>
      <c r="R115" t="s">
        <v>1703</v>
      </c>
      <c r="S115" t="s">
        <v>1704</v>
      </c>
      <c r="V115" t="s">
        <v>1705</v>
      </c>
      <c r="Y115" t="s">
        <v>1</v>
      </c>
      <c r="AF115">
        <v>0</v>
      </c>
      <c r="AI115" t="s">
        <v>1706</v>
      </c>
      <c r="AJ115" t="s">
        <v>467</v>
      </c>
      <c r="AK115" t="s">
        <v>5621</v>
      </c>
      <c r="AL115" t="s">
        <v>5621</v>
      </c>
      <c r="AM115" t="s">
        <v>1707</v>
      </c>
      <c r="AO115">
        <v>0</v>
      </c>
      <c r="AS115">
        <v>1</v>
      </c>
      <c r="AT115">
        <v>1</v>
      </c>
      <c r="BB115">
        <v>0</v>
      </c>
      <c r="BC115">
        <v>0</v>
      </c>
      <c r="BD115">
        <v>0</v>
      </c>
      <c r="BG115" s="1">
        <v>42296.70208333333</v>
      </c>
    </row>
    <row r="116" spans="1:59" hidden="1">
      <c r="A116">
        <v>37231</v>
      </c>
      <c r="B116">
        <v>2016</v>
      </c>
      <c r="C116" t="s">
        <v>96</v>
      </c>
      <c r="D116" t="s">
        <v>95</v>
      </c>
      <c r="E116" s="2">
        <v>42271</v>
      </c>
      <c r="F116" s="2">
        <v>42274</v>
      </c>
      <c r="G116" t="s">
        <v>190</v>
      </c>
      <c r="H116" t="s">
        <v>190</v>
      </c>
      <c r="I116" t="s">
        <v>189</v>
      </c>
      <c r="J116">
        <v>1</v>
      </c>
      <c r="K116" t="s">
        <v>1708</v>
      </c>
      <c r="L116" t="s">
        <v>1709</v>
      </c>
      <c r="N116" t="s">
        <v>1020</v>
      </c>
      <c r="O116">
        <v>40213000333</v>
      </c>
      <c r="Q116">
        <v>40213000334</v>
      </c>
      <c r="R116" t="s">
        <v>1710</v>
      </c>
      <c r="V116" t="s">
        <v>5622</v>
      </c>
      <c r="Y116" t="s">
        <v>1</v>
      </c>
      <c r="AF116">
        <v>0</v>
      </c>
      <c r="AI116" t="s">
        <v>1711</v>
      </c>
      <c r="AJ116" t="s">
        <v>159</v>
      </c>
      <c r="AK116" t="s">
        <v>1115</v>
      </c>
      <c r="AL116" t="s">
        <v>1115</v>
      </c>
      <c r="AM116" t="s">
        <v>1707</v>
      </c>
      <c r="AO116">
        <v>0</v>
      </c>
      <c r="AS116">
        <v>1</v>
      </c>
      <c r="AT116">
        <v>1</v>
      </c>
      <c r="BB116">
        <v>0</v>
      </c>
      <c r="BC116">
        <v>0</v>
      </c>
      <c r="BD116">
        <v>0</v>
      </c>
      <c r="BG116" s="1">
        <v>42311.592499999999</v>
      </c>
    </row>
    <row r="117" spans="1:59" hidden="1">
      <c r="A117">
        <v>37131</v>
      </c>
      <c r="B117">
        <v>2016</v>
      </c>
      <c r="C117" t="s">
        <v>70</v>
      </c>
      <c r="D117" t="s">
        <v>561</v>
      </c>
      <c r="E117" s="2">
        <v>42273</v>
      </c>
      <c r="F117" s="2">
        <v>42274</v>
      </c>
      <c r="G117" t="s">
        <v>8</v>
      </c>
      <c r="H117" t="s">
        <v>8</v>
      </c>
      <c r="I117" t="s">
        <v>1712</v>
      </c>
      <c r="J117">
        <v>1</v>
      </c>
      <c r="K117" t="s">
        <v>1405</v>
      </c>
      <c r="L117" t="s">
        <v>1406</v>
      </c>
      <c r="M117" t="s">
        <v>1407</v>
      </c>
      <c r="N117" t="s">
        <v>1408</v>
      </c>
      <c r="O117" t="s">
        <v>1409</v>
      </c>
      <c r="Q117" t="s">
        <v>1410</v>
      </c>
      <c r="R117" t="s">
        <v>1411</v>
      </c>
      <c r="V117" t="s">
        <v>1412</v>
      </c>
      <c r="Y117" t="s">
        <v>1</v>
      </c>
      <c r="AI117" t="s">
        <v>4</v>
      </c>
      <c r="AJ117" t="s">
        <v>1713</v>
      </c>
      <c r="AK117" t="s">
        <v>1714</v>
      </c>
      <c r="AL117" t="s">
        <v>1714</v>
      </c>
      <c r="AM117" t="s">
        <v>1715</v>
      </c>
      <c r="AN117" t="s">
        <v>28</v>
      </c>
      <c r="AO117">
        <v>0</v>
      </c>
      <c r="AS117">
        <v>1</v>
      </c>
      <c r="AT117">
        <v>0</v>
      </c>
      <c r="BB117">
        <v>0</v>
      </c>
      <c r="BD117">
        <v>0</v>
      </c>
      <c r="BG117" s="1">
        <v>42277.461759259262</v>
      </c>
    </row>
    <row r="118" spans="1:59" hidden="1">
      <c r="A118">
        <v>37158</v>
      </c>
      <c r="B118">
        <v>2016</v>
      </c>
      <c r="C118" t="s">
        <v>96</v>
      </c>
      <c r="D118" t="s">
        <v>442</v>
      </c>
      <c r="E118" s="2">
        <v>42273</v>
      </c>
      <c r="F118" s="2">
        <v>42274</v>
      </c>
      <c r="G118" t="s">
        <v>40</v>
      </c>
      <c r="H118" t="s">
        <v>40</v>
      </c>
      <c r="I118" t="s">
        <v>195</v>
      </c>
      <c r="J118">
        <v>1</v>
      </c>
      <c r="K118" t="s">
        <v>1716</v>
      </c>
      <c r="L118" t="s">
        <v>840</v>
      </c>
      <c r="M118" t="s">
        <v>1717</v>
      </c>
      <c r="N118" t="s">
        <v>841</v>
      </c>
      <c r="O118" t="s">
        <v>1718</v>
      </c>
      <c r="R118" t="s">
        <v>842</v>
      </c>
      <c r="V118" t="s">
        <v>591</v>
      </c>
      <c r="X118" t="s">
        <v>28</v>
      </c>
      <c r="Y118" t="s">
        <v>30</v>
      </c>
      <c r="AF118">
        <v>0</v>
      </c>
      <c r="AI118" t="s">
        <v>241</v>
      </c>
      <c r="AJ118" t="s">
        <v>159</v>
      </c>
      <c r="AL118" t="s">
        <v>686</v>
      </c>
      <c r="AM118" t="s">
        <v>1715</v>
      </c>
      <c r="AO118">
        <v>0</v>
      </c>
      <c r="AS118">
        <v>1</v>
      </c>
      <c r="AT118">
        <v>1</v>
      </c>
      <c r="BB118">
        <v>0</v>
      </c>
      <c r="BC118">
        <v>0</v>
      </c>
      <c r="BD118">
        <v>0</v>
      </c>
      <c r="BG118" s="1">
        <v>42273.429861111108</v>
      </c>
    </row>
    <row r="119" spans="1:59" hidden="1">
      <c r="A119">
        <v>37323</v>
      </c>
      <c r="B119">
        <v>2016</v>
      </c>
      <c r="C119" t="s">
        <v>96</v>
      </c>
      <c r="D119" t="s">
        <v>1719</v>
      </c>
      <c r="E119" s="2">
        <v>42273</v>
      </c>
      <c r="F119" s="2">
        <v>42274</v>
      </c>
      <c r="G119" t="s">
        <v>47</v>
      </c>
      <c r="H119" t="s">
        <v>47</v>
      </c>
      <c r="I119" t="s">
        <v>210</v>
      </c>
      <c r="J119">
        <v>1</v>
      </c>
      <c r="K119" t="s">
        <v>1493</v>
      </c>
      <c r="L119" t="s">
        <v>1494</v>
      </c>
      <c r="N119" t="s">
        <v>1720</v>
      </c>
      <c r="O119" t="s">
        <v>1721</v>
      </c>
      <c r="Q119" t="s">
        <v>1722</v>
      </c>
      <c r="R119" t="s">
        <v>1065</v>
      </c>
      <c r="Y119" t="s">
        <v>30</v>
      </c>
      <c r="AF119">
        <v>0</v>
      </c>
      <c r="AI119" t="s">
        <v>144</v>
      </c>
      <c r="AJ119" t="s">
        <v>159</v>
      </c>
      <c r="AL119" t="s">
        <v>686</v>
      </c>
      <c r="AM119" t="s">
        <v>1715</v>
      </c>
      <c r="AO119">
        <v>0</v>
      </c>
      <c r="AS119">
        <v>1</v>
      </c>
      <c r="AT119">
        <v>1</v>
      </c>
      <c r="BB119">
        <v>0</v>
      </c>
      <c r="BC119">
        <v>0</v>
      </c>
      <c r="BD119">
        <v>0</v>
      </c>
      <c r="BG119" s="1">
        <v>42272.869270833333</v>
      </c>
    </row>
    <row r="120" spans="1:59" hidden="1">
      <c r="A120">
        <v>37327</v>
      </c>
      <c r="B120">
        <v>2016</v>
      </c>
      <c r="C120" t="s">
        <v>130</v>
      </c>
      <c r="D120" t="s">
        <v>1719</v>
      </c>
      <c r="E120" s="2">
        <v>42273</v>
      </c>
      <c r="F120" s="2">
        <v>42274</v>
      </c>
      <c r="G120" t="s">
        <v>47</v>
      </c>
      <c r="H120" t="s">
        <v>47</v>
      </c>
      <c r="I120" t="s">
        <v>210</v>
      </c>
      <c r="J120">
        <v>1</v>
      </c>
      <c r="K120" t="s">
        <v>1493</v>
      </c>
      <c r="L120" t="s">
        <v>1494</v>
      </c>
      <c r="N120" t="s">
        <v>1720</v>
      </c>
      <c r="O120" t="s">
        <v>1721</v>
      </c>
      <c r="Q120" t="s">
        <v>1722</v>
      </c>
      <c r="R120" t="s">
        <v>1065</v>
      </c>
      <c r="Y120" t="s">
        <v>1</v>
      </c>
      <c r="AF120">
        <v>0</v>
      </c>
      <c r="AI120" t="s">
        <v>144</v>
      </c>
      <c r="AJ120" t="s">
        <v>182</v>
      </c>
      <c r="AL120" t="s">
        <v>2195</v>
      </c>
      <c r="AM120" t="s">
        <v>1715</v>
      </c>
      <c r="AN120" t="s">
        <v>28</v>
      </c>
      <c r="AO120">
        <v>0</v>
      </c>
      <c r="AS120">
        <v>1</v>
      </c>
      <c r="AT120">
        <v>1</v>
      </c>
      <c r="BB120">
        <v>0</v>
      </c>
      <c r="BC120">
        <v>0</v>
      </c>
      <c r="BD120">
        <v>0</v>
      </c>
      <c r="BG120" s="1">
        <v>42275.336481481485</v>
      </c>
    </row>
    <row r="121" spans="1:59" hidden="1">
      <c r="A121">
        <v>37181</v>
      </c>
      <c r="B121">
        <v>2016</v>
      </c>
      <c r="C121" t="s">
        <v>7</v>
      </c>
      <c r="D121" t="s">
        <v>561</v>
      </c>
      <c r="E121" s="2">
        <v>42278</v>
      </c>
      <c r="F121" s="2">
        <v>42281</v>
      </c>
      <c r="G121" t="s">
        <v>247</v>
      </c>
      <c r="H121" t="s">
        <v>247</v>
      </c>
      <c r="I121" t="s">
        <v>218</v>
      </c>
      <c r="J121">
        <v>1</v>
      </c>
      <c r="K121" t="s">
        <v>448</v>
      </c>
      <c r="L121" t="s">
        <v>578</v>
      </c>
      <c r="N121" t="s">
        <v>245</v>
      </c>
      <c r="O121" t="s">
        <v>1471</v>
      </c>
      <c r="R121" t="s">
        <v>244</v>
      </c>
      <c r="S121" t="s">
        <v>244</v>
      </c>
      <c r="V121" t="s">
        <v>243</v>
      </c>
      <c r="Y121" t="s">
        <v>1</v>
      </c>
      <c r="AF121">
        <v>0</v>
      </c>
      <c r="AI121" t="s">
        <v>4</v>
      </c>
      <c r="AJ121" t="s">
        <v>18</v>
      </c>
      <c r="AK121" t="s">
        <v>676</v>
      </c>
      <c r="AL121" t="s">
        <v>676</v>
      </c>
      <c r="AM121" t="s">
        <v>1723</v>
      </c>
      <c r="AN121" t="s">
        <v>653</v>
      </c>
      <c r="AO121">
        <v>0</v>
      </c>
      <c r="AS121">
        <v>0</v>
      </c>
      <c r="AT121">
        <v>0</v>
      </c>
      <c r="BB121">
        <v>0</v>
      </c>
      <c r="BC121">
        <v>0</v>
      </c>
      <c r="BD121">
        <v>0</v>
      </c>
      <c r="BG121" s="1">
        <v>42265.334224537037</v>
      </c>
    </row>
    <row r="122" spans="1:59" hidden="1">
      <c r="A122">
        <v>37213</v>
      </c>
      <c r="B122">
        <v>2016</v>
      </c>
      <c r="C122" t="s">
        <v>96</v>
      </c>
      <c r="D122" t="s">
        <v>158</v>
      </c>
      <c r="E122" s="2">
        <v>42280</v>
      </c>
      <c r="F122" s="2">
        <v>42281</v>
      </c>
      <c r="G122" t="s">
        <v>47</v>
      </c>
      <c r="H122" t="s">
        <v>47</v>
      </c>
      <c r="I122" t="s">
        <v>170</v>
      </c>
      <c r="J122">
        <v>1</v>
      </c>
      <c r="K122" t="s">
        <v>1143</v>
      </c>
      <c r="L122" t="s">
        <v>1112</v>
      </c>
      <c r="N122" t="s">
        <v>168</v>
      </c>
      <c r="O122" t="s">
        <v>1526</v>
      </c>
      <c r="Q122" t="s">
        <v>1527</v>
      </c>
      <c r="R122" t="s">
        <v>2145</v>
      </c>
      <c r="Y122" t="s">
        <v>30</v>
      </c>
      <c r="AF122">
        <v>0</v>
      </c>
      <c r="AI122" t="s">
        <v>120</v>
      </c>
      <c r="AJ122" t="s">
        <v>92</v>
      </c>
      <c r="AL122" t="s">
        <v>685</v>
      </c>
      <c r="AM122" t="s">
        <v>1724</v>
      </c>
      <c r="AO122">
        <v>0</v>
      </c>
      <c r="AS122">
        <v>1</v>
      </c>
      <c r="AT122">
        <v>1</v>
      </c>
      <c r="BB122">
        <v>0</v>
      </c>
      <c r="BC122">
        <v>0</v>
      </c>
      <c r="BD122">
        <v>0</v>
      </c>
      <c r="BG122" s="1">
        <v>42280.781655092593</v>
      </c>
    </row>
    <row r="123" spans="1:59" hidden="1">
      <c r="A123">
        <v>37162</v>
      </c>
      <c r="B123">
        <v>2016</v>
      </c>
      <c r="C123" t="s">
        <v>130</v>
      </c>
      <c r="D123" t="s">
        <v>442</v>
      </c>
      <c r="E123" s="2">
        <v>42286</v>
      </c>
      <c r="F123" s="2">
        <v>42287</v>
      </c>
      <c r="G123" t="s">
        <v>17</v>
      </c>
      <c r="H123" t="s">
        <v>17</v>
      </c>
      <c r="I123" t="s">
        <v>142</v>
      </c>
      <c r="J123">
        <v>1</v>
      </c>
      <c r="K123" t="s">
        <v>1650</v>
      </c>
      <c r="L123" t="s">
        <v>1218</v>
      </c>
    </row>
    <row r="124" spans="1:59">
      <c r="A124">
        <v>37491</v>
      </c>
      <c r="B124">
        <v>2016</v>
      </c>
      <c r="C124" t="s">
        <v>12</v>
      </c>
      <c r="D124" t="s">
        <v>1727</v>
      </c>
      <c r="E124" s="2">
        <v>42292</v>
      </c>
      <c r="F124" s="2">
        <v>42293</v>
      </c>
      <c r="G124" t="s">
        <v>654</v>
      </c>
      <c r="H124" t="s">
        <v>654</v>
      </c>
      <c r="I124" t="s">
        <v>693</v>
      </c>
      <c r="J124">
        <v>1</v>
      </c>
      <c r="K124" t="s">
        <v>1126</v>
      </c>
      <c r="L124" t="s">
        <v>656</v>
      </c>
      <c r="M124" t="s">
        <v>655</v>
      </c>
    </row>
    <row r="125" spans="1:59" hidden="1">
      <c r="A125">
        <v>37241</v>
      </c>
      <c r="B125">
        <v>2016</v>
      </c>
      <c r="C125" t="s">
        <v>7</v>
      </c>
      <c r="E125" s="2">
        <v>42301</v>
      </c>
      <c r="F125" s="2">
        <v>42302</v>
      </c>
      <c r="G125" t="s">
        <v>40</v>
      </c>
      <c r="H125" t="s">
        <v>40</v>
      </c>
      <c r="I125" t="s">
        <v>240</v>
      </c>
      <c r="J125">
        <v>1</v>
      </c>
      <c r="K125" t="s">
        <v>688</v>
      </c>
      <c r="L125" t="s">
        <v>1725</v>
      </c>
      <c r="M125" t="s">
        <v>689</v>
      </c>
      <c r="N125" t="s">
        <v>690</v>
      </c>
      <c r="O125" t="s">
        <v>1121</v>
      </c>
      <c r="Q125" t="s">
        <v>1122</v>
      </c>
      <c r="R125" t="s">
        <v>691</v>
      </c>
      <c r="V125" t="s">
        <v>1123</v>
      </c>
      <c r="Y125" t="s">
        <v>1</v>
      </c>
      <c r="AB125" t="s">
        <v>47</v>
      </c>
      <c r="AF125">
        <v>0</v>
      </c>
      <c r="AI125" t="s">
        <v>13</v>
      </c>
      <c r="AJ125" t="s">
        <v>16</v>
      </c>
      <c r="AK125" t="s">
        <v>678</v>
      </c>
      <c r="AL125" t="s">
        <v>678</v>
      </c>
      <c r="AM125" t="s">
        <v>1726</v>
      </c>
      <c r="AO125">
        <v>0</v>
      </c>
      <c r="AS125">
        <v>1</v>
      </c>
      <c r="AT125">
        <v>1</v>
      </c>
      <c r="BB125">
        <v>0</v>
      </c>
      <c r="BC125">
        <v>0</v>
      </c>
      <c r="BD125">
        <v>0</v>
      </c>
      <c r="BG125" s="1">
        <v>42300.795844907407</v>
      </c>
    </row>
    <row r="126" spans="1:59" hidden="1">
      <c r="A126">
        <v>38792</v>
      </c>
      <c r="B126">
        <v>2016</v>
      </c>
      <c r="C126" t="s">
        <v>7</v>
      </c>
      <c r="E126" s="2">
        <v>42304</v>
      </c>
      <c r="F126" s="2">
        <v>42305</v>
      </c>
      <c r="G126" t="s">
        <v>25</v>
      </c>
      <c r="H126" t="s">
        <v>25</v>
      </c>
      <c r="I126" t="s">
        <v>2196</v>
      </c>
      <c r="J126">
        <v>1</v>
      </c>
      <c r="K126" t="s">
        <v>2197</v>
      </c>
      <c r="L126" t="s">
        <v>2198</v>
      </c>
      <c r="M126" t="s">
        <v>2199</v>
      </c>
      <c r="N126" t="s">
        <v>2200</v>
      </c>
      <c r="O126" t="s">
        <v>2201</v>
      </c>
      <c r="Q126" t="s">
        <v>2202</v>
      </c>
      <c r="R126" t="s">
        <v>2203</v>
      </c>
      <c r="V126" t="s">
        <v>2204</v>
      </c>
      <c r="Y126" t="s">
        <v>1</v>
      </c>
      <c r="AB126" t="s">
        <v>25</v>
      </c>
      <c r="AI126" t="s">
        <v>2123</v>
      </c>
      <c r="AJ126" t="s">
        <v>18</v>
      </c>
      <c r="AK126" t="s">
        <v>676</v>
      </c>
      <c r="AL126" t="s">
        <v>676</v>
      </c>
      <c r="AM126" t="s">
        <v>2205</v>
      </c>
      <c r="AN126" t="s">
        <v>653</v>
      </c>
      <c r="AO126">
        <v>0</v>
      </c>
      <c r="AS126">
        <v>0</v>
      </c>
      <c r="AT126">
        <v>0</v>
      </c>
      <c r="BB126">
        <v>0</v>
      </c>
      <c r="BD126">
        <v>0</v>
      </c>
      <c r="BG126" s="1">
        <v>42297.340196759258</v>
      </c>
    </row>
    <row r="127" spans="1:59" hidden="1">
      <c r="A127">
        <v>38622</v>
      </c>
      <c r="B127">
        <v>2016</v>
      </c>
      <c r="C127" t="s">
        <v>2</v>
      </c>
      <c r="D127" t="s">
        <v>2206</v>
      </c>
      <c r="E127" s="2">
        <v>42309</v>
      </c>
      <c r="F127" s="2">
        <v>42310</v>
      </c>
      <c r="G127" t="s">
        <v>253</v>
      </c>
      <c r="H127" t="s">
        <v>253</v>
      </c>
      <c r="I127" t="s">
        <v>2207</v>
      </c>
      <c r="J127">
        <v>1</v>
      </c>
      <c r="K127" t="s">
        <v>252</v>
      </c>
      <c r="L127" t="s">
        <v>1452</v>
      </c>
    </row>
    <row r="128" spans="1:59">
      <c r="A128">
        <v>37876</v>
      </c>
      <c r="B128">
        <v>2016</v>
      </c>
      <c r="C128" t="s">
        <v>12</v>
      </c>
      <c r="D128" t="s">
        <v>2208</v>
      </c>
      <c r="E128" s="2">
        <v>42312</v>
      </c>
      <c r="F128" s="2">
        <v>42313</v>
      </c>
      <c r="G128" t="s">
        <v>654</v>
      </c>
      <c r="H128" t="s">
        <v>654</v>
      </c>
      <c r="I128" t="s">
        <v>693</v>
      </c>
      <c r="J128">
        <v>1</v>
      </c>
      <c r="K128" t="s">
        <v>1734</v>
      </c>
      <c r="L128" t="s">
        <v>656</v>
      </c>
      <c r="M128" t="s">
        <v>655</v>
      </c>
    </row>
    <row r="129" spans="1:59" hidden="1">
      <c r="A129">
        <v>38256</v>
      </c>
      <c r="B129">
        <v>2016</v>
      </c>
      <c r="C129" t="s">
        <v>7</v>
      </c>
      <c r="D129" t="s">
        <v>2209</v>
      </c>
      <c r="E129" s="2">
        <v>42313</v>
      </c>
      <c r="F129" s="2">
        <v>42318</v>
      </c>
      <c r="G129" t="s">
        <v>10</v>
      </c>
      <c r="H129" t="s">
        <v>10</v>
      </c>
      <c r="I129" t="s">
        <v>237</v>
      </c>
    </row>
    <row r="130" spans="1:59" hidden="1">
      <c r="A130">
        <v>37896</v>
      </c>
      <c r="B130">
        <v>2016</v>
      </c>
      <c r="C130" t="s">
        <v>7</v>
      </c>
      <c r="D130" t="s">
        <v>2210</v>
      </c>
      <c r="E130" s="2">
        <v>42315</v>
      </c>
      <c r="F130" s="2">
        <v>42316</v>
      </c>
      <c r="G130" t="s">
        <v>2211</v>
      </c>
      <c r="H130" t="s">
        <v>787</v>
      </c>
      <c r="I130" t="s">
        <v>2212</v>
      </c>
      <c r="J130">
        <v>1</v>
      </c>
      <c r="K130" t="s">
        <v>789</v>
      </c>
      <c r="L130" t="s">
        <v>2213</v>
      </c>
      <c r="N130" t="s">
        <v>1442</v>
      </c>
    </row>
    <row r="131" spans="1:59" hidden="1">
      <c r="A131">
        <v>38844</v>
      </c>
      <c r="B131">
        <v>2016</v>
      </c>
      <c r="C131" t="s">
        <v>32</v>
      </c>
      <c r="E131" s="2">
        <v>42315</v>
      </c>
      <c r="F131" s="2">
        <v>42316</v>
      </c>
      <c r="G131" t="s">
        <v>47</v>
      </c>
      <c r="H131" t="s">
        <v>47</v>
      </c>
      <c r="I131" t="s">
        <v>568</v>
      </c>
      <c r="J131">
        <v>1</v>
      </c>
      <c r="K131" t="s">
        <v>5623</v>
      </c>
      <c r="L131" t="s">
        <v>5624</v>
      </c>
      <c r="N131" t="s">
        <v>5625</v>
      </c>
    </row>
    <row r="132" spans="1:59" hidden="1">
      <c r="A132">
        <v>38263</v>
      </c>
      <c r="B132">
        <v>2016</v>
      </c>
      <c r="C132" t="s">
        <v>7</v>
      </c>
      <c r="D132" t="s">
        <v>2214</v>
      </c>
      <c r="E132" s="2">
        <v>42317</v>
      </c>
      <c r="F132" s="2">
        <v>42322</v>
      </c>
      <c r="G132" t="s">
        <v>36</v>
      </c>
      <c r="H132" t="s">
        <v>36</v>
      </c>
      <c r="I132" t="s">
        <v>694</v>
      </c>
      <c r="J132">
        <v>1</v>
      </c>
      <c r="K132" t="s">
        <v>2215</v>
      </c>
      <c r="L132" t="s">
        <v>2216</v>
      </c>
      <c r="M132" t="s">
        <v>695</v>
      </c>
      <c r="N132" t="s">
        <v>5626</v>
      </c>
      <c r="O132" t="s">
        <v>5627</v>
      </c>
      <c r="Q132" t="s">
        <v>5628</v>
      </c>
      <c r="R132" t="s">
        <v>5629</v>
      </c>
      <c r="S132" t="s">
        <v>5630</v>
      </c>
      <c r="AB132" t="s">
        <v>22</v>
      </c>
      <c r="AI132" t="s">
        <v>4</v>
      </c>
      <c r="AJ132" t="s">
        <v>5500</v>
      </c>
      <c r="AK132" t="s">
        <v>5501</v>
      </c>
      <c r="AL132" t="s">
        <v>5998</v>
      </c>
      <c r="AM132" t="s">
        <v>5999</v>
      </c>
      <c r="AN132" t="s">
        <v>28</v>
      </c>
      <c r="AO132">
        <v>0</v>
      </c>
      <c r="AS132">
        <v>1</v>
      </c>
      <c r="AT132">
        <v>1</v>
      </c>
      <c r="BB132">
        <v>0</v>
      </c>
      <c r="BD132">
        <v>0</v>
      </c>
      <c r="BE132">
        <v>0</v>
      </c>
      <c r="BF132">
        <v>2169184</v>
      </c>
      <c r="BG132" s="1">
        <v>42353.629224537035</v>
      </c>
    </row>
    <row r="133" spans="1:59" hidden="1">
      <c r="A133">
        <v>38569</v>
      </c>
      <c r="B133">
        <v>2016</v>
      </c>
      <c r="C133" t="s">
        <v>7</v>
      </c>
      <c r="D133" t="s">
        <v>2217</v>
      </c>
      <c r="E133" s="2">
        <v>42317</v>
      </c>
      <c r="F133" s="2">
        <v>42318</v>
      </c>
      <c r="G133" t="s">
        <v>25</v>
      </c>
      <c r="H133" t="s">
        <v>25</v>
      </c>
      <c r="I133" t="s">
        <v>2218</v>
      </c>
      <c r="J133">
        <v>1</v>
      </c>
      <c r="K133" t="s">
        <v>2219</v>
      </c>
      <c r="L133" t="s">
        <v>2220</v>
      </c>
      <c r="N133" t="s">
        <v>2221</v>
      </c>
    </row>
    <row r="134" spans="1:59" hidden="1">
      <c r="A134">
        <v>38825</v>
      </c>
      <c r="B134">
        <v>2016</v>
      </c>
      <c r="C134" t="s">
        <v>7</v>
      </c>
      <c r="E134" s="2">
        <v>42318</v>
      </c>
      <c r="F134" s="2">
        <v>42319</v>
      </c>
      <c r="G134" t="s">
        <v>14</v>
      </c>
      <c r="H134" t="s">
        <v>14</v>
      </c>
      <c r="I134" t="s">
        <v>5631</v>
      </c>
      <c r="J134">
        <v>1</v>
      </c>
      <c r="K134" t="s">
        <v>2735</v>
      </c>
      <c r="L134" t="s">
        <v>2736</v>
      </c>
      <c r="M134" t="s">
        <v>2940</v>
      </c>
    </row>
    <row r="135" spans="1:59" hidden="1">
      <c r="A135">
        <v>38269</v>
      </c>
      <c r="B135">
        <v>2016</v>
      </c>
      <c r="C135" t="s">
        <v>32</v>
      </c>
      <c r="D135" t="s">
        <v>2222</v>
      </c>
      <c r="E135" s="2">
        <v>42320</v>
      </c>
      <c r="F135" s="2">
        <v>42320</v>
      </c>
      <c r="G135" t="s">
        <v>14</v>
      </c>
      <c r="H135" t="s">
        <v>14</v>
      </c>
      <c r="I135" t="s">
        <v>2223</v>
      </c>
      <c r="J135">
        <v>1</v>
      </c>
      <c r="K135" t="s">
        <v>2224</v>
      </c>
      <c r="L135" t="s">
        <v>2225</v>
      </c>
      <c r="N135" t="s">
        <v>2226</v>
      </c>
    </row>
    <row r="136" spans="1:59" hidden="1">
      <c r="A136">
        <v>37479</v>
      </c>
      <c r="B136">
        <v>2016</v>
      </c>
      <c r="C136" t="s">
        <v>2</v>
      </c>
      <c r="D136" t="s">
        <v>1124</v>
      </c>
      <c r="E136" s="2">
        <v>42321</v>
      </c>
      <c r="F136" s="2">
        <v>42323</v>
      </c>
      <c r="G136" t="s">
        <v>5</v>
      </c>
      <c r="H136" t="s">
        <v>5</v>
      </c>
      <c r="I136" t="s">
        <v>700</v>
      </c>
      <c r="J136">
        <v>1</v>
      </c>
      <c r="K136" t="s">
        <v>2227</v>
      </c>
      <c r="L136" t="s">
        <v>1728</v>
      </c>
      <c r="N136" t="s">
        <v>1729</v>
      </c>
      <c r="O136" t="s">
        <v>1730</v>
      </c>
      <c r="R136" t="s">
        <v>1125</v>
      </c>
      <c r="S136" t="s">
        <v>2228</v>
      </c>
      <c r="V136" t="s">
        <v>1731</v>
      </c>
      <c r="Y136" t="s">
        <v>1</v>
      </c>
      <c r="AF136">
        <v>0</v>
      </c>
      <c r="AI136" t="s">
        <v>4</v>
      </c>
      <c r="AJ136" t="s">
        <v>174</v>
      </c>
      <c r="AK136" t="s">
        <v>701</v>
      </c>
      <c r="AL136" t="s">
        <v>702</v>
      </c>
      <c r="AM136" t="s">
        <v>5632</v>
      </c>
      <c r="AN136" t="s">
        <v>28</v>
      </c>
      <c r="AO136">
        <v>0</v>
      </c>
      <c r="AS136">
        <v>1</v>
      </c>
      <c r="AT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 s="1">
        <v>42321.636759259258</v>
      </c>
    </row>
    <row r="137" spans="1:59" hidden="1">
      <c r="A137">
        <v>38207</v>
      </c>
      <c r="B137">
        <v>2016</v>
      </c>
      <c r="C137" t="s">
        <v>2</v>
      </c>
      <c r="D137" t="s">
        <v>2229</v>
      </c>
      <c r="E137" s="2">
        <v>42321</v>
      </c>
      <c r="F137" s="2">
        <v>42323</v>
      </c>
      <c r="G137" t="s">
        <v>24</v>
      </c>
      <c r="H137" t="s">
        <v>24</v>
      </c>
      <c r="I137" t="s">
        <v>2230</v>
      </c>
      <c r="J137">
        <v>1</v>
      </c>
      <c r="K137" t="s">
        <v>2231</v>
      </c>
      <c r="L137" t="s">
        <v>2232</v>
      </c>
      <c r="M137" t="s">
        <v>2233</v>
      </c>
      <c r="N137" t="s">
        <v>2234</v>
      </c>
    </row>
    <row r="138" spans="1:59" hidden="1">
      <c r="A138">
        <v>37242</v>
      </c>
      <c r="B138">
        <v>2016</v>
      </c>
      <c r="C138" t="s">
        <v>7</v>
      </c>
      <c r="D138" t="s">
        <v>2235</v>
      </c>
      <c r="E138" s="2">
        <v>42322</v>
      </c>
      <c r="F138" s="2">
        <v>42323</v>
      </c>
      <c r="G138" t="s">
        <v>24</v>
      </c>
      <c r="H138" t="s">
        <v>24</v>
      </c>
      <c r="I138" t="s">
        <v>23</v>
      </c>
      <c r="J138">
        <v>1</v>
      </c>
      <c r="K138" t="s">
        <v>2236</v>
      </c>
      <c r="L138" t="s">
        <v>2237</v>
      </c>
      <c r="N138" t="s">
        <v>2238</v>
      </c>
    </row>
    <row r="139" spans="1:59" hidden="1">
      <c r="A139">
        <v>38250</v>
      </c>
      <c r="B139">
        <v>2016</v>
      </c>
      <c r="C139" t="s">
        <v>7</v>
      </c>
      <c r="D139" t="s">
        <v>2239</v>
      </c>
      <c r="E139" s="2">
        <v>42322</v>
      </c>
      <c r="F139" s="2">
        <v>42323</v>
      </c>
      <c r="G139" t="s">
        <v>6</v>
      </c>
      <c r="H139" t="s">
        <v>6</v>
      </c>
      <c r="I139" t="s">
        <v>2240</v>
      </c>
      <c r="J139">
        <v>1</v>
      </c>
      <c r="K139" t="s">
        <v>2241</v>
      </c>
      <c r="L139" t="s">
        <v>2242</v>
      </c>
      <c r="N139" t="s">
        <v>2243</v>
      </c>
      <c r="O139" t="s">
        <v>2244</v>
      </c>
      <c r="R139" t="s">
        <v>2245</v>
      </c>
      <c r="V139" t="s">
        <v>6000</v>
      </c>
      <c r="Y139" t="s">
        <v>1</v>
      </c>
      <c r="AB139" t="s">
        <v>6</v>
      </c>
      <c r="AF139">
        <v>0</v>
      </c>
      <c r="AI139" t="s">
        <v>4</v>
      </c>
      <c r="AJ139" t="s">
        <v>3</v>
      </c>
      <c r="AK139" t="s">
        <v>675</v>
      </c>
      <c r="AL139" t="s">
        <v>675</v>
      </c>
      <c r="AM139" t="s">
        <v>1732</v>
      </c>
      <c r="AO139">
        <v>0</v>
      </c>
      <c r="AS139">
        <v>0</v>
      </c>
      <c r="AT139">
        <v>1</v>
      </c>
      <c r="BB139">
        <v>0</v>
      </c>
      <c r="BC139">
        <v>0</v>
      </c>
      <c r="BD139">
        <v>0</v>
      </c>
      <c r="BE139">
        <v>0</v>
      </c>
      <c r="BF139">
        <v>0</v>
      </c>
      <c r="BG139" s="1">
        <v>42318.873159722221</v>
      </c>
    </row>
    <row r="140" spans="1:59" hidden="1">
      <c r="A140">
        <v>38535</v>
      </c>
      <c r="B140">
        <v>2016</v>
      </c>
      <c r="C140" t="s">
        <v>7</v>
      </c>
      <c r="E140" s="2">
        <v>42322</v>
      </c>
      <c r="F140" s="2">
        <v>42323</v>
      </c>
      <c r="G140" t="s">
        <v>40</v>
      </c>
      <c r="H140" t="s">
        <v>40</v>
      </c>
      <c r="I140" t="s">
        <v>2436</v>
      </c>
      <c r="J140">
        <v>1</v>
      </c>
      <c r="K140" t="s">
        <v>2437</v>
      </c>
      <c r="L140" t="s">
        <v>2438</v>
      </c>
      <c r="M140" t="s">
        <v>2439</v>
      </c>
      <c r="O140" t="s">
        <v>6001</v>
      </c>
      <c r="R140" t="s">
        <v>2441</v>
      </c>
      <c r="S140" t="s">
        <v>6002</v>
      </c>
      <c r="T140" t="s">
        <v>6003</v>
      </c>
      <c r="Y140" t="s">
        <v>1</v>
      </c>
      <c r="AB140" t="s">
        <v>25</v>
      </c>
      <c r="AF140">
        <v>0</v>
      </c>
      <c r="AI140" t="s">
        <v>4</v>
      </c>
      <c r="AJ140" t="s">
        <v>3</v>
      </c>
      <c r="AL140" t="s">
        <v>675</v>
      </c>
      <c r="AM140" t="s">
        <v>1732</v>
      </c>
      <c r="AN140" t="s">
        <v>28</v>
      </c>
      <c r="AO140">
        <v>0</v>
      </c>
      <c r="AS140">
        <v>0</v>
      </c>
      <c r="AT140">
        <v>1</v>
      </c>
      <c r="BB140">
        <v>0</v>
      </c>
      <c r="BC140">
        <v>0</v>
      </c>
      <c r="BD140">
        <v>0</v>
      </c>
      <c r="BG140" s="1">
        <v>42353.629224537035</v>
      </c>
    </row>
    <row r="141" spans="1:59" hidden="1">
      <c r="A141">
        <v>37597</v>
      </c>
      <c r="B141">
        <v>2016</v>
      </c>
      <c r="C141" t="s">
        <v>7</v>
      </c>
      <c r="D141" t="s">
        <v>1733</v>
      </c>
      <c r="E141" s="2">
        <v>42325</v>
      </c>
      <c r="F141" s="2">
        <v>42326</v>
      </c>
      <c r="G141" t="s">
        <v>654</v>
      </c>
      <c r="H141" t="s">
        <v>654</v>
      </c>
      <c r="I141" t="s">
        <v>693</v>
      </c>
      <c r="J141">
        <v>1</v>
      </c>
      <c r="K141" t="s">
        <v>1734</v>
      </c>
      <c r="L141" t="s">
        <v>1735</v>
      </c>
      <c r="M141" t="s">
        <v>1300</v>
      </c>
      <c r="N141" t="s">
        <v>1736</v>
      </c>
      <c r="O141" t="s">
        <v>1737</v>
      </c>
      <c r="R141" t="s">
        <v>1301</v>
      </c>
      <c r="Y141" t="s">
        <v>1</v>
      </c>
      <c r="AB141" t="s">
        <v>22</v>
      </c>
      <c r="AF141">
        <v>0</v>
      </c>
      <c r="AI141" t="s">
        <v>55</v>
      </c>
      <c r="AJ141" t="s">
        <v>3</v>
      </c>
      <c r="AK141" t="s">
        <v>675</v>
      </c>
      <c r="AL141" t="s">
        <v>675</v>
      </c>
      <c r="AM141" t="s">
        <v>1738</v>
      </c>
      <c r="AO141">
        <v>0</v>
      </c>
      <c r="AS141">
        <v>0</v>
      </c>
      <c r="AT141">
        <v>1</v>
      </c>
      <c r="BB141">
        <v>0</v>
      </c>
      <c r="BC141">
        <v>0</v>
      </c>
      <c r="BD141">
        <v>0</v>
      </c>
      <c r="BG141" s="1">
        <v>42329.129745370374</v>
      </c>
    </row>
    <row r="142" spans="1:59">
      <c r="A142">
        <v>37599</v>
      </c>
      <c r="B142">
        <v>2016</v>
      </c>
      <c r="C142" t="s">
        <v>12</v>
      </c>
      <c r="D142" t="s">
        <v>1739</v>
      </c>
      <c r="E142" s="2">
        <v>42326</v>
      </c>
      <c r="F142" s="2">
        <v>42326</v>
      </c>
      <c r="G142" t="s">
        <v>654</v>
      </c>
      <c r="H142" t="s">
        <v>654</v>
      </c>
      <c r="I142" t="s">
        <v>693</v>
      </c>
      <c r="J142">
        <v>1</v>
      </c>
      <c r="K142" t="s">
        <v>1734</v>
      </c>
      <c r="L142" t="s">
        <v>1735</v>
      </c>
      <c r="M142" t="s">
        <v>1740</v>
      </c>
      <c r="N142" t="s">
        <v>1741</v>
      </c>
      <c r="O142" t="s">
        <v>1742</v>
      </c>
      <c r="R142" t="s">
        <v>1301</v>
      </c>
      <c r="X142" t="s">
        <v>1743</v>
      </c>
      <c r="Y142" t="s">
        <v>1</v>
      </c>
      <c r="AF142">
        <v>50</v>
      </c>
      <c r="AI142" t="s">
        <v>6004</v>
      </c>
      <c r="AJ142" t="s">
        <v>6005</v>
      </c>
      <c r="AK142" t="s">
        <v>696</v>
      </c>
      <c r="AL142" t="s">
        <v>6006</v>
      </c>
      <c r="AM142" t="s">
        <v>1744</v>
      </c>
      <c r="AN142" t="s">
        <v>1743</v>
      </c>
      <c r="AO142">
        <v>0</v>
      </c>
      <c r="AS142">
        <v>0</v>
      </c>
      <c r="AT142">
        <v>1</v>
      </c>
      <c r="BB142">
        <v>0</v>
      </c>
      <c r="BC142">
        <v>0</v>
      </c>
      <c r="BD142">
        <v>0</v>
      </c>
      <c r="BG142" s="1">
        <v>42352.353032407409</v>
      </c>
    </row>
    <row r="143" spans="1:59">
      <c r="A143">
        <v>37705</v>
      </c>
      <c r="B143">
        <v>2016</v>
      </c>
      <c r="C143" t="s">
        <v>12</v>
      </c>
      <c r="D143" t="s">
        <v>2254</v>
      </c>
      <c r="E143" s="2">
        <v>42326</v>
      </c>
      <c r="F143" s="2">
        <v>42327</v>
      </c>
      <c r="G143" t="s">
        <v>10</v>
      </c>
      <c r="H143" t="s">
        <v>10</v>
      </c>
      <c r="I143" t="s">
        <v>2255</v>
      </c>
    </row>
    <row r="144" spans="1:59" hidden="1">
      <c r="A144">
        <v>37598</v>
      </c>
      <c r="B144">
        <v>2016</v>
      </c>
      <c r="C144" t="s">
        <v>7</v>
      </c>
      <c r="D144" t="s">
        <v>1745</v>
      </c>
      <c r="E144" s="2">
        <v>42327</v>
      </c>
      <c r="F144" s="2">
        <v>42328</v>
      </c>
      <c r="G144" t="s">
        <v>654</v>
      </c>
      <c r="H144" t="s">
        <v>654</v>
      </c>
      <c r="I144" t="s">
        <v>693</v>
      </c>
      <c r="J144">
        <v>1</v>
      </c>
      <c r="K144" t="s">
        <v>1734</v>
      </c>
      <c r="L144" t="s">
        <v>1735</v>
      </c>
      <c r="M144" t="s">
        <v>1740</v>
      </c>
      <c r="N144" t="s">
        <v>1741</v>
      </c>
      <c r="O144" t="s">
        <v>1737</v>
      </c>
      <c r="R144" t="s">
        <v>1301</v>
      </c>
      <c r="Y144" t="s">
        <v>1</v>
      </c>
      <c r="AB144" t="s">
        <v>22</v>
      </c>
      <c r="AF144">
        <v>0</v>
      </c>
      <c r="AI144" t="s">
        <v>55</v>
      </c>
      <c r="AJ144" t="s">
        <v>3</v>
      </c>
      <c r="AK144" t="s">
        <v>675</v>
      </c>
      <c r="AL144" t="s">
        <v>675</v>
      </c>
      <c r="AM144" t="s">
        <v>1746</v>
      </c>
      <c r="AO144">
        <v>0</v>
      </c>
      <c r="AS144">
        <v>0</v>
      </c>
      <c r="AT144">
        <v>1</v>
      </c>
      <c r="BB144">
        <v>0</v>
      </c>
      <c r="BC144">
        <v>0</v>
      </c>
      <c r="BD144">
        <v>0</v>
      </c>
      <c r="BG144" s="1">
        <v>42329.129884259259</v>
      </c>
    </row>
    <row r="145" spans="1:59">
      <c r="A145">
        <v>37621</v>
      </c>
      <c r="B145">
        <v>2016</v>
      </c>
      <c r="C145" t="s">
        <v>12</v>
      </c>
      <c r="D145" t="s">
        <v>1747</v>
      </c>
      <c r="E145" s="2">
        <v>42327</v>
      </c>
      <c r="F145" s="2">
        <v>42328</v>
      </c>
      <c r="G145" t="s">
        <v>654</v>
      </c>
      <c r="H145" t="s">
        <v>654</v>
      </c>
      <c r="I145" t="s">
        <v>693</v>
      </c>
      <c r="J145">
        <v>1</v>
      </c>
      <c r="K145" t="s">
        <v>1734</v>
      </c>
      <c r="L145" t="s">
        <v>1299</v>
      </c>
      <c r="M145" t="s">
        <v>1740</v>
      </c>
      <c r="N145" t="s">
        <v>1741</v>
      </c>
      <c r="O145" t="s">
        <v>1748</v>
      </c>
      <c r="R145" t="s">
        <v>1301</v>
      </c>
      <c r="X145" t="s">
        <v>1743</v>
      </c>
      <c r="Y145" t="s">
        <v>1</v>
      </c>
      <c r="AF145">
        <v>50</v>
      </c>
      <c r="AI145" t="s">
        <v>55</v>
      </c>
      <c r="AJ145" t="s">
        <v>3</v>
      </c>
      <c r="AK145" t="s">
        <v>675</v>
      </c>
      <c r="AL145" t="s">
        <v>675</v>
      </c>
      <c r="AM145" t="s">
        <v>1746</v>
      </c>
      <c r="AN145" t="s">
        <v>1743</v>
      </c>
      <c r="AO145">
        <v>0</v>
      </c>
      <c r="AS145">
        <v>0</v>
      </c>
      <c r="AT145">
        <v>1</v>
      </c>
      <c r="BB145">
        <v>0</v>
      </c>
      <c r="BC145">
        <v>0</v>
      </c>
      <c r="BD145">
        <v>0</v>
      </c>
      <c r="BG145" s="1">
        <v>42352.353020833332</v>
      </c>
    </row>
    <row r="146" spans="1:59">
      <c r="A146">
        <v>37855</v>
      </c>
      <c r="B146">
        <v>2016</v>
      </c>
      <c r="C146" t="s">
        <v>12</v>
      </c>
      <c r="D146" t="s">
        <v>2256</v>
      </c>
      <c r="E146" s="2">
        <v>42327</v>
      </c>
      <c r="F146" s="2">
        <v>42328</v>
      </c>
      <c r="G146" t="s">
        <v>14</v>
      </c>
      <c r="H146" t="s">
        <v>14</v>
      </c>
      <c r="I146" t="s">
        <v>2223</v>
      </c>
      <c r="J146">
        <v>1</v>
      </c>
      <c r="K146" t="s">
        <v>2257</v>
      </c>
      <c r="L146" t="s">
        <v>2225</v>
      </c>
      <c r="N146" t="s">
        <v>2226</v>
      </c>
    </row>
    <row r="147" spans="1:59" hidden="1">
      <c r="A147">
        <v>38056</v>
      </c>
      <c r="B147">
        <v>2016</v>
      </c>
      <c r="C147" t="s">
        <v>7</v>
      </c>
      <c r="E147" s="2">
        <v>42327</v>
      </c>
      <c r="F147" s="2">
        <v>42328</v>
      </c>
      <c r="G147" t="s">
        <v>14</v>
      </c>
      <c r="H147" t="s">
        <v>14</v>
      </c>
      <c r="I147" t="s">
        <v>236</v>
      </c>
      <c r="J147">
        <v>1</v>
      </c>
      <c r="K147" t="s">
        <v>2262</v>
      </c>
      <c r="L147" t="s">
        <v>2263</v>
      </c>
      <c r="M147" t="s">
        <v>2264</v>
      </c>
      <c r="N147" t="s">
        <v>2265</v>
      </c>
      <c r="O147" t="s">
        <v>2266</v>
      </c>
      <c r="R147" t="s">
        <v>2267</v>
      </c>
      <c r="V147" t="s">
        <v>2268</v>
      </c>
      <c r="AB147" t="s">
        <v>728</v>
      </c>
      <c r="AI147" t="s">
        <v>4</v>
      </c>
      <c r="AJ147" t="s">
        <v>3</v>
      </c>
      <c r="AL147" t="s">
        <v>675</v>
      </c>
      <c r="AM147" t="s">
        <v>1746</v>
      </c>
      <c r="AN147" t="s">
        <v>653</v>
      </c>
      <c r="AO147">
        <v>0</v>
      </c>
      <c r="AS147">
        <v>0</v>
      </c>
      <c r="AT147">
        <v>1</v>
      </c>
      <c r="BB147">
        <v>0</v>
      </c>
      <c r="BD147">
        <v>1</v>
      </c>
      <c r="BE147">
        <v>0</v>
      </c>
      <c r="BF147">
        <v>7260</v>
      </c>
      <c r="BG147" s="1">
        <v>42353.629224537035</v>
      </c>
    </row>
    <row r="148" spans="1:59" hidden="1">
      <c r="A148">
        <v>37445</v>
      </c>
      <c r="B148">
        <v>2016</v>
      </c>
      <c r="C148" t="s">
        <v>96</v>
      </c>
      <c r="D148" t="s">
        <v>99</v>
      </c>
      <c r="E148" s="2">
        <v>42328</v>
      </c>
      <c r="F148" s="2">
        <v>42330</v>
      </c>
      <c r="G148" t="s">
        <v>47</v>
      </c>
      <c r="H148" t="s">
        <v>47</v>
      </c>
      <c r="I148" t="s">
        <v>170</v>
      </c>
      <c r="J148">
        <v>1</v>
      </c>
      <c r="K148" t="s">
        <v>1143</v>
      </c>
      <c r="L148" t="s">
        <v>1112</v>
      </c>
      <c r="N148" t="s">
        <v>168</v>
      </c>
      <c r="O148" t="s">
        <v>2270</v>
      </c>
      <c r="Q148" t="s">
        <v>2271</v>
      </c>
      <c r="R148" t="s">
        <v>2145</v>
      </c>
      <c r="V148" t="s">
        <v>5643</v>
      </c>
      <c r="Y148" t="s">
        <v>30</v>
      </c>
      <c r="AF148">
        <v>0</v>
      </c>
      <c r="AI148" t="s">
        <v>107</v>
      </c>
      <c r="AJ148" t="s">
        <v>191</v>
      </c>
      <c r="AL148" t="s">
        <v>699</v>
      </c>
      <c r="AM148" t="s">
        <v>1749</v>
      </c>
      <c r="AN148" t="s">
        <v>28</v>
      </c>
      <c r="AO148">
        <v>0</v>
      </c>
      <c r="AS148">
        <v>1</v>
      </c>
      <c r="AT148">
        <v>1</v>
      </c>
      <c r="BB148">
        <v>0</v>
      </c>
      <c r="BC148">
        <v>0</v>
      </c>
      <c r="BD148">
        <v>0</v>
      </c>
      <c r="BG148" s="1">
        <v>42329.655682870369</v>
      </c>
    </row>
    <row r="149" spans="1:59" hidden="1">
      <c r="A149">
        <v>37867</v>
      </c>
      <c r="B149">
        <v>2016</v>
      </c>
      <c r="C149" t="s">
        <v>2</v>
      </c>
      <c r="D149" t="s">
        <v>2272</v>
      </c>
      <c r="E149" s="2">
        <v>42328</v>
      </c>
      <c r="F149" s="2">
        <v>42332</v>
      </c>
      <c r="G149" t="s">
        <v>17</v>
      </c>
      <c r="H149" t="s">
        <v>17</v>
      </c>
      <c r="I149" t="s">
        <v>2273</v>
      </c>
      <c r="J149">
        <v>1</v>
      </c>
      <c r="K149" t="s">
        <v>2274</v>
      </c>
      <c r="L149">
        <v>655017</v>
      </c>
    </row>
    <row r="150" spans="1:59" hidden="1">
      <c r="A150">
        <v>37899</v>
      </c>
      <c r="B150">
        <v>2016</v>
      </c>
      <c r="C150" t="s">
        <v>2</v>
      </c>
      <c r="D150" t="s">
        <v>2275</v>
      </c>
      <c r="E150" s="2">
        <v>42328</v>
      </c>
      <c r="F150" s="2">
        <v>42330</v>
      </c>
      <c r="G150" t="s">
        <v>6</v>
      </c>
      <c r="H150" t="s">
        <v>6</v>
      </c>
      <c r="I150" t="s">
        <v>2276</v>
      </c>
      <c r="J150">
        <v>1</v>
      </c>
      <c r="K150" t="s">
        <v>2277</v>
      </c>
      <c r="L150" t="s">
        <v>2278</v>
      </c>
      <c r="N150" t="s">
        <v>2279</v>
      </c>
    </row>
    <row r="151" spans="1:59" hidden="1">
      <c r="A151">
        <v>37939</v>
      </c>
      <c r="B151">
        <v>2016</v>
      </c>
      <c r="C151" t="s">
        <v>7</v>
      </c>
      <c r="D151" t="s">
        <v>2280</v>
      </c>
      <c r="E151" s="2">
        <v>42328</v>
      </c>
      <c r="F151" s="2">
        <v>42329</v>
      </c>
      <c r="G151" t="s">
        <v>10</v>
      </c>
      <c r="H151" t="s">
        <v>10</v>
      </c>
      <c r="I151" t="s">
        <v>2077</v>
      </c>
      <c r="J151">
        <v>1</v>
      </c>
      <c r="K151" t="s">
        <v>2281</v>
      </c>
      <c r="L151" t="s">
        <v>2282</v>
      </c>
      <c r="M151" t="s">
        <v>2283</v>
      </c>
    </row>
    <row r="152" spans="1:59" hidden="1">
      <c r="A152">
        <v>37900</v>
      </c>
      <c r="B152">
        <v>2016</v>
      </c>
      <c r="C152" t="s">
        <v>2</v>
      </c>
      <c r="D152" t="s">
        <v>2286</v>
      </c>
      <c r="E152" s="2">
        <v>42329</v>
      </c>
      <c r="F152" s="2">
        <v>42330</v>
      </c>
      <c r="G152" t="s">
        <v>6</v>
      </c>
      <c r="H152" t="s">
        <v>6</v>
      </c>
      <c r="I152" t="s">
        <v>2287</v>
      </c>
      <c r="J152">
        <v>1</v>
      </c>
      <c r="K152" t="s">
        <v>2288</v>
      </c>
      <c r="L152" t="s">
        <v>2289</v>
      </c>
      <c r="N152" t="s">
        <v>2290</v>
      </c>
    </row>
    <row r="153" spans="1:59" hidden="1">
      <c r="A153">
        <v>38212</v>
      </c>
      <c r="B153">
        <v>2016</v>
      </c>
      <c r="C153" t="s">
        <v>2</v>
      </c>
      <c r="D153" t="s">
        <v>2299</v>
      </c>
      <c r="E153" s="2">
        <v>42329</v>
      </c>
      <c r="F153" s="2">
        <v>42330</v>
      </c>
      <c r="G153" t="s">
        <v>24</v>
      </c>
      <c r="H153" t="s">
        <v>24</v>
      </c>
      <c r="I153" t="s">
        <v>2300</v>
      </c>
      <c r="J153">
        <v>1</v>
      </c>
      <c r="K153" t="s">
        <v>2301</v>
      </c>
      <c r="L153" t="s">
        <v>2302</v>
      </c>
      <c r="M153" t="s">
        <v>2303</v>
      </c>
      <c r="N153" t="s">
        <v>2304</v>
      </c>
    </row>
    <row r="154" spans="1:59" hidden="1">
      <c r="A154">
        <v>38793</v>
      </c>
      <c r="B154">
        <v>2016</v>
      </c>
      <c r="C154" t="s">
        <v>32</v>
      </c>
      <c r="E154" s="2">
        <v>42329</v>
      </c>
      <c r="F154" s="2">
        <v>42330</v>
      </c>
      <c r="G154" t="s">
        <v>40</v>
      </c>
      <c r="H154" t="s">
        <v>40</v>
      </c>
      <c r="I154" t="s">
        <v>2305</v>
      </c>
      <c r="J154">
        <v>1</v>
      </c>
      <c r="K154" t="s">
        <v>2306</v>
      </c>
      <c r="L154" t="s">
        <v>2307</v>
      </c>
      <c r="M154" t="s">
        <v>2308</v>
      </c>
      <c r="N154" t="s">
        <v>2309</v>
      </c>
      <c r="O154" t="s">
        <v>2310</v>
      </c>
      <c r="R154" t="s">
        <v>2311</v>
      </c>
      <c r="V154" t="s">
        <v>2312</v>
      </c>
      <c r="Y154" t="s">
        <v>1</v>
      </c>
      <c r="AF154">
        <v>0</v>
      </c>
      <c r="AI154" t="s">
        <v>2313</v>
      </c>
      <c r="AJ154" t="s">
        <v>67</v>
      </c>
      <c r="AK154" t="s">
        <v>698</v>
      </c>
      <c r="AL154" t="s">
        <v>698</v>
      </c>
      <c r="AM154" t="s">
        <v>2315</v>
      </c>
      <c r="AO154">
        <v>0</v>
      </c>
      <c r="AS154">
        <v>1</v>
      </c>
      <c r="AT154">
        <v>1</v>
      </c>
      <c r="BB154">
        <v>0</v>
      </c>
      <c r="BC154">
        <v>0</v>
      </c>
      <c r="BD154">
        <v>0</v>
      </c>
      <c r="BG154" s="1">
        <v>42329.614317129628</v>
      </c>
    </row>
    <row r="155" spans="1:59" hidden="1">
      <c r="A155">
        <v>38257</v>
      </c>
      <c r="B155">
        <v>2016</v>
      </c>
      <c r="C155" t="s">
        <v>7</v>
      </c>
      <c r="D155" t="s">
        <v>2246</v>
      </c>
      <c r="E155" s="2">
        <v>42329</v>
      </c>
      <c r="F155" s="2">
        <v>42332</v>
      </c>
      <c r="G155" t="s">
        <v>10</v>
      </c>
      <c r="H155" t="s">
        <v>10</v>
      </c>
      <c r="I155" t="s">
        <v>237</v>
      </c>
    </row>
    <row r="156" spans="1:59" hidden="1">
      <c r="A156">
        <v>38258</v>
      </c>
      <c r="B156">
        <v>2016</v>
      </c>
      <c r="C156" t="s">
        <v>7</v>
      </c>
      <c r="E156" s="2">
        <v>42329</v>
      </c>
      <c r="F156" s="2">
        <v>42330</v>
      </c>
      <c r="G156" t="s">
        <v>6</v>
      </c>
      <c r="H156" t="s">
        <v>6</v>
      </c>
      <c r="I156" t="s">
        <v>2287</v>
      </c>
      <c r="J156">
        <v>1</v>
      </c>
      <c r="K156" t="s">
        <v>2316</v>
      </c>
      <c r="L156" t="s">
        <v>2317</v>
      </c>
      <c r="N156" t="s">
        <v>2318</v>
      </c>
      <c r="O156" t="s">
        <v>2319</v>
      </c>
      <c r="R156" t="s">
        <v>6007</v>
      </c>
      <c r="V156" t="s">
        <v>6008</v>
      </c>
      <c r="Y156" t="s">
        <v>1</v>
      </c>
      <c r="AB156" t="s">
        <v>5</v>
      </c>
      <c r="AF156">
        <v>0</v>
      </c>
      <c r="AI156" t="s">
        <v>4</v>
      </c>
      <c r="AJ156" t="s">
        <v>16</v>
      </c>
      <c r="AK156" t="s">
        <v>729</v>
      </c>
      <c r="AL156" t="s">
        <v>729</v>
      </c>
      <c r="AM156" t="s">
        <v>2315</v>
      </c>
      <c r="AO156">
        <v>0</v>
      </c>
      <c r="AS156">
        <v>1</v>
      </c>
      <c r="AT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 s="1">
        <v>42329.910254629627</v>
      </c>
    </row>
    <row r="157" spans="1:59" hidden="1">
      <c r="A157">
        <v>37670</v>
      </c>
      <c r="B157">
        <v>2016</v>
      </c>
      <c r="C157" t="s">
        <v>7</v>
      </c>
      <c r="D157" t="s">
        <v>2320</v>
      </c>
      <c r="E157" s="2">
        <v>42330</v>
      </c>
      <c r="F157" s="2">
        <v>42331</v>
      </c>
      <c r="G157" t="s">
        <v>10</v>
      </c>
      <c r="H157" t="s">
        <v>10</v>
      </c>
      <c r="I157" t="s">
        <v>2255</v>
      </c>
    </row>
    <row r="158" spans="1:59" hidden="1">
      <c r="A158">
        <v>38847</v>
      </c>
      <c r="B158">
        <v>2016</v>
      </c>
      <c r="C158" t="s">
        <v>7</v>
      </c>
      <c r="E158" s="2">
        <v>42331</v>
      </c>
      <c r="F158" s="2">
        <v>42331</v>
      </c>
      <c r="G158" t="s">
        <v>22</v>
      </c>
      <c r="H158" t="s">
        <v>22</v>
      </c>
      <c r="I158" t="s">
        <v>2428</v>
      </c>
      <c r="J158">
        <v>1</v>
      </c>
      <c r="K158" t="s">
        <v>2429</v>
      </c>
      <c r="N158" t="s">
        <v>5644</v>
      </c>
    </row>
    <row r="159" spans="1:59" hidden="1">
      <c r="A159">
        <v>37589</v>
      </c>
      <c r="B159">
        <v>2016</v>
      </c>
      <c r="C159" t="s">
        <v>7</v>
      </c>
      <c r="E159" s="2">
        <v>42332</v>
      </c>
      <c r="F159" s="2">
        <v>42335</v>
      </c>
      <c r="G159" t="s">
        <v>10</v>
      </c>
      <c r="H159" t="s">
        <v>10</v>
      </c>
      <c r="I159" t="s">
        <v>2332</v>
      </c>
    </row>
    <row r="160" spans="1:59" hidden="1">
      <c r="A160">
        <v>37765</v>
      </c>
      <c r="B160">
        <v>2016</v>
      </c>
      <c r="C160" t="s">
        <v>2</v>
      </c>
      <c r="D160" t="s">
        <v>2333</v>
      </c>
      <c r="E160" s="2">
        <v>42332</v>
      </c>
      <c r="F160" s="2">
        <v>42336</v>
      </c>
      <c r="G160" t="s">
        <v>10</v>
      </c>
      <c r="H160" t="s">
        <v>10</v>
      </c>
      <c r="I160" t="s">
        <v>2334</v>
      </c>
    </row>
    <row r="161" spans="1:59" hidden="1">
      <c r="A161">
        <v>38126</v>
      </c>
      <c r="B161">
        <v>2016</v>
      </c>
      <c r="C161" t="s">
        <v>7</v>
      </c>
      <c r="E161" s="2">
        <v>42332</v>
      </c>
      <c r="F161" s="2">
        <v>42333</v>
      </c>
      <c r="G161" t="s">
        <v>14</v>
      </c>
      <c r="H161" t="s">
        <v>14</v>
      </c>
      <c r="I161" t="s">
        <v>232</v>
      </c>
      <c r="J161">
        <v>1</v>
      </c>
      <c r="K161" t="s">
        <v>5633</v>
      </c>
      <c r="L161" t="s">
        <v>5634</v>
      </c>
      <c r="M161" t="s">
        <v>5635</v>
      </c>
      <c r="N161" t="s">
        <v>5636</v>
      </c>
      <c r="O161" t="s">
        <v>5637</v>
      </c>
      <c r="Q161" t="s">
        <v>5638</v>
      </c>
      <c r="R161" t="s">
        <v>5639</v>
      </c>
      <c r="S161" t="s">
        <v>5639</v>
      </c>
      <c r="V161" t="s">
        <v>5640</v>
      </c>
      <c r="AB161" t="s">
        <v>40</v>
      </c>
      <c r="AI161" t="s">
        <v>4</v>
      </c>
      <c r="AJ161" t="s">
        <v>6009</v>
      </c>
      <c r="AL161" t="s">
        <v>6010</v>
      </c>
      <c r="AM161" t="s">
        <v>6011</v>
      </c>
      <c r="AN161" t="s">
        <v>28</v>
      </c>
      <c r="AO161">
        <v>0</v>
      </c>
      <c r="AS161">
        <v>1</v>
      </c>
      <c r="AT161">
        <v>1</v>
      </c>
      <c r="BB161">
        <v>0</v>
      </c>
      <c r="BD161">
        <v>0</v>
      </c>
      <c r="BE161">
        <v>0</v>
      </c>
      <c r="BF161">
        <v>1863371</v>
      </c>
      <c r="BG161" s="1">
        <v>42353.629224537035</v>
      </c>
    </row>
    <row r="162" spans="1:59" hidden="1">
      <c r="A162">
        <v>37265</v>
      </c>
      <c r="B162">
        <v>2016</v>
      </c>
      <c r="C162" t="s">
        <v>7</v>
      </c>
      <c r="D162" t="s">
        <v>2335</v>
      </c>
      <c r="E162" s="2">
        <v>42333</v>
      </c>
      <c r="F162" s="2">
        <v>42337</v>
      </c>
      <c r="G162" t="s">
        <v>22</v>
      </c>
      <c r="H162" t="s">
        <v>22</v>
      </c>
      <c r="I162" t="s">
        <v>21</v>
      </c>
      <c r="J162">
        <v>1</v>
      </c>
      <c r="K162" t="s">
        <v>2336</v>
      </c>
      <c r="L162" t="s">
        <v>2337</v>
      </c>
      <c r="M162" t="s">
        <v>2338</v>
      </c>
      <c r="N162" t="s">
        <v>131</v>
      </c>
    </row>
    <row r="163" spans="1:59">
      <c r="A163">
        <v>37493</v>
      </c>
      <c r="B163">
        <v>2016</v>
      </c>
      <c r="C163" t="s">
        <v>12</v>
      </c>
      <c r="E163" s="2">
        <v>42333</v>
      </c>
      <c r="F163" s="2">
        <v>42334</v>
      </c>
      <c r="G163" t="s">
        <v>40</v>
      </c>
      <c r="H163" t="s">
        <v>40</v>
      </c>
      <c r="I163" t="s">
        <v>2305</v>
      </c>
      <c r="J163">
        <v>1</v>
      </c>
      <c r="K163" t="s">
        <v>2306</v>
      </c>
      <c r="L163" t="s">
        <v>2356</v>
      </c>
      <c r="N163" t="s">
        <v>2309</v>
      </c>
      <c r="O163" t="s">
        <v>2357</v>
      </c>
      <c r="R163" t="s">
        <v>1302</v>
      </c>
      <c r="Y163" t="s">
        <v>1</v>
      </c>
      <c r="AF163">
        <v>0</v>
      </c>
      <c r="AI163" t="s">
        <v>103</v>
      </c>
      <c r="AJ163" t="s">
        <v>57</v>
      </c>
      <c r="AK163" t="s">
        <v>682</v>
      </c>
      <c r="AL163" t="s">
        <v>682</v>
      </c>
      <c r="AM163" t="s">
        <v>1750</v>
      </c>
      <c r="AO163">
        <v>0</v>
      </c>
      <c r="AS163">
        <v>1</v>
      </c>
      <c r="AT163">
        <v>1</v>
      </c>
      <c r="BB163">
        <v>0</v>
      </c>
      <c r="BC163">
        <v>0</v>
      </c>
      <c r="BD163">
        <v>0</v>
      </c>
      <c r="BE163">
        <v>0</v>
      </c>
      <c r="BF163">
        <v>0</v>
      </c>
      <c r="BG163" s="1">
        <v>42333.701423611114</v>
      </c>
    </row>
    <row r="164" spans="1:59" hidden="1">
      <c r="A164">
        <v>37446</v>
      </c>
      <c r="B164">
        <v>2016</v>
      </c>
      <c r="C164" t="s">
        <v>96</v>
      </c>
      <c r="D164" t="s">
        <v>99</v>
      </c>
      <c r="E164" s="2">
        <v>42334</v>
      </c>
      <c r="F164" s="2">
        <v>42336</v>
      </c>
      <c r="G164" t="s">
        <v>24</v>
      </c>
      <c r="H164" t="s">
        <v>24</v>
      </c>
      <c r="I164" t="s">
        <v>71</v>
      </c>
      <c r="J164">
        <v>1</v>
      </c>
      <c r="K164" t="s">
        <v>2341</v>
      </c>
      <c r="L164" t="s">
        <v>2342</v>
      </c>
      <c r="M164" t="s">
        <v>2343</v>
      </c>
      <c r="N164" t="s">
        <v>2344</v>
      </c>
      <c r="O164" t="s">
        <v>2345</v>
      </c>
    </row>
    <row r="165" spans="1:59" hidden="1">
      <c r="A165">
        <v>38013</v>
      </c>
      <c r="B165">
        <v>2016</v>
      </c>
      <c r="C165" t="s">
        <v>7</v>
      </c>
      <c r="E165" s="2">
        <v>42334</v>
      </c>
      <c r="F165" s="2">
        <v>42335</v>
      </c>
      <c r="G165" t="s">
        <v>14</v>
      </c>
      <c r="H165" t="s">
        <v>14</v>
      </c>
      <c r="I165" t="s">
        <v>50</v>
      </c>
      <c r="J165">
        <v>1</v>
      </c>
      <c r="K165" t="s">
        <v>2258</v>
      </c>
      <c r="L165" t="s">
        <v>2259</v>
      </c>
      <c r="M165" t="s">
        <v>2260</v>
      </c>
      <c r="N165" t="s">
        <v>2261</v>
      </c>
    </row>
    <row r="166" spans="1:59" hidden="1">
      <c r="A166">
        <v>38055</v>
      </c>
      <c r="B166">
        <v>2016</v>
      </c>
      <c r="C166" t="s">
        <v>7</v>
      </c>
      <c r="E166" s="2">
        <v>42334</v>
      </c>
      <c r="F166" s="2">
        <v>42335</v>
      </c>
      <c r="G166" t="s">
        <v>14</v>
      </c>
      <c r="H166" t="s">
        <v>14</v>
      </c>
      <c r="I166" t="s">
        <v>236</v>
      </c>
      <c r="J166">
        <v>1</v>
      </c>
      <c r="K166" t="s">
        <v>2262</v>
      </c>
      <c r="L166" t="s">
        <v>2263</v>
      </c>
      <c r="M166" t="s">
        <v>2264</v>
      </c>
      <c r="N166" t="s">
        <v>2265</v>
      </c>
      <c r="O166" t="s">
        <v>2266</v>
      </c>
      <c r="R166" t="s">
        <v>2267</v>
      </c>
      <c r="V166" t="s">
        <v>2268</v>
      </c>
      <c r="AB166" t="s">
        <v>14</v>
      </c>
      <c r="AI166" t="s">
        <v>2269</v>
      </c>
      <c r="AJ166" t="s">
        <v>3</v>
      </c>
      <c r="AL166" t="s">
        <v>675</v>
      </c>
      <c r="AM166" t="s">
        <v>2346</v>
      </c>
      <c r="AN166" t="s">
        <v>653</v>
      </c>
      <c r="AO166">
        <v>0</v>
      </c>
      <c r="AS166">
        <v>0</v>
      </c>
      <c r="AT166">
        <v>1</v>
      </c>
      <c r="BB166">
        <v>0</v>
      </c>
      <c r="BD166">
        <v>0</v>
      </c>
      <c r="BE166">
        <v>0</v>
      </c>
      <c r="BF166">
        <v>1863437</v>
      </c>
      <c r="BG166" s="1">
        <v>42353.629224537035</v>
      </c>
    </row>
    <row r="167" spans="1:59" hidden="1">
      <c r="A167">
        <v>37243</v>
      </c>
      <c r="B167">
        <v>2016</v>
      </c>
      <c r="C167" t="s">
        <v>7</v>
      </c>
      <c r="D167" t="s">
        <v>1752</v>
      </c>
      <c r="E167" s="2">
        <v>42335</v>
      </c>
      <c r="F167" s="2">
        <v>42337</v>
      </c>
      <c r="G167" t="s">
        <v>10</v>
      </c>
      <c r="H167" t="s">
        <v>10</v>
      </c>
      <c r="I167" t="s">
        <v>660</v>
      </c>
    </row>
    <row r="168" spans="1:59" hidden="1">
      <c r="A168">
        <v>37407</v>
      </c>
      <c r="B168">
        <v>2016</v>
      </c>
      <c r="C168" t="s">
        <v>2</v>
      </c>
      <c r="D168" t="s">
        <v>99</v>
      </c>
      <c r="E168" s="2">
        <v>42335</v>
      </c>
      <c r="F168" s="2">
        <v>42337</v>
      </c>
      <c r="G168" t="s">
        <v>24</v>
      </c>
      <c r="H168" t="s">
        <v>24</v>
      </c>
      <c r="I168" t="s">
        <v>71</v>
      </c>
      <c r="J168">
        <v>1</v>
      </c>
      <c r="K168" t="s">
        <v>2341</v>
      </c>
      <c r="L168" t="s">
        <v>2342</v>
      </c>
      <c r="M168" t="s">
        <v>2343</v>
      </c>
      <c r="N168" t="s">
        <v>2355</v>
      </c>
    </row>
    <row r="169" spans="1:59">
      <c r="A169">
        <v>38685</v>
      </c>
      <c r="B169">
        <v>2016</v>
      </c>
      <c r="C169" t="s">
        <v>12</v>
      </c>
      <c r="E169" s="2">
        <v>42335</v>
      </c>
      <c r="F169" s="2">
        <v>42336</v>
      </c>
      <c r="G169" t="s">
        <v>17</v>
      </c>
      <c r="H169" t="s">
        <v>17</v>
      </c>
      <c r="I169" t="s">
        <v>1135</v>
      </c>
      <c r="J169">
        <v>1</v>
      </c>
      <c r="K169" t="s">
        <v>2358</v>
      </c>
      <c r="L169" t="s">
        <v>2359</v>
      </c>
      <c r="N169" t="s">
        <v>2360</v>
      </c>
    </row>
    <row r="170" spans="1:59" hidden="1">
      <c r="A170">
        <v>38817</v>
      </c>
      <c r="B170">
        <v>2016</v>
      </c>
      <c r="C170" t="s">
        <v>705</v>
      </c>
      <c r="D170" t="s">
        <v>2361</v>
      </c>
      <c r="E170" s="2">
        <v>42335</v>
      </c>
      <c r="F170" s="2">
        <v>42337</v>
      </c>
      <c r="G170" t="s">
        <v>40</v>
      </c>
      <c r="H170" t="s">
        <v>40</v>
      </c>
      <c r="I170" t="s">
        <v>2362</v>
      </c>
      <c r="J170">
        <v>1</v>
      </c>
      <c r="K170" t="s">
        <v>2363</v>
      </c>
      <c r="L170" t="s">
        <v>2364</v>
      </c>
      <c r="M170" t="s">
        <v>2365</v>
      </c>
      <c r="O170" t="s">
        <v>2366</v>
      </c>
      <c r="R170" t="s">
        <v>2367</v>
      </c>
      <c r="Y170" t="s">
        <v>1</v>
      </c>
      <c r="AI170" t="s">
        <v>13</v>
      </c>
      <c r="AJ170" t="s">
        <v>2368</v>
      </c>
      <c r="AK170" t="s">
        <v>6012</v>
      </c>
      <c r="AL170" t="s">
        <v>6012</v>
      </c>
      <c r="AM170" t="s">
        <v>1751</v>
      </c>
      <c r="AN170" t="s">
        <v>28</v>
      </c>
      <c r="AO170">
        <v>0</v>
      </c>
      <c r="AS170">
        <v>1</v>
      </c>
      <c r="AT170">
        <v>1</v>
      </c>
      <c r="BB170">
        <v>0</v>
      </c>
      <c r="BD170">
        <v>0</v>
      </c>
      <c r="BG170" s="1">
        <v>42338.325659722221</v>
      </c>
    </row>
    <row r="171" spans="1:59" hidden="1">
      <c r="A171">
        <v>37394</v>
      </c>
      <c r="B171">
        <v>2016</v>
      </c>
      <c r="C171" t="s">
        <v>130</v>
      </c>
      <c r="D171" t="s">
        <v>99</v>
      </c>
      <c r="E171" s="2">
        <v>42336</v>
      </c>
      <c r="F171" s="2">
        <v>42337</v>
      </c>
      <c r="G171" t="s">
        <v>24</v>
      </c>
      <c r="H171" t="s">
        <v>24</v>
      </c>
      <c r="I171" t="s">
        <v>71</v>
      </c>
      <c r="J171">
        <v>1</v>
      </c>
      <c r="K171" t="s">
        <v>2341</v>
      </c>
      <c r="L171" t="s">
        <v>2342</v>
      </c>
      <c r="M171" t="s">
        <v>2343</v>
      </c>
      <c r="N171" t="s">
        <v>2369</v>
      </c>
      <c r="O171" t="s">
        <v>2345</v>
      </c>
    </row>
    <row r="172" spans="1:59" hidden="1">
      <c r="A172">
        <v>37601</v>
      </c>
      <c r="B172">
        <v>2016</v>
      </c>
      <c r="C172" t="s">
        <v>2</v>
      </c>
      <c r="D172" t="s">
        <v>1754</v>
      </c>
      <c r="E172" s="2">
        <v>42336</v>
      </c>
      <c r="F172" s="2">
        <v>42337</v>
      </c>
      <c r="G172" t="s">
        <v>25</v>
      </c>
      <c r="H172" t="s">
        <v>25</v>
      </c>
      <c r="I172" t="s">
        <v>1357</v>
      </c>
      <c r="J172">
        <v>1</v>
      </c>
      <c r="K172" t="s">
        <v>1755</v>
      </c>
      <c r="L172" t="s">
        <v>1756</v>
      </c>
    </row>
    <row r="173" spans="1:59" hidden="1">
      <c r="A173">
        <v>37843</v>
      </c>
      <c r="B173">
        <v>2016</v>
      </c>
      <c r="C173" t="s">
        <v>2</v>
      </c>
      <c r="D173" t="s">
        <v>2370</v>
      </c>
      <c r="E173" s="2">
        <v>42336</v>
      </c>
      <c r="F173" s="2">
        <v>42337</v>
      </c>
      <c r="G173" t="s">
        <v>5</v>
      </c>
      <c r="H173" t="s">
        <v>5</v>
      </c>
      <c r="I173" t="s">
        <v>2371</v>
      </c>
      <c r="J173">
        <v>1</v>
      </c>
      <c r="K173" t="s">
        <v>2372</v>
      </c>
      <c r="L173" t="s">
        <v>2373</v>
      </c>
      <c r="N173" t="s">
        <v>2374</v>
      </c>
    </row>
    <row r="174" spans="1:59" hidden="1">
      <c r="A174">
        <v>37868</v>
      </c>
      <c r="B174">
        <v>2016</v>
      </c>
      <c r="C174" t="s">
        <v>2</v>
      </c>
      <c r="D174" t="s">
        <v>2375</v>
      </c>
      <c r="E174" s="2">
        <v>42336</v>
      </c>
      <c r="F174" s="2">
        <v>42337</v>
      </c>
      <c r="G174" t="s">
        <v>17</v>
      </c>
      <c r="H174" t="s">
        <v>17</v>
      </c>
      <c r="I174" t="s">
        <v>2376</v>
      </c>
      <c r="J174">
        <v>1</v>
      </c>
      <c r="K174" t="s">
        <v>2377</v>
      </c>
      <c r="L174">
        <v>168220</v>
      </c>
    </row>
    <row r="175" spans="1:59" hidden="1">
      <c r="A175">
        <v>38213</v>
      </c>
      <c r="B175">
        <v>2016</v>
      </c>
      <c r="C175" t="s">
        <v>2</v>
      </c>
      <c r="D175" t="s">
        <v>2383</v>
      </c>
      <c r="E175" s="2">
        <v>42336</v>
      </c>
      <c r="F175" s="2">
        <v>42337</v>
      </c>
      <c r="G175" t="s">
        <v>24</v>
      </c>
      <c r="H175" t="s">
        <v>24</v>
      </c>
      <c r="I175" t="s">
        <v>2384</v>
      </c>
      <c r="J175">
        <v>1</v>
      </c>
      <c r="K175" t="s">
        <v>2385</v>
      </c>
      <c r="L175" t="s">
        <v>2386</v>
      </c>
      <c r="M175" t="s">
        <v>2387</v>
      </c>
      <c r="N175" t="s">
        <v>2388</v>
      </c>
      <c r="O175" t="s">
        <v>2389</v>
      </c>
      <c r="R175" t="s">
        <v>2390</v>
      </c>
      <c r="V175" t="s">
        <v>2391</v>
      </c>
      <c r="AI175" t="s">
        <v>9</v>
      </c>
      <c r="AJ175" t="s">
        <v>706</v>
      </c>
      <c r="AK175" t="s">
        <v>2392</v>
      </c>
      <c r="AL175" t="s">
        <v>2393</v>
      </c>
      <c r="AM175" t="s">
        <v>1753</v>
      </c>
      <c r="AO175">
        <v>0</v>
      </c>
      <c r="AS175">
        <v>1</v>
      </c>
      <c r="AT175">
        <v>0</v>
      </c>
      <c r="BB175">
        <v>0</v>
      </c>
      <c r="BD175">
        <v>0</v>
      </c>
      <c r="BE175">
        <v>0</v>
      </c>
      <c r="BF175">
        <v>-1</v>
      </c>
      <c r="BG175" s="1">
        <v>42338.641539351855</v>
      </c>
    </row>
    <row r="176" spans="1:59" hidden="1">
      <c r="A176">
        <v>38794</v>
      </c>
      <c r="B176">
        <v>2016</v>
      </c>
      <c r="C176" t="s">
        <v>32</v>
      </c>
      <c r="E176" s="2">
        <v>42336</v>
      </c>
      <c r="F176" s="2">
        <v>42337</v>
      </c>
      <c r="G176" t="s">
        <v>40</v>
      </c>
      <c r="H176" t="s">
        <v>40</v>
      </c>
      <c r="I176" t="s">
        <v>2305</v>
      </c>
      <c r="J176">
        <v>1</v>
      </c>
      <c r="K176" t="s">
        <v>2306</v>
      </c>
      <c r="M176" t="s">
        <v>5645</v>
      </c>
      <c r="N176" t="s">
        <v>2394</v>
      </c>
    </row>
    <row r="177" spans="1:59" hidden="1">
      <c r="A177">
        <v>38262</v>
      </c>
      <c r="B177">
        <v>2016</v>
      </c>
      <c r="C177" t="s">
        <v>7</v>
      </c>
      <c r="D177" t="s">
        <v>2395</v>
      </c>
      <c r="E177" s="2">
        <v>42336</v>
      </c>
      <c r="F177" s="2">
        <v>42337</v>
      </c>
      <c r="G177" t="s">
        <v>6</v>
      </c>
      <c r="H177" t="s">
        <v>6</v>
      </c>
      <c r="I177" t="s">
        <v>2240</v>
      </c>
      <c r="J177">
        <v>1</v>
      </c>
      <c r="K177" t="s">
        <v>2396</v>
      </c>
      <c r="L177" t="s">
        <v>2397</v>
      </c>
      <c r="N177" t="s">
        <v>2398</v>
      </c>
      <c r="O177" t="s">
        <v>2399</v>
      </c>
      <c r="R177" t="s">
        <v>2400</v>
      </c>
      <c r="V177" t="s">
        <v>2401</v>
      </c>
      <c r="Y177" t="s">
        <v>1</v>
      </c>
      <c r="AB177" t="s">
        <v>6</v>
      </c>
      <c r="AF177">
        <v>0</v>
      </c>
      <c r="AI177" t="s">
        <v>2123</v>
      </c>
      <c r="AJ177" t="s">
        <v>16</v>
      </c>
      <c r="AK177" t="s">
        <v>729</v>
      </c>
      <c r="AL177" t="s">
        <v>729</v>
      </c>
      <c r="AM177" t="s">
        <v>1753</v>
      </c>
      <c r="AO177">
        <v>0</v>
      </c>
      <c r="AS177">
        <v>1</v>
      </c>
      <c r="AT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 s="1">
        <v>42336.727395833332</v>
      </c>
    </row>
    <row r="178" spans="1:59" hidden="1">
      <c r="A178">
        <v>38601</v>
      </c>
      <c r="B178">
        <v>2016</v>
      </c>
      <c r="C178" t="s">
        <v>7</v>
      </c>
      <c r="D178" t="s">
        <v>2410</v>
      </c>
      <c r="E178" s="2">
        <v>42336</v>
      </c>
      <c r="F178" s="2">
        <v>42337</v>
      </c>
      <c r="G178" t="s">
        <v>25</v>
      </c>
      <c r="H178" t="s">
        <v>25</v>
      </c>
      <c r="I178" t="s">
        <v>2411</v>
      </c>
      <c r="J178">
        <v>1</v>
      </c>
      <c r="K178" t="s">
        <v>2412</v>
      </c>
      <c r="L178" t="s">
        <v>2413</v>
      </c>
    </row>
    <row r="179" spans="1:59" hidden="1">
      <c r="A179">
        <v>38702</v>
      </c>
      <c r="B179">
        <v>2016</v>
      </c>
      <c r="C179" t="s">
        <v>7</v>
      </c>
      <c r="D179" t="s">
        <v>2414</v>
      </c>
      <c r="E179" s="2">
        <v>42336</v>
      </c>
      <c r="F179" s="2">
        <v>42337</v>
      </c>
      <c r="G179" t="s">
        <v>25</v>
      </c>
      <c r="H179" t="s">
        <v>25</v>
      </c>
      <c r="I179" t="s">
        <v>2415</v>
      </c>
      <c r="J179">
        <v>1</v>
      </c>
      <c r="K179" t="s">
        <v>2416</v>
      </c>
      <c r="L179" t="s">
        <v>6013</v>
      </c>
    </row>
    <row r="180" spans="1:59">
      <c r="A180">
        <v>38833</v>
      </c>
      <c r="B180">
        <v>2016</v>
      </c>
      <c r="C180" t="s">
        <v>12</v>
      </c>
      <c r="E180" s="2">
        <v>42336</v>
      </c>
      <c r="F180" s="2">
        <v>42337</v>
      </c>
      <c r="G180" t="s">
        <v>40</v>
      </c>
      <c r="H180" t="s">
        <v>40</v>
      </c>
      <c r="I180" t="s">
        <v>2305</v>
      </c>
      <c r="J180">
        <v>1</v>
      </c>
      <c r="K180" t="s">
        <v>2306</v>
      </c>
      <c r="L180" t="s">
        <v>2356</v>
      </c>
      <c r="N180" t="s">
        <v>2309</v>
      </c>
      <c r="O180" t="s">
        <v>2357</v>
      </c>
      <c r="R180" t="s">
        <v>1302</v>
      </c>
      <c r="AI180" t="s">
        <v>113</v>
      </c>
      <c r="AJ180" t="s">
        <v>57</v>
      </c>
      <c r="AK180" t="s">
        <v>682</v>
      </c>
      <c r="AL180" t="s">
        <v>682</v>
      </c>
      <c r="AM180" t="s">
        <v>1753</v>
      </c>
      <c r="AN180" t="s">
        <v>28</v>
      </c>
      <c r="AO180">
        <v>0</v>
      </c>
      <c r="AS180">
        <v>1</v>
      </c>
      <c r="AT180">
        <v>1</v>
      </c>
      <c r="BB180">
        <v>0</v>
      </c>
      <c r="BD180">
        <v>1</v>
      </c>
      <c r="BE180">
        <v>0</v>
      </c>
      <c r="BF180">
        <v>6481</v>
      </c>
      <c r="BG180" s="1">
        <v>42336.569664351853</v>
      </c>
    </row>
    <row r="181" spans="1:59">
      <c r="A181">
        <v>38880</v>
      </c>
      <c r="B181">
        <v>2016</v>
      </c>
      <c r="C181" t="s">
        <v>12</v>
      </c>
      <c r="E181" s="2">
        <v>42336</v>
      </c>
      <c r="F181" s="2">
        <v>42336</v>
      </c>
      <c r="G181" t="s">
        <v>40</v>
      </c>
      <c r="H181" t="s">
        <v>40</v>
      </c>
      <c r="I181" t="s">
        <v>5567</v>
      </c>
      <c r="J181">
        <v>1</v>
      </c>
      <c r="K181" t="s">
        <v>1226</v>
      </c>
      <c r="L181" t="s">
        <v>5122</v>
      </c>
      <c r="N181" t="s">
        <v>1821</v>
      </c>
    </row>
    <row r="182" spans="1:59" hidden="1">
      <c r="A182">
        <v>37869</v>
      </c>
      <c r="B182">
        <v>2016</v>
      </c>
      <c r="C182" t="s">
        <v>2</v>
      </c>
      <c r="D182" t="s">
        <v>2419</v>
      </c>
      <c r="E182" s="2">
        <v>42337</v>
      </c>
      <c r="F182" s="2">
        <v>42338</v>
      </c>
      <c r="G182" t="s">
        <v>17</v>
      </c>
      <c r="H182" t="s">
        <v>17</v>
      </c>
      <c r="I182" t="s">
        <v>2273</v>
      </c>
      <c r="J182">
        <v>1</v>
      </c>
      <c r="K182" t="s">
        <v>2274</v>
      </c>
      <c r="L182">
        <v>655017</v>
      </c>
    </row>
    <row r="183" spans="1:59" hidden="1">
      <c r="A183">
        <v>38265</v>
      </c>
      <c r="B183">
        <v>2016</v>
      </c>
      <c r="C183" t="s">
        <v>7</v>
      </c>
      <c r="E183" s="2">
        <v>42337</v>
      </c>
      <c r="F183" s="2">
        <v>42338</v>
      </c>
      <c r="G183" t="s">
        <v>6</v>
      </c>
      <c r="H183" t="s">
        <v>6</v>
      </c>
      <c r="I183" t="s">
        <v>2402</v>
      </c>
      <c r="J183">
        <v>1</v>
      </c>
      <c r="K183" t="s">
        <v>2403</v>
      </c>
      <c r="L183" t="s">
        <v>2278</v>
      </c>
      <c r="N183" t="s">
        <v>2404</v>
      </c>
      <c r="O183" t="s">
        <v>2405</v>
      </c>
      <c r="R183" t="s">
        <v>2406</v>
      </c>
      <c r="S183" t="s">
        <v>2406</v>
      </c>
      <c r="V183" t="s">
        <v>6014</v>
      </c>
      <c r="Y183" t="s">
        <v>1</v>
      </c>
      <c r="AB183" t="s">
        <v>5</v>
      </c>
      <c r="AF183">
        <v>0</v>
      </c>
      <c r="AI183" t="s">
        <v>4</v>
      </c>
      <c r="AJ183" t="s">
        <v>16</v>
      </c>
      <c r="AK183" t="s">
        <v>729</v>
      </c>
      <c r="AL183" t="s">
        <v>729</v>
      </c>
      <c r="AM183" t="s">
        <v>6015</v>
      </c>
      <c r="AN183" t="s">
        <v>28</v>
      </c>
      <c r="AO183">
        <v>0</v>
      </c>
      <c r="AS183">
        <v>1</v>
      </c>
      <c r="AT183">
        <v>1</v>
      </c>
      <c r="BB183">
        <v>0</v>
      </c>
      <c r="BC183">
        <v>0</v>
      </c>
      <c r="BD183">
        <v>0</v>
      </c>
      <c r="BE183">
        <v>0</v>
      </c>
      <c r="BF183">
        <v>0</v>
      </c>
      <c r="BG183" s="1">
        <v>42353.629224537035</v>
      </c>
    </row>
    <row r="184" spans="1:59" hidden="1">
      <c r="A184">
        <v>37590</v>
      </c>
      <c r="B184">
        <v>2016</v>
      </c>
      <c r="C184" t="s">
        <v>7</v>
      </c>
      <c r="E184" s="2">
        <v>42338</v>
      </c>
      <c r="F184" s="2">
        <v>42341</v>
      </c>
      <c r="G184" t="s">
        <v>10</v>
      </c>
      <c r="H184" t="s">
        <v>10</v>
      </c>
      <c r="I184" t="s">
        <v>237</v>
      </c>
    </row>
    <row r="185" spans="1:59" hidden="1">
      <c r="A185">
        <v>37956</v>
      </c>
      <c r="B185">
        <v>2016</v>
      </c>
      <c r="C185" t="s">
        <v>7</v>
      </c>
      <c r="E185" s="2">
        <v>42338</v>
      </c>
      <c r="F185" s="2">
        <v>42341</v>
      </c>
      <c r="G185" t="s">
        <v>22</v>
      </c>
      <c r="H185" t="s">
        <v>22</v>
      </c>
      <c r="I185" t="s">
        <v>2420</v>
      </c>
      <c r="J185">
        <v>1</v>
      </c>
      <c r="K185" t="s">
        <v>2421</v>
      </c>
      <c r="L185" t="s">
        <v>2422</v>
      </c>
    </row>
    <row r="186" spans="1:59" hidden="1">
      <c r="A186">
        <v>38108</v>
      </c>
      <c r="B186">
        <v>2016</v>
      </c>
      <c r="C186" t="s">
        <v>7</v>
      </c>
      <c r="D186" t="s">
        <v>2378</v>
      </c>
      <c r="E186" s="2">
        <v>42338</v>
      </c>
      <c r="F186" s="2">
        <v>42339</v>
      </c>
      <c r="G186" t="s">
        <v>25</v>
      </c>
      <c r="H186" t="s">
        <v>47</v>
      </c>
      <c r="I186" t="s">
        <v>2379</v>
      </c>
      <c r="J186">
        <v>1</v>
      </c>
      <c r="K186" t="s">
        <v>2380</v>
      </c>
      <c r="L186" t="s">
        <v>2381</v>
      </c>
      <c r="M186" t="s">
        <v>2382</v>
      </c>
      <c r="N186" t="s">
        <v>664</v>
      </c>
    </row>
    <row r="187" spans="1:59" hidden="1">
      <c r="A187">
        <v>38804</v>
      </c>
      <c r="B187">
        <v>2016</v>
      </c>
      <c r="C187" t="s">
        <v>7</v>
      </c>
      <c r="D187" t="s">
        <v>2328</v>
      </c>
      <c r="E187" s="2">
        <v>42338</v>
      </c>
      <c r="F187" s="2">
        <v>42342</v>
      </c>
      <c r="G187" t="s">
        <v>25</v>
      </c>
      <c r="H187" t="s">
        <v>25</v>
      </c>
      <c r="I187" t="s">
        <v>2329</v>
      </c>
      <c r="J187">
        <v>1</v>
      </c>
      <c r="K187" t="s">
        <v>2330</v>
      </c>
      <c r="L187" t="s">
        <v>2331</v>
      </c>
      <c r="M187" t="s">
        <v>707</v>
      </c>
    </row>
    <row r="188" spans="1:59" hidden="1">
      <c r="A188">
        <v>37244</v>
      </c>
      <c r="B188">
        <v>2016</v>
      </c>
      <c r="C188" t="s">
        <v>7</v>
      </c>
      <c r="D188" t="s">
        <v>2335</v>
      </c>
      <c r="E188" s="2">
        <v>42339</v>
      </c>
      <c r="F188" s="2">
        <v>42344</v>
      </c>
      <c r="G188" t="s">
        <v>22</v>
      </c>
      <c r="H188" t="s">
        <v>22</v>
      </c>
      <c r="I188" t="s">
        <v>21</v>
      </c>
      <c r="J188">
        <v>1</v>
      </c>
      <c r="K188" t="s">
        <v>2336</v>
      </c>
      <c r="L188" t="s">
        <v>2337</v>
      </c>
      <c r="M188" t="s">
        <v>2338</v>
      </c>
      <c r="N188" t="s">
        <v>131</v>
      </c>
    </row>
    <row r="189" spans="1:59" hidden="1">
      <c r="A189">
        <v>37266</v>
      </c>
      <c r="B189">
        <v>2016</v>
      </c>
      <c r="C189" t="s">
        <v>7</v>
      </c>
      <c r="D189" t="s">
        <v>1757</v>
      </c>
      <c r="E189" s="2">
        <v>42339</v>
      </c>
      <c r="F189" s="2">
        <v>42344</v>
      </c>
      <c r="G189" t="s">
        <v>10</v>
      </c>
      <c r="H189" t="s">
        <v>10</v>
      </c>
      <c r="I189" t="s">
        <v>201</v>
      </c>
      <c r="J189">
        <v>1</v>
      </c>
      <c r="K189" t="s">
        <v>2423</v>
      </c>
      <c r="L189" t="s">
        <v>1758</v>
      </c>
    </row>
    <row r="190" spans="1:59" hidden="1">
      <c r="A190">
        <v>38014</v>
      </c>
      <c r="B190">
        <v>2016</v>
      </c>
      <c r="C190" t="s">
        <v>7</v>
      </c>
      <c r="E190" s="2">
        <v>42339</v>
      </c>
      <c r="F190" s="2">
        <v>42342</v>
      </c>
      <c r="G190" t="s">
        <v>14</v>
      </c>
      <c r="H190" t="s">
        <v>14</v>
      </c>
      <c r="I190" t="s">
        <v>84</v>
      </c>
      <c r="J190">
        <v>1</v>
      </c>
      <c r="K190" t="s">
        <v>2424</v>
      </c>
      <c r="L190" t="s">
        <v>2425</v>
      </c>
      <c r="M190" t="s">
        <v>2426</v>
      </c>
      <c r="N190" t="s">
        <v>2427</v>
      </c>
    </row>
    <row r="191" spans="1:59" hidden="1">
      <c r="A191">
        <v>38115</v>
      </c>
      <c r="B191">
        <v>2016</v>
      </c>
      <c r="C191" t="s">
        <v>7</v>
      </c>
      <c r="E191" s="2">
        <v>42339</v>
      </c>
      <c r="F191" s="2">
        <v>42342</v>
      </c>
      <c r="G191" t="s">
        <v>22</v>
      </c>
      <c r="H191" t="s">
        <v>22</v>
      </c>
      <c r="I191" t="s">
        <v>2428</v>
      </c>
      <c r="J191">
        <v>1</v>
      </c>
      <c r="K191" t="s">
        <v>2429</v>
      </c>
      <c r="L191" t="s">
        <v>2430</v>
      </c>
    </row>
    <row r="192" spans="1:59" hidden="1">
      <c r="A192">
        <v>38281</v>
      </c>
      <c r="B192">
        <v>2016</v>
      </c>
      <c r="C192" t="s">
        <v>7</v>
      </c>
      <c r="D192" t="s">
        <v>2321</v>
      </c>
      <c r="E192" s="2">
        <v>42339</v>
      </c>
      <c r="F192" s="2">
        <v>42342</v>
      </c>
      <c r="G192" t="s">
        <v>36</v>
      </c>
      <c r="H192" t="s">
        <v>36</v>
      </c>
      <c r="I192" t="s">
        <v>48</v>
      </c>
      <c r="J192">
        <v>1</v>
      </c>
      <c r="K192" t="s">
        <v>2322</v>
      </c>
      <c r="L192" t="s">
        <v>2323</v>
      </c>
      <c r="N192" t="s">
        <v>2324</v>
      </c>
      <c r="O192" t="s">
        <v>2325</v>
      </c>
      <c r="R192" t="s">
        <v>2326</v>
      </c>
      <c r="S192" t="s">
        <v>2326</v>
      </c>
      <c r="V192" t="s">
        <v>2327</v>
      </c>
      <c r="AB192" t="s">
        <v>25</v>
      </c>
      <c r="AI192" t="s">
        <v>4</v>
      </c>
      <c r="AJ192" t="s">
        <v>18</v>
      </c>
      <c r="AK192" t="s">
        <v>729</v>
      </c>
      <c r="AL192" t="s">
        <v>2158</v>
      </c>
      <c r="AM192" t="s">
        <v>6016</v>
      </c>
      <c r="AN192" t="s">
        <v>28</v>
      </c>
      <c r="AO192">
        <v>0</v>
      </c>
      <c r="AS192">
        <v>1</v>
      </c>
      <c r="AT192">
        <v>1</v>
      </c>
      <c r="BB192">
        <v>0</v>
      </c>
      <c r="BD192">
        <v>0</v>
      </c>
      <c r="BE192">
        <v>0</v>
      </c>
      <c r="BF192">
        <v>73440</v>
      </c>
      <c r="BG192" s="1">
        <v>42353.629224537035</v>
      </c>
    </row>
    <row r="193" spans="1:59" hidden="1">
      <c r="A193">
        <v>37297</v>
      </c>
      <c r="B193">
        <v>2016</v>
      </c>
      <c r="C193" t="s">
        <v>7</v>
      </c>
      <c r="D193" t="s">
        <v>2431</v>
      </c>
      <c r="E193" s="2">
        <v>42340</v>
      </c>
      <c r="F193" s="2">
        <v>42341</v>
      </c>
      <c r="G193" t="s">
        <v>5</v>
      </c>
      <c r="H193" t="s">
        <v>5</v>
      </c>
      <c r="I193" t="s">
        <v>2295</v>
      </c>
      <c r="J193">
        <v>1</v>
      </c>
      <c r="K193" t="s">
        <v>2296</v>
      </c>
      <c r="N193" t="s">
        <v>2297</v>
      </c>
    </row>
    <row r="194" spans="1:59" hidden="1">
      <c r="A194">
        <v>37606</v>
      </c>
      <c r="B194">
        <v>2016</v>
      </c>
      <c r="C194" t="s">
        <v>7</v>
      </c>
      <c r="D194" t="s">
        <v>1134</v>
      </c>
      <c r="E194" s="2">
        <v>42340</v>
      </c>
      <c r="F194" s="2">
        <v>42345</v>
      </c>
      <c r="G194" t="s">
        <v>17</v>
      </c>
      <c r="H194" t="s">
        <v>17</v>
      </c>
      <c r="I194" t="s">
        <v>1135</v>
      </c>
      <c r="J194">
        <v>1</v>
      </c>
      <c r="K194" t="s">
        <v>1127</v>
      </c>
      <c r="L194" t="s">
        <v>5646</v>
      </c>
      <c r="M194" t="s">
        <v>1128</v>
      </c>
      <c r="N194" t="s">
        <v>5647</v>
      </c>
      <c r="O194" t="s">
        <v>5648</v>
      </c>
      <c r="P194" t="s">
        <v>5649</v>
      </c>
      <c r="Q194" t="s">
        <v>5648</v>
      </c>
      <c r="R194" t="s">
        <v>5650</v>
      </c>
      <c r="Y194" t="s">
        <v>1</v>
      </c>
      <c r="AB194" t="s">
        <v>40</v>
      </c>
      <c r="AF194">
        <v>0</v>
      </c>
      <c r="AI194" t="s">
        <v>4</v>
      </c>
      <c r="AJ194" t="s">
        <v>18</v>
      </c>
      <c r="AK194" t="s">
        <v>676</v>
      </c>
      <c r="AL194" t="s">
        <v>676</v>
      </c>
      <c r="AM194" t="s">
        <v>5651</v>
      </c>
      <c r="AO194">
        <v>0</v>
      </c>
      <c r="AS194">
        <v>1</v>
      </c>
      <c r="AT194">
        <v>1</v>
      </c>
      <c r="BB194">
        <v>0</v>
      </c>
      <c r="BC194">
        <v>0</v>
      </c>
      <c r="BD194">
        <v>0</v>
      </c>
      <c r="BG194" s="1">
        <v>42353.629224537035</v>
      </c>
    </row>
    <row r="195" spans="1:59" hidden="1">
      <c r="A195">
        <v>38537</v>
      </c>
      <c r="B195">
        <v>2016</v>
      </c>
      <c r="C195" t="s">
        <v>7</v>
      </c>
      <c r="E195" s="2">
        <v>42340</v>
      </c>
      <c r="F195" s="2">
        <v>42341</v>
      </c>
      <c r="G195" t="s">
        <v>40</v>
      </c>
      <c r="H195" t="s">
        <v>40</v>
      </c>
      <c r="I195" t="s">
        <v>6017</v>
      </c>
      <c r="J195">
        <v>1</v>
      </c>
      <c r="K195" t="s">
        <v>2306</v>
      </c>
      <c r="L195" t="s">
        <v>6018</v>
      </c>
      <c r="M195">
        <v>6481</v>
      </c>
      <c r="N195" t="s">
        <v>6019</v>
      </c>
      <c r="O195" t="s">
        <v>6020</v>
      </c>
      <c r="R195" t="s">
        <v>6021</v>
      </c>
      <c r="S195" t="s">
        <v>6022</v>
      </c>
      <c r="T195" t="s">
        <v>6023</v>
      </c>
      <c r="Y195" t="s">
        <v>1</v>
      </c>
      <c r="AB195" t="s">
        <v>40</v>
      </c>
      <c r="AF195">
        <v>0</v>
      </c>
      <c r="AI195" t="s">
        <v>2269</v>
      </c>
      <c r="AJ195" t="s">
        <v>16</v>
      </c>
      <c r="AL195" t="s">
        <v>729</v>
      </c>
      <c r="AM195" t="s">
        <v>1759</v>
      </c>
      <c r="AN195" t="s">
        <v>28</v>
      </c>
      <c r="AO195">
        <v>0</v>
      </c>
      <c r="AS195">
        <v>1</v>
      </c>
      <c r="AT195">
        <v>1</v>
      </c>
      <c r="BB195">
        <v>0</v>
      </c>
      <c r="BC195">
        <v>0</v>
      </c>
      <c r="BD195">
        <v>0</v>
      </c>
      <c r="BG195" s="1">
        <v>42353.629224537035</v>
      </c>
    </row>
    <row r="196" spans="1:59" hidden="1">
      <c r="A196">
        <v>38057</v>
      </c>
      <c r="B196">
        <v>2016</v>
      </c>
      <c r="C196" t="s">
        <v>7</v>
      </c>
      <c r="E196" s="2">
        <v>42341</v>
      </c>
      <c r="F196" s="2">
        <v>42342</v>
      </c>
      <c r="G196" t="s">
        <v>14</v>
      </c>
      <c r="H196" t="s">
        <v>14</v>
      </c>
      <c r="I196" t="s">
        <v>236</v>
      </c>
      <c r="J196">
        <v>1</v>
      </c>
      <c r="K196" t="s">
        <v>2262</v>
      </c>
      <c r="L196" t="s">
        <v>2263</v>
      </c>
      <c r="M196" t="s">
        <v>2264</v>
      </c>
      <c r="N196" t="s">
        <v>2265</v>
      </c>
      <c r="O196" t="s">
        <v>2266</v>
      </c>
      <c r="R196" t="s">
        <v>2267</v>
      </c>
      <c r="V196" t="s">
        <v>2268</v>
      </c>
      <c r="AB196" t="s">
        <v>25</v>
      </c>
      <c r="AI196" t="s">
        <v>4</v>
      </c>
      <c r="AJ196" t="s">
        <v>101</v>
      </c>
      <c r="AK196" t="s">
        <v>1017</v>
      </c>
      <c r="AM196" t="s">
        <v>2435</v>
      </c>
      <c r="AN196" t="s">
        <v>28</v>
      </c>
      <c r="AO196">
        <v>0</v>
      </c>
      <c r="AS196">
        <v>1</v>
      </c>
      <c r="AT196">
        <v>1</v>
      </c>
      <c r="BB196">
        <v>0</v>
      </c>
      <c r="BD196">
        <v>1</v>
      </c>
      <c r="BE196">
        <v>0</v>
      </c>
      <c r="BF196">
        <v>7260</v>
      </c>
      <c r="BG196" s="1">
        <v>42353.629224537035</v>
      </c>
    </row>
    <row r="197" spans="1:59" hidden="1">
      <c r="A197">
        <v>38386</v>
      </c>
      <c r="B197">
        <v>2016</v>
      </c>
      <c r="C197" t="s">
        <v>7</v>
      </c>
      <c r="E197" s="2">
        <v>42341</v>
      </c>
      <c r="F197" s="2">
        <v>42342</v>
      </c>
      <c r="G197" t="s">
        <v>40</v>
      </c>
      <c r="H197" t="s">
        <v>40</v>
      </c>
      <c r="I197" t="s">
        <v>112</v>
      </c>
      <c r="J197">
        <v>1</v>
      </c>
      <c r="K197" t="s">
        <v>2432</v>
      </c>
      <c r="L197" t="s">
        <v>2433</v>
      </c>
      <c r="M197" t="s">
        <v>836</v>
      </c>
      <c r="O197" t="s">
        <v>6024</v>
      </c>
      <c r="Q197" t="s">
        <v>6025</v>
      </c>
      <c r="R197" t="s">
        <v>6026</v>
      </c>
      <c r="S197" t="s">
        <v>6026</v>
      </c>
      <c r="V197" t="s">
        <v>6027</v>
      </c>
      <c r="Y197" t="s">
        <v>1</v>
      </c>
      <c r="AB197" t="s">
        <v>38</v>
      </c>
      <c r="AF197">
        <v>0</v>
      </c>
      <c r="AI197" t="s">
        <v>2269</v>
      </c>
      <c r="AJ197" t="s">
        <v>16</v>
      </c>
      <c r="AL197" t="s">
        <v>729</v>
      </c>
      <c r="AM197" t="s">
        <v>2435</v>
      </c>
      <c r="AN197" t="s">
        <v>653</v>
      </c>
      <c r="AO197">
        <v>0</v>
      </c>
      <c r="AS197">
        <v>0</v>
      </c>
      <c r="AT197">
        <v>1</v>
      </c>
      <c r="BB197">
        <v>0</v>
      </c>
      <c r="BC197">
        <v>0</v>
      </c>
      <c r="BD197">
        <v>0</v>
      </c>
      <c r="BG197" s="1">
        <v>42353.629224537035</v>
      </c>
    </row>
    <row r="198" spans="1:59" hidden="1">
      <c r="A198">
        <v>38389</v>
      </c>
      <c r="B198">
        <v>2016</v>
      </c>
      <c r="C198" t="s">
        <v>7</v>
      </c>
      <c r="E198" s="2">
        <v>42341</v>
      </c>
      <c r="F198" s="2">
        <v>42342</v>
      </c>
      <c r="G198" t="s">
        <v>40</v>
      </c>
      <c r="H198" t="s">
        <v>40</v>
      </c>
      <c r="I198" t="s">
        <v>2436</v>
      </c>
      <c r="J198">
        <v>1</v>
      </c>
      <c r="K198" t="s">
        <v>2437</v>
      </c>
      <c r="L198" t="s">
        <v>2438</v>
      </c>
      <c r="M198" t="s">
        <v>2439</v>
      </c>
      <c r="O198" t="s">
        <v>2440</v>
      </c>
      <c r="P198" t="s">
        <v>2440</v>
      </c>
      <c r="R198" t="s">
        <v>2441</v>
      </c>
      <c r="S198" t="s">
        <v>6028</v>
      </c>
      <c r="Y198" t="s">
        <v>1</v>
      </c>
      <c r="AB198" t="s">
        <v>47</v>
      </c>
      <c r="AF198">
        <v>0</v>
      </c>
      <c r="AI198" t="s">
        <v>4</v>
      </c>
      <c r="AJ198" t="s">
        <v>3</v>
      </c>
      <c r="AK198" t="s">
        <v>675</v>
      </c>
      <c r="AM198" t="s">
        <v>2435</v>
      </c>
      <c r="AO198">
        <v>0</v>
      </c>
      <c r="AS198">
        <v>1</v>
      </c>
      <c r="AT198">
        <v>1</v>
      </c>
      <c r="BB198">
        <v>0</v>
      </c>
      <c r="BC198">
        <v>0</v>
      </c>
      <c r="BD198">
        <v>0</v>
      </c>
      <c r="BG198" s="1">
        <v>42341.561180555553</v>
      </c>
    </row>
    <row r="199" spans="1:59" hidden="1">
      <c r="A199">
        <v>38664</v>
      </c>
      <c r="B199">
        <v>2016</v>
      </c>
      <c r="C199" t="s">
        <v>7</v>
      </c>
      <c r="D199" t="s">
        <v>2442</v>
      </c>
      <c r="E199" s="2">
        <v>42341</v>
      </c>
      <c r="F199" s="2">
        <v>42343</v>
      </c>
      <c r="G199" t="s">
        <v>25</v>
      </c>
      <c r="H199" t="s">
        <v>25</v>
      </c>
      <c r="I199" t="s">
        <v>2443</v>
      </c>
      <c r="J199">
        <v>1</v>
      </c>
      <c r="K199" t="s">
        <v>2444</v>
      </c>
      <c r="L199" t="s">
        <v>2445</v>
      </c>
    </row>
    <row r="200" spans="1:59" hidden="1">
      <c r="A200">
        <v>37191</v>
      </c>
      <c r="B200">
        <v>2016</v>
      </c>
      <c r="C200" t="s">
        <v>32</v>
      </c>
      <c r="E200" s="2">
        <v>42342</v>
      </c>
      <c r="F200" s="2">
        <v>42343</v>
      </c>
      <c r="G200" t="s">
        <v>40</v>
      </c>
      <c r="H200" t="s">
        <v>40</v>
      </c>
      <c r="I200" t="s">
        <v>456</v>
      </c>
      <c r="J200">
        <v>1</v>
      </c>
      <c r="K200" t="s">
        <v>712</v>
      </c>
      <c r="L200" t="s">
        <v>1369</v>
      </c>
      <c r="N200" t="s">
        <v>713</v>
      </c>
      <c r="O200" t="s">
        <v>1131</v>
      </c>
      <c r="R200" t="s">
        <v>714</v>
      </c>
      <c r="V200" t="s">
        <v>715</v>
      </c>
      <c r="Y200" t="s">
        <v>1</v>
      </c>
      <c r="AF200">
        <v>0</v>
      </c>
      <c r="AI200" t="s">
        <v>107</v>
      </c>
      <c r="AJ200" t="s">
        <v>67</v>
      </c>
      <c r="AK200" t="s">
        <v>698</v>
      </c>
      <c r="AL200" t="s">
        <v>698</v>
      </c>
      <c r="AM200" t="s">
        <v>1760</v>
      </c>
      <c r="AO200">
        <v>0</v>
      </c>
      <c r="AS200">
        <v>1</v>
      </c>
      <c r="AT200">
        <v>1</v>
      </c>
      <c r="BB200">
        <v>0</v>
      </c>
      <c r="BC200">
        <v>0</v>
      </c>
      <c r="BD200">
        <v>0</v>
      </c>
      <c r="BG200" s="1">
        <v>42342.495185185187</v>
      </c>
    </row>
    <row r="201" spans="1:59" hidden="1">
      <c r="A201">
        <v>37447</v>
      </c>
      <c r="B201">
        <v>2016</v>
      </c>
      <c r="C201" t="s">
        <v>96</v>
      </c>
      <c r="D201" t="s">
        <v>99</v>
      </c>
      <c r="E201" s="2">
        <v>42342</v>
      </c>
      <c r="F201" s="2">
        <v>42344</v>
      </c>
      <c r="G201" t="s">
        <v>5</v>
      </c>
      <c r="H201" t="s">
        <v>5</v>
      </c>
      <c r="I201" t="s">
        <v>117</v>
      </c>
      <c r="J201">
        <v>1</v>
      </c>
      <c r="K201" t="s">
        <v>238</v>
      </c>
      <c r="L201" t="s">
        <v>1358</v>
      </c>
      <c r="M201" t="s">
        <v>1761</v>
      </c>
      <c r="N201" t="s">
        <v>1359</v>
      </c>
      <c r="O201" t="s">
        <v>1762</v>
      </c>
      <c r="Q201" t="s">
        <v>1763</v>
      </c>
      <c r="R201" t="s">
        <v>5652</v>
      </c>
      <c r="S201" t="s">
        <v>5652</v>
      </c>
      <c r="T201" t="s">
        <v>5653</v>
      </c>
      <c r="U201" t="s">
        <v>5654</v>
      </c>
      <c r="V201" t="s">
        <v>2461</v>
      </c>
      <c r="W201" t="s">
        <v>1132</v>
      </c>
      <c r="Y201" t="s">
        <v>1</v>
      </c>
      <c r="AF201">
        <v>0</v>
      </c>
      <c r="AI201" t="s">
        <v>134</v>
      </c>
      <c r="AJ201" t="s">
        <v>133</v>
      </c>
      <c r="AK201" t="s">
        <v>717</v>
      </c>
      <c r="AL201" t="s">
        <v>687</v>
      </c>
      <c r="AM201" t="s">
        <v>1764</v>
      </c>
      <c r="AN201" t="s">
        <v>28</v>
      </c>
      <c r="AO201">
        <v>0</v>
      </c>
      <c r="AS201">
        <v>1</v>
      </c>
      <c r="AT201">
        <v>1</v>
      </c>
      <c r="BB201">
        <v>0</v>
      </c>
      <c r="BC201">
        <v>0</v>
      </c>
      <c r="BD201">
        <v>0</v>
      </c>
      <c r="BE201">
        <v>0</v>
      </c>
      <c r="BF201">
        <v>0</v>
      </c>
      <c r="BG201" s="1">
        <v>42345.317372685182</v>
      </c>
    </row>
    <row r="202" spans="1:59" hidden="1">
      <c r="A202">
        <v>37631</v>
      </c>
      <c r="B202">
        <v>2016</v>
      </c>
      <c r="C202" t="s">
        <v>32</v>
      </c>
      <c r="D202" t="s">
        <v>2446</v>
      </c>
      <c r="E202" s="2">
        <v>42342</v>
      </c>
      <c r="F202" s="2">
        <v>42343</v>
      </c>
      <c r="G202" t="s">
        <v>24</v>
      </c>
      <c r="H202" t="s">
        <v>24</v>
      </c>
      <c r="I202" t="s">
        <v>71</v>
      </c>
      <c r="J202">
        <v>1</v>
      </c>
      <c r="K202" t="s">
        <v>2447</v>
      </c>
      <c r="L202" t="s">
        <v>2448</v>
      </c>
      <c r="N202" t="s">
        <v>2449</v>
      </c>
    </row>
    <row r="203" spans="1:59" hidden="1">
      <c r="A203">
        <v>37732</v>
      </c>
      <c r="B203">
        <v>2016</v>
      </c>
      <c r="C203" t="s">
        <v>2</v>
      </c>
      <c r="D203" t="s">
        <v>2450</v>
      </c>
      <c r="E203" s="2">
        <v>42342</v>
      </c>
      <c r="F203" s="2">
        <v>42344</v>
      </c>
      <c r="G203" t="s">
        <v>40</v>
      </c>
      <c r="H203" t="s">
        <v>40</v>
      </c>
      <c r="I203" t="s">
        <v>234</v>
      </c>
      <c r="J203">
        <v>1</v>
      </c>
      <c r="K203" t="s">
        <v>2451</v>
      </c>
      <c r="L203" t="s">
        <v>2452</v>
      </c>
      <c r="N203" t="s">
        <v>2453</v>
      </c>
    </row>
    <row r="204" spans="1:59" hidden="1">
      <c r="A204">
        <v>37921</v>
      </c>
      <c r="B204">
        <v>2016</v>
      </c>
      <c r="C204" t="s">
        <v>2</v>
      </c>
      <c r="D204" t="s">
        <v>2454</v>
      </c>
      <c r="E204" s="2">
        <v>42342</v>
      </c>
      <c r="F204" s="2">
        <v>42344</v>
      </c>
      <c r="G204" t="s">
        <v>6</v>
      </c>
      <c r="H204" t="s">
        <v>6</v>
      </c>
      <c r="I204" t="s">
        <v>453</v>
      </c>
      <c r="J204">
        <v>1</v>
      </c>
      <c r="K204" t="s">
        <v>2455</v>
      </c>
      <c r="L204" t="s">
        <v>1060</v>
      </c>
      <c r="M204" t="s">
        <v>454</v>
      </c>
      <c r="N204" t="s">
        <v>2456</v>
      </c>
    </row>
    <row r="205" spans="1:59" hidden="1">
      <c r="A205">
        <v>38254</v>
      </c>
      <c r="B205">
        <v>2016</v>
      </c>
      <c r="C205" t="s">
        <v>7</v>
      </c>
      <c r="D205" t="s">
        <v>2457</v>
      </c>
      <c r="E205" s="2">
        <v>42342</v>
      </c>
      <c r="F205" s="2">
        <v>42345</v>
      </c>
      <c r="G205" t="s">
        <v>10</v>
      </c>
      <c r="H205" t="s">
        <v>10</v>
      </c>
      <c r="I205" t="s">
        <v>237</v>
      </c>
    </row>
    <row r="206" spans="1:59" hidden="1">
      <c r="A206">
        <v>38639</v>
      </c>
      <c r="B206">
        <v>2016</v>
      </c>
      <c r="C206" t="s">
        <v>2</v>
      </c>
      <c r="D206" t="s">
        <v>2458</v>
      </c>
      <c r="E206" s="2">
        <v>42342</v>
      </c>
      <c r="F206" s="2">
        <v>42344</v>
      </c>
      <c r="G206" t="s">
        <v>25</v>
      </c>
      <c r="H206" t="s">
        <v>25</v>
      </c>
      <c r="I206" t="s">
        <v>1010</v>
      </c>
      <c r="J206">
        <v>1</v>
      </c>
      <c r="K206" t="s">
        <v>2459</v>
      </c>
      <c r="L206" t="s">
        <v>697</v>
      </c>
    </row>
    <row r="207" spans="1:59" hidden="1">
      <c r="A207">
        <v>37298</v>
      </c>
      <c r="B207">
        <v>2016</v>
      </c>
      <c r="C207" t="s">
        <v>7</v>
      </c>
      <c r="E207" s="2">
        <v>42343</v>
      </c>
      <c r="F207" s="2">
        <v>42344</v>
      </c>
      <c r="G207" t="s">
        <v>5</v>
      </c>
      <c r="H207" t="s">
        <v>5</v>
      </c>
      <c r="I207" t="s">
        <v>1356</v>
      </c>
      <c r="J207">
        <v>1</v>
      </c>
      <c r="K207" t="s">
        <v>5655</v>
      </c>
      <c r="L207" t="s">
        <v>5656</v>
      </c>
      <c r="N207" t="s">
        <v>5657</v>
      </c>
      <c r="O207" t="s">
        <v>5658</v>
      </c>
      <c r="R207" t="s">
        <v>5659</v>
      </c>
      <c r="S207" t="s">
        <v>5659</v>
      </c>
      <c r="T207" t="s">
        <v>5660</v>
      </c>
      <c r="U207" t="s">
        <v>5659</v>
      </c>
      <c r="Y207" t="s">
        <v>1</v>
      </c>
      <c r="AB207" t="s">
        <v>2460</v>
      </c>
      <c r="AI207" t="s">
        <v>103</v>
      </c>
      <c r="AJ207" t="s">
        <v>16</v>
      </c>
      <c r="AL207" t="s">
        <v>729</v>
      </c>
      <c r="AM207" t="s">
        <v>1765</v>
      </c>
      <c r="AN207" t="s">
        <v>28</v>
      </c>
      <c r="AO207">
        <v>0</v>
      </c>
      <c r="AS207">
        <v>1</v>
      </c>
      <c r="AT207">
        <v>1</v>
      </c>
      <c r="BB207">
        <v>0</v>
      </c>
      <c r="BD207">
        <v>0</v>
      </c>
      <c r="BE207">
        <v>0</v>
      </c>
      <c r="BF207">
        <v>5543364</v>
      </c>
      <c r="BG207" s="1">
        <v>42353.629224537035</v>
      </c>
    </row>
    <row r="208" spans="1:59" hidden="1">
      <c r="A208">
        <v>37395</v>
      </c>
      <c r="B208">
        <v>2016</v>
      </c>
      <c r="C208" t="s">
        <v>130</v>
      </c>
      <c r="D208" t="s">
        <v>99</v>
      </c>
      <c r="E208" s="2">
        <v>42343</v>
      </c>
      <c r="F208" s="2">
        <v>42344</v>
      </c>
      <c r="G208" t="s">
        <v>5</v>
      </c>
      <c r="H208" t="s">
        <v>5</v>
      </c>
      <c r="I208" t="s">
        <v>117</v>
      </c>
      <c r="J208">
        <v>1</v>
      </c>
      <c r="K208" t="s">
        <v>238</v>
      </c>
      <c r="L208" t="s">
        <v>1766</v>
      </c>
      <c r="M208" t="s">
        <v>1360</v>
      </c>
      <c r="N208" t="s">
        <v>1359</v>
      </c>
      <c r="O208" t="s">
        <v>1762</v>
      </c>
      <c r="R208" t="s">
        <v>5652</v>
      </c>
      <c r="S208" t="s">
        <v>5652</v>
      </c>
      <c r="T208" t="s">
        <v>5653</v>
      </c>
      <c r="U208" t="s">
        <v>5654</v>
      </c>
      <c r="V208" t="s">
        <v>2461</v>
      </c>
      <c r="W208" t="s">
        <v>2462</v>
      </c>
      <c r="Y208" t="s">
        <v>1</v>
      </c>
      <c r="AF208">
        <v>0</v>
      </c>
      <c r="AI208" t="s">
        <v>13</v>
      </c>
      <c r="AJ208" t="s">
        <v>143</v>
      </c>
      <c r="AL208" t="s">
        <v>6029</v>
      </c>
    </row>
    <row r="209" spans="1:59" hidden="1">
      <c r="A209">
        <v>37408</v>
      </c>
      <c r="B209">
        <v>2016</v>
      </c>
      <c r="C209" t="s">
        <v>2</v>
      </c>
      <c r="D209" t="s">
        <v>99</v>
      </c>
      <c r="E209" s="2">
        <v>42343</v>
      </c>
      <c r="F209" s="2">
        <v>42344</v>
      </c>
      <c r="G209" t="s">
        <v>5</v>
      </c>
      <c r="H209" t="s">
        <v>5</v>
      </c>
      <c r="I209" t="s">
        <v>117</v>
      </c>
      <c r="J209">
        <v>1</v>
      </c>
      <c r="K209" t="s">
        <v>238</v>
      </c>
      <c r="L209" t="s">
        <v>1766</v>
      </c>
      <c r="M209" t="s">
        <v>1360</v>
      </c>
      <c r="N209" t="s">
        <v>1359</v>
      </c>
      <c r="O209" t="s">
        <v>2463</v>
      </c>
      <c r="R209" t="s">
        <v>5652</v>
      </c>
      <c r="S209" t="s">
        <v>5652</v>
      </c>
      <c r="T209" t="s">
        <v>5653</v>
      </c>
      <c r="U209" t="s">
        <v>5654</v>
      </c>
      <c r="V209" t="s">
        <v>1767</v>
      </c>
      <c r="W209" t="s">
        <v>2464</v>
      </c>
      <c r="Y209" t="s">
        <v>1</v>
      </c>
      <c r="AF209">
        <v>0</v>
      </c>
      <c r="AI209" t="s">
        <v>13</v>
      </c>
      <c r="AJ209" t="s">
        <v>6030</v>
      </c>
      <c r="AK209" t="s">
        <v>6031</v>
      </c>
      <c r="AL209" t="s">
        <v>6031</v>
      </c>
      <c r="AM209" t="s">
        <v>1765</v>
      </c>
      <c r="AO209">
        <v>0</v>
      </c>
      <c r="AS209">
        <v>1</v>
      </c>
      <c r="AT209">
        <v>1</v>
      </c>
      <c r="BB209">
        <v>0</v>
      </c>
      <c r="BC209">
        <v>0</v>
      </c>
      <c r="BD209">
        <v>0</v>
      </c>
      <c r="BE209">
        <v>0</v>
      </c>
      <c r="BF209">
        <v>0</v>
      </c>
      <c r="BG209" s="1">
        <v>42343.628067129626</v>
      </c>
    </row>
    <row r="210" spans="1:59">
      <c r="A210">
        <v>37494</v>
      </c>
      <c r="B210">
        <v>2016</v>
      </c>
      <c r="C210" t="s">
        <v>12</v>
      </c>
      <c r="D210" t="s">
        <v>2465</v>
      </c>
      <c r="E210" s="2">
        <v>42343</v>
      </c>
      <c r="F210" s="2">
        <v>42344</v>
      </c>
      <c r="G210" t="s">
        <v>47</v>
      </c>
      <c r="H210" t="s">
        <v>47</v>
      </c>
      <c r="I210" t="s">
        <v>1768</v>
      </c>
      <c r="J210">
        <v>1</v>
      </c>
      <c r="K210" t="s">
        <v>2466</v>
      </c>
      <c r="L210" t="s">
        <v>2467</v>
      </c>
      <c r="M210" t="s">
        <v>1203</v>
      </c>
      <c r="N210" t="s">
        <v>664</v>
      </c>
    </row>
    <row r="211" spans="1:59" hidden="1">
      <c r="A211">
        <v>37688</v>
      </c>
      <c r="B211">
        <v>2016</v>
      </c>
      <c r="C211" t="s">
        <v>7</v>
      </c>
      <c r="D211" t="s">
        <v>2470</v>
      </c>
      <c r="E211" s="2">
        <v>42343</v>
      </c>
      <c r="F211" s="2">
        <v>42344</v>
      </c>
      <c r="G211" t="s">
        <v>10</v>
      </c>
      <c r="H211" t="s">
        <v>10</v>
      </c>
      <c r="I211" t="s">
        <v>2471</v>
      </c>
    </row>
    <row r="212" spans="1:59" hidden="1">
      <c r="A212">
        <v>37771</v>
      </c>
      <c r="B212">
        <v>2016</v>
      </c>
      <c r="C212" t="s">
        <v>2</v>
      </c>
      <c r="D212" t="s">
        <v>2472</v>
      </c>
      <c r="E212" s="2">
        <v>42343</v>
      </c>
      <c r="F212" s="2">
        <v>42344</v>
      </c>
      <c r="G212" t="s">
        <v>10</v>
      </c>
      <c r="H212" t="s">
        <v>10</v>
      </c>
      <c r="I212" t="s">
        <v>2473</v>
      </c>
    </row>
    <row r="213" spans="1:59" hidden="1">
      <c r="A213">
        <v>37957</v>
      </c>
      <c r="B213">
        <v>2016</v>
      </c>
      <c r="C213" t="s">
        <v>7</v>
      </c>
      <c r="E213" s="2">
        <v>42343</v>
      </c>
      <c r="F213" s="2">
        <v>42344</v>
      </c>
      <c r="G213" t="s">
        <v>22</v>
      </c>
      <c r="H213" t="s">
        <v>22</v>
      </c>
      <c r="I213" t="s">
        <v>2474</v>
      </c>
      <c r="J213">
        <v>1</v>
      </c>
      <c r="K213" t="s">
        <v>2475</v>
      </c>
      <c r="L213" t="s">
        <v>2422</v>
      </c>
    </row>
    <row r="214" spans="1:59" hidden="1">
      <c r="A214">
        <v>38106</v>
      </c>
      <c r="B214">
        <v>2016</v>
      </c>
      <c r="C214" t="s">
        <v>7</v>
      </c>
      <c r="D214" t="s">
        <v>2378</v>
      </c>
      <c r="E214" s="2">
        <v>42343</v>
      </c>
      <c r="F214" s="2">
        <v>42344</v>
      </c>
      <c r="G214" t="s">
        <v>25</v>
      </c>
      <c r="H214" t="s">
        <v>47</v>
      </c>
      <c r="I214" t="s">
        <v>2379</v>
      </c>
      <c r="J214">
        <v>1</v>
      </c>
      <c r="K214" t="s">
        <v>2380</v>
      </c>
      <c r="L214" t="s">
        <v>2381</v>
      </c>
      <c r="M214" t="s">
        <v>2382</v>
      </c>
      <c r="N214" t="s">
        <v>664</v>
      </c>
    </row>
    <row r="215" spans="1:59" hidden="1">
      <c r="A215">
        <v>38107</v>
      </c>
      <c r="B215">
        <v>2016</v>
      </c>
      <c r="C215" t="s">
        <v>7</v>
      </c>
      <c r="E215" s="2">
        <v>42343</v>
      </c>
      <c r="F215" s="2">
        <v>42344</v>
      </c>
      <c r="G215" t="s">
        <v>5</v>
      </c>
      <c r="H215" t="s">
        <v>5</v>
      </c>
      <c r="I215" t="s">
        <v>2347</v>
      </c>
      <c r="J215">
        <v>1</v>
      </c>
      <c r="K215" t="s">
        <v>2348</v>
      </c>
      <c r="L215" t="s">
        <v>2349</v>
      </c>
      <c r="N215" t="s">
        <v>2350</v>
      </c>
    </row>
    <row r="216" spans="1:59" hidden="1">
      <c r="A216">
        <v>38210</v>
      </c>
      <c r="B216">
        <v>2016</v>
      </c>
      <c r="C216" t="s">
        <v>2</v>
      </c>
      <c r="D216" t="s">
        <v>2476</v>
      </c>
      <c r="E216" s="2">
        <v>42343</v>
      </c>
      <c r="F216" s="2">
        <v>42344</v>
      </c>
      <c r="G216" t="s">
        <v>14</v>
      </c>
      <c r="H216" t="s">
        <v>14</v>
      </c>
      <c r="I216" t="s">
        <v>2477</v>
      </c>
      <c r="J216">
        <v>1</v>
      </c>
      <c r="K216" t="s">
        <v>2478</v>
      </c>
      <c r="N216" t="s">
        <v>2479</v>
      </c>
    </row>
    <row r="217" spans="1:59" hidden="1">
      <c r="A217">
        <v>38215</v>
      </c>
      <c r="B217">
        <v>2016</v>
      </c>
      <c r="C217" t="s">
        <v>2</v>
      </c>
      <c r="D217" t="s">
        <v>2480</v>
      </c>
      <c r="E217" s="2">
        <v>42343</v>
      </c>
      <c r="F217" s="2">
        <v>42344</v>
      </c>
      <c r="G217" t="s">
        <v>24</v>
      </c>
      <c r="H217" t="s">
        <v>24</v>
      </c>
      <c r="I217" t="s">
        <v>2481</v>
      </c>
      <c r="J217">
        <v>1</v>
      </c>
      <c r="K217" t="s">
        <v>2482</v>
      </c>
      <c r="L217" t="s">
        <v>2483</v>
      </c>
      <c r="M217" t="s">
        <v>2484</v>
      </c>
      <c r="N217" t="s">
        <v>2485</v>
      </c>
    </row>
    <row r="218" spans="1:59" hidden="1">
      <c r="A218">
        <v>38267</v>
      </c>
      <c r="B218">
        <v>2016</v>
      </c>
      <c r="C218" t="s">
        <v>7</v>
      </c>
      <c r="D218" t="s">
        <v>2486</v>
      </c>
      <c r="E218" s="2">
        <v>42343</v>
      </c>
      <c r="F218" s="2">
        <v>42344</v>
      </c>
      <c r="G218" t="s">
        <v>6</v>
      </c>
      <c r="H218" t="s">
        <v>6</v>
      </c>
      <c r="I218" t="s">
        <v>2487</v>
      </c>
      <c r="J218">
        <v>1</v>
      </c>
      <c r="K218" t="s">
        <v>2488</v>
      </c>
      <c r="L218" t="s">
        <v>2489</v>
      </c>
      <c r="M218" t="s">
        <v>2490</v>
      </c>
      <c r="N218" t="s">
        <v>2491</v>
      </c>
      <c r="O218" t="s">
        <v>2492</v>
      </c>
      <c r="R218" t="s">
        <v>2493</v>
      </c>
      <c r="V218" t="s">
        <v>2494</v>
      </c>
      <c r="Y218" t="s">
        <v>1</v>
      </c>
      <c r="AB218" t="s">
        <v>6</v>
      </c>
      <c r="AF218">
        <v>0</v>
      </c>
      <c r="AI218" t="s">
        <v>4</v>
      </c>
      <c r="AJ218" t="s">
        <v>3</v>
      </c>
      <c r="AK218" t="s">
        <v>675</v>
      </c>
      <c r="AL218" t="s">
        <v>675</v>
      </c>
      <c r="AM218" t="s">
        <v>1765</v>
      </c>
      <c r="AO218">
        <v>0</v>
      </c>
      <c r="AS218">
        <v>1</v>
      </c>
      <c r="AT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 s="1">
        <v>42343.501435185186</v>
      </c>
    </row>
    <row r="219" spans="1:59" hidden="1">
      <c r="A219">
        <v>38358</v>
      </c>
      <c r="B219">
        <v>2016</v>
      </c>
      <c r="C219" t="s">
        <v>26</v>
      </c>
      <c r="D219" t="s">
        <v>2495</v>
      </c>
      <c r="E219" s="2">
        <v>42343</v>
      </c>
      <c r="F219" s="2">
        <v>42344</v>
      </c>
      <c r="G219" t="s">
        <v>25</v>
      </c>
      <c r="H219" t="s">
        <v>25</v>
      </c>
      <c r="I219" t="s">
        <v>2496</v>
      </c>
      <c r="J219">
        <v>1</v>
      </c>
      <c r="K219" t="s">
        <v>2497</v>
      </c>
      <c r="L219" t="s">
        <v>2498</v>
      </c>
      <c r="M219" t="s">
        <v>2499</v>
      </c>
      <c r="N219" t="s">
        <v>2500</v>
      </c>
      <c r="O219" t="s">
        <v>2501</v>
      </c>
      <c r="R219" t="s">
        <v>6032</v>
      </c>
      <c r="V219" t="s">
        <v>2502</v>
      </c>
      <c r="Y219" t="s">
        <v>1</v>
      </c>
      <c r="AB219" t="s">
        <v>25</v>
      </c>
      <c r="AF219">
        <v>0</v>
      </c>
      <c r="AI219" t="s">
        <v>147</v>
      </c>
      <c r="AJ219" t="s">
        <v>16</v>
      </c>
      <c r="AK219" t="s">
        <v>729</v>
      </c>
      <c r="AL219" t="s">
        <v>2503</v>
      </c>
      <c r="AM219" t="s">
        <v>1765</v>
      </c>
      <c r="AO219">
        <v>0</v>
      </c>
      <c r="AS219">
        <v>1</v>
      </c>
      <c r="AT219">
        <v>0</v>
      </c>
      <c r="BB219">
        <v>0</v>
      </c>
      <c r="BC219">
        <v>0</v>
      </c>
      <c r="BD219">
        <v>0</v>
      </c>
      <c r="BG219" s="1">
        <v>42346.784513888888</v>
      </c>
    </row>
    <row r="220" spans="1:59" hidden="1">
      <c r="A220">
        <v>38363</v>
      </c>
      <c r="B220">
        <v>2016</v>
      </c>
      <c r="C220" t="s">
        <v>2</v>
      </c>
      <c r="D220" t="s">
        <v>2504</v>
      </c>
      <c r="E220" s="2">
        <v>42343</v>
      </c>
      <c r="F220" s="2">
        <v>42346</v>
      </c>
      <c r="G220" t="s">
        <v>22</v>
      </c>
      <c r="H220" t="s">
        <v>22</v>
      </c>
      <c r="I220" t="s">
        <v>2505</v>
      </c>
      <c r="J220">
        <v>1</v>
      </c>
      <c r="K220" t="s">
        <v>2506</v>
      </c>
      <c r="L220" t="s">
        <v>2507</v>
      </c>
      <c r="M220" t="s">
        <v>2037</v>
      </c>
    </row>
    <row r="221" spans="1:59" hidden="1">
      <c r="A221">
        <v>38543</v>
      </c>
      <c r="B221">
        <v>2016</v>
      </c>
      <c r="C221" t="s">
        <v>7</v>
      </c>
      <c r="D221" t="s">
        <v>2408</v>
      </c>
      <c r="E221" s="2">
        <v>42343</v>
      </c>
      <c r="F221" s="2">
        <v>42344</v>
      </c>
      <c r="G221" t="s">
        <v>36</v>
      </c>
      <c r="H221" t="s">
        <v>36</v>
      </c>
      <c r="I221" t="s">
        <v>48</v>
      </c>
      <c r="J221">
        <v>1</v>
      </c>
      <c r="K221" t="s">
        <v>2322</v>
      </c>
      <c r="L221" t="s">
        <v>2409</v>
      </c>
      <c r="M221" t="s">
        <v>2323</v>
      </c>
      <c r="N221" t="s">
        <v>2324</v>
      </c>
    </row>
    <row r="222" spans="1:59" hidden="1">
      <c r="A222">
        <v>38497</v>
      </c>
      <c r="B222">
        <v>2016</v>
      </c>
      <c r="C222" t="s">
        <v>2</v>
      </c>
      <c r="D222" t="s">
        <v>2508</v>
      </c>
      <c r="E222" s="2">
        <v>42343</v>
      </c>
      <c r="F222" s="2">
        <v>42344</v>
      </c>
      <c r="G222" t="s">
        <v>36</v>
      </c>
      <c r="H222" t="s">
        <v>36</v>
      </c>
      <c r="I222" t="s">
        <v>718</v>
      </c>
      <c r="J222">
        <v>1</v>
      </c>
      <c r="K222" t="s">
        <v>719</v>
      </c>
      <c r="N222" t="s">
        <v>2509</v>
      </c>
      <c r="O222" t="s">
        <v>2510</v>
      </c>
      <c r="R222" t="s">
        <v>2511</v>
      </c>
      <c r="S222" t="s">
        <v>2511</v>
      </c>
      <c r="AI222" t="s">
        <v>9</v>
      </c>
      <c r="AJ222" t="s">
        <v>174</v>
      </c>
      <c r="AK222" t="s">
        <v>2512</v>
      </c>
      <c r="AL222" t="s">
        <v>6033</v>
      </c>
      <c r="AM222" t="s">
        <v>1765</v>
      </c>
      <c r="AN222" t="s">
        <v>28</v>
      </c>
      <c r="AO222">
        <v>0</v>
      </c>
      <c r="AS222">
        <v>1</v>
      </c>
      <c r="AT222">
        <v>0</v>
      </c>
      <c r="BB222">
        <v>0</v>
      </c>
      <c r="BD222">
        <v>0</v>
      </c>
      <c r="BE222">
        <v>0</v>
      </c>
      <c r="BF222">
        <v>74480</v>
      </c>
      <c r="BG222" s="1">
        <v>42345.878738425927</v>
      </c>
    </row>
    <row r="223" spans="1:59" hidden="1">
      <c r="A223">
        <v>38637</v>
      </c>
      <c r="B223">
        <v>2016</v>
      </c>
      <c r="C223" t="s">
        <v>2</v>
      </c>
      <c r="E223" s="2">
        <v>42343</v>
      </c>
      <c r="F223" s="2">
        <v>42344</v>
      </c>
      <c r="G223" t="s">
        <v>17</v>
      </c>
      <c r="H223" t="s">
        <v>17</v>
      </c>
      <c r="I223" t="s">
        <v>2513</v>
      </c>
      <c r="J223">
        <v>1</v>
      </c>
      <c r="K223" t="s">
        <v>2514</v>
      </c>
      <c r="L223" t="s">
        <v>2515</v>
      </c>
      <c r="N223" t="s">
        <v>2516</v>
      </c>
    </row>
    <row r="224" spans="1:59" hidden="1">
      <c r="A224">
        <v>38641</v>
      </c>
      <c r="B224">
        <v>2016</v>
      </c>
      <c r="C224" t="s">
        <v>2</v>
      </c>
      <c r="D224" t="s">
        <v>2517</v>
      </c>
      <c r="E224" s="2">
        <v>42344</v>
      </c>
      <c r="F224" s="2">
        <v>42344</v>
      </c>
      <c r="G224" t="s">
        <v>25</v>
      </c>
      <c r="H224" t="s">
        <v>25</v>
      </c>
      <c r="I224" t="s">
        <v>2352</v>
      </c>
      <c r="J224">
        <v>1</v>
      </c>
      <c r="K224" t="s">
        <v>2518</v>
      </c>
      <c r="L224" t="s">
        <v>2519</v>
      </c>
    </row>
    <row r="225" spans="1:59" hidden="1">
      <c r="A225">
        <v>38703</v>
      </c>
      <c r="B225">
        <v>2016</v>
      </c>
      <c r="C225" t="s">
        <v>7</v>
      </c>
      <c r="D225" t="s">
        <v>2520</v>
      </c>
      <c r="E225" s="2">
        <v>42344</v>
      </c>
      <c r="F225" s="2">
        <v>42344</v>
      </c>
      <c r="G225" t="s">
        <v>25</v>
      </c>
      <c r="H225" t="s">
        <v>25</v>
      </c>
      <c r="I225" t="s">
        <v>2521</v>
      </c>
      <c r="J225">
        <v>1</v>
      </c>
      <c r="K225" t="s">
        <v>2522</v>
      </c>
      <c r="L225" t="s">
        <v>2523</v>
      </c>
    </row>
    <row r="226" spans="1:59" hidden="1">
      <c r="A226">
        <v>37284</v>
      </c>
      <c r="B226">
        <v>2016</v>
      </c>
      <c r="C226" t="s">
        <v>7</v>
      </c>
      <c r="E226" s="2">
        <v>42345</v>
      </c>
      <c r="F226" s="2">
        <v>42346</v>
      </c>
      <c r="G226" t="s">
        <v>5</v>
      </c>
      <c r="H226" t="s">
        <v>5</v>
      </c>
      <c r="I226" t="s">
        <v>1356</v>
      </c>
      <c r="J226">
        <v>1</v>
      </c>
      <c r="K226" t="s">
        <v>5655</v>
      </c>
      <c r="L226" t="s">
        <v>5656</v>
      </c>
      <c r="N226" t="s">
        <v>5657</v>
      </c>
      <c r="O226" t="s">
        <v>5658</v>
      </c>
      <c r="R226" t="s">
        <v>5659</v>
      </c>
      <c r="S226" t="s">
        <v>5659</v>
      </c>
      <c r="T226" t="s">
        <v>5660</v>
      </c>
      <c r="U226" t="s">
        <v>5659</v>
      </c>
      <c r="Y226" t="s">
        <v>1</v>
      </c>
      <c r="AB226" t="s">
        <v>6</v>
      </c>
      <c r="AI226" t="s">
        <v>103</v>
      </c>
      <c r="AJ226" t="s">
        <v>5661</v>
      </c>
      <c r="AK226" t="s">
        <v>5662</v>
      </c>
      <c r="AM226" t="s">
        <v>2524</v>
      </c>
      <c r="AN226" t="s">
        <v>28</v>
      </c>
      <c r="AO226">
        <v>0</v>
      </c>
      <c r="AS226">
        <v>1</v>
      </c>
      <c r="AT226">
        <v>1</v>
      </c>
      <c r="BB226">
        <v>0</v>
      </c>
      <c r="BD226">
        <v>0</v>
      </c>
      <c r="BE226">
        <v>0</v>
      </c>
      <c r="BF226">
        <v>5543364</v>
      </c>
      <c r="BG226" s="1">
        <v>42345.592372685183</v>
      </c>
    </row>
    <row r="227" spans="1:59" hidden="1">
      <c r="A227">
        <v>37665</v>
      </c>
      <c r="B227">
        <v>2016</v>
      </c>
      <c r="C227" t="s">
        <v>7</v>
      </c>
      <c r="D227" t="s">
        <v>2468</v>
      </c>
      <c r="E227" s="2">
        <v>42345</v>
      </c>
      <c r="F227" s="2">
        <v>42346</v>
      </c>
      <c r="G227" t="s">
        <v>10</v>
      </c>
      <c r="H227" t="s">
        <v>10</v>
      </c>
      <c r="I227" t="s">
        <v>2471</v>
      </c>
    </row>
    <row r="228" spans="1:59">
      <c r="A228">
        <v>37943</v>
      </c>
      <c r="B228">
        <v>2016</v>
      </c>
      <c r="C228" t="s">
        <v>12</v>
      </c>
      <c r="D228" t="s">
        <v>2525</v>
      </c>
      <c r="E228" s="2">
        <v>42345</v>
      </c>
      <c r="F228" s="2">
        <v>42346</v>
      </c>
      <c r="G228" t="s">
        <v>10</v>
      </c>
      <c r="H228" t="s">
        <v>10</v>
      </c>
      <c r="I228" t="s">
        <v>237</v>
      </c>
    </row>
    <row r="229" spans="1:59" hidden="1">
      <c r="A229">
        <v>37944</v>
      </c>
      <c r="B229">
        <v>2016</v>
      </c>
      <c r="C229" t="s">
        <v>7</v>
      </c>
      <c r="E229" s="2">
        <v>42345</v>
      </c>
      <c r="F229" s="2">
        <v>42349</v>
      </c>
      <c r="G229" t="s">
        <v>22</v>
      </c>
      <c r="H229" t="s">
        <v>22</v>
      </c>
      <c r="I229" t="s">
        <v>21</v>
      </c>
      <c r="J229">
        <v>1</v>
      </c>
      <c r="K229" t="s">
        <v>2429</v>
      </c>
      <c r="L229" t="s">
        <v>2430</v>
      </c>
    </row>
    <row r="230" spans="1:59" hidden="1">
      <c r="A230">
        <v>38109</v>
      </c>
      <c r="B230">
        <v>2016</v>
      </c>
      <c r="C230" t="s">
        <v>7</v>
      </c>
      <c r="E230" s="2">
        <v>42345</v>
      </c>
      <c r="F230" s="2">
        <v>42346</v>
      </c>
      <c r="G230" t="s">
        <v>5</v>
      </c>
      <c r="H230" t="s">
        <v>5</v>
      </c>
      <c r="I230" t="s">
        <v>2295</v>
      </c>
      <c r="J230">
        <v>1</v>
      </c>
      <c r="K230" t="s">
        <v>2296</v>
      </c>
      <c r="L230" t="s">
        <v>2297</v>
      </c>
      <c r="N230" t="s">
        <v>2298</v>
      </c>
    </row>
    <row r="231" spans="1:59" hidden="1">
      <c r="A231">
        <v>38390</v>
      </c>
      <c r="B231">
        <v>2016</v>
      </c>
      <c r="C231" t="s">
        <v>7</v>
      </c>
      <c r="E231" s="2">
        <v>42345</v>
      </c>
      <c r="F231" s="2">
        <v>42346</v>
      </c>
      <c r="G231" t="s">
        <v>40</v>
      </c>
      <c r="H231" t="s">
        <v>40</v>
      </c>
      <c r="I231" t="s">
        <v>240</v>
      </c>
      <c r="J231">
        <v>1</v>
      </c>
      <c r="K231" t="s">
        <v>2527</v>
      </c>
      <c r="L231" t="s">
        <v>6034</v>
      </c>
      <c r="N231" t="s">
        <v>6035</v>
      </c>
    </row>
    <row r="232" spans="1:59" hidden="1">
      <c r="A232">
        <v>38525</v>
      </c>
      <c r="B232">
        <v>2016</v>
      </c>
      <c r="C232" t="s">
        <v>7</v>
      </c>
      <c r="E232" s="2">
        <v>42345</v>
      </c>
      <c r="F232" s="2">
        <v>42346</v>
      </c>
      <c r="G232" t="s">
        <v>40</v>
      </c>
      <c r="H232" t="s">
        <v>40</v>
      </c>
      <c r="I232" t="s">
        <v>2529</v>
      </c>
      <c r="J232">
        <v>1</v>
      </c>
      <c r="K232" t="s">
        <v>6036</v>
      </c>
      <c r="L232" t="s">
        <v>6037</v>
      </c>
      <c r="M232" t="s">
        <v>6038</v>
      </c>
      <c r="N232" t="s">
        <v>6039</v>
      </c>
    </row>
    <row r="233" spans="1:59" hidden="1">
      <c r="A233">
        <v>38695</v>
      </c>
      <c r="B233">
        <v>2016</v>
      </c>
      <c r="C233" t="s">
        <v>7</v>
      </c>
      <c r="D233" t="s">
        <v>2531</v>
      </c>
      <c r="E233" s="2">
        <v>42345</v>
      </c>
      <c r="F233" s="2">
        <v>42348</v>
      </c>
      <c r="G233" t="s">
        <v>25</v>
      </c>
      <c r="H233" t="s">
        <v>25</v>
      </c>
      <c r="I233" t="s">
        <v>2411</v>
      </c>
      <c r="J233">
        <v>1</v>
      </c>
      <c r="K233" t="s">
        <v>2533</v>
      </c>
      <c r="L233" t="s">
        <v>2534</v>
      </c>
    </row>
    <row r="234" spans="1:59" hidden="1">
      <c r="A234">
        <v>38015</v>
      </c>
      <c r="B234">
        <v>2016</v>
      </c>
      <c r="C234" t="s">
        <v>7</v>
      </c>
      <c r="E234" s="2">
        <v>42346</v>
      </c>
      <c r="F234" s="2">
        <v>42347</v>
      </c>
      <c r="G234" t="s">
        <v>14</v>
      </c>
      <c r="H234" t="s">
        <v>14</v>
      </c>
      <c r="I234" t="s">
        <v>2535</v>
      </c>
      <c r="J234">
        <v>1</v>
      </c>
      <c r="K234" t="s">
        <v>2536</v>
      </c>
      <c r="L234" t="s">
        <v>2537</v>
      </c>
      <c r="M234" t="s">
        <v>2538</v>
      </c>
      <c r="N234" t="s">
        <v>2539</v>
      </c>
    </row>
    <row r="235" spans="1:59" hidden="1">
      <c r="A235">
        <v>38561</v>
      </c>
      <c r="B235">
        <v>2016</v>
      </c>
      <c r="C235" t="s">
        <v>7</v>
      </c>
      <c r="E235" s="2">
        <v>42346</v>
      </c>
      <c r="F235" s="2">
        <v>42349</v>
      </c>
      <c r="G235" t="s">
        <v>188</v>
      </c>
      <c r="H235" t="s">
        <v>188</v>
      </c>
      <c r="I235" t="s">
        <v>2548</v>
      </c>
      <c r="J235">
        <v>1</v>
      </c>
      <c r="K235" t="s">
        <v>2549</v>
      </c>
    </row>
    <row r="236" spans="1:59" hidden="1">
      <c r="A236">
        <v>38000</v>
      </c>
      <c r="B236">
        <v>2016</v>
      </c>
      <c r="C236" t="s">
        <v>7</v>
      </c>
      <c r="E236" s="2">
        <v>42347</v>
      </c>
      <c r="F236" s="2">
        <v>42349</v>
      </c>
      <c r="G236" t="s">
        <v>14</v>
      </c>
      <c r="H236" t="s">
        <v>14</v>
      </c>
      <c r="I236" t="s">
        <v>2554</v>
      </c>
      <c r="J236">
        <v>1</v>
      </c>
      <c r="K236" t="s">
        <v>2555</v>
      </c>
      <c r="L236" t="s">
        <v>6040</v>
      </c>
      <c r="N236" t="s">
        <v>2556</v>
      </c>
    </row>
    <row r="237" spans="1:59" hidden="1">
      <c r="A237">
        <v>38381</v>
      </c>
      <c r="B237">
        <v>2016</v>
      </c>
      <c r="C237" t="s">
        <v>7</v>
      </c>
      <c r="D237" t="s">
        <v>2557</v>
      </c>
      <c r="E237" s="2">
        <v>42347</v>
      </c>
      <c r="F237" s="2">
        <v>42350</v>
      </c>
      <c r="G237" t="s">
        <v>38</v>
      </c>
      <c r="H237" t="s">
        <v>38</v>
      </c>
      <c r="I237" t="s">
        <v>2558</v>
      </c>
      <c r="J237">
        <v>1</v>
      </c>
      <c r="K237" t="s">
        <v>2559</v>
      </c>
      <c r="L237" t="s">
        <v>2560</v>
      </c>
      <c r="M237" t="s">
        <v>2561</v>
      </c>
      <c r="N237" t="s">
        <v>41</v>
      </c>
      <c r="O237" t="s">
        <v>2562</v>
      </c>
      <c r="Q237" t="s">
        <v>2563</v>
      </c>
      <c r="R237" t="s">
        <v>2564</v>
      </c>
      <c r="V237" t="s">
        <v>2565</v>
      </c>
      <c r="Y237" t="s">
        <v>1</v>
      </c>
      <c r="AB237" t="s">
        <v>44</v>
      </c>
      <c r="AF237">
        <v>0</v>
      </c>
      <c r="AI237" t="s">
        <v>2566</v>
      </c>
      <c r="AJ237" t="s">
        <v>65</v>
      </c>
      <c r="AK237" t="s">
        <v>6458</v>
      </c>
      <c r="AL237" t="s">
        <v>6458</v>
      </c>
      <c r="AM237" t="s">
        <v>2568</v>
      </c>
      <c r="AN237" t="s">
        <v>653</v>
      </c>
      <c r="AO237">
        <v>0</v>
      </c>
      <c r="AS237">
        <v>0</v>
      </c>
      <c r="AT237">
        <v>0</v>
      </c>
      <c r="BB237">
        <v>0</v>
      </c>
      <c r="BC237">
        <v>108434</v>
      </c>
      <c r="BD237">
        <v>0</v>
      </c>
      <c r="BG237" s="1">
        <v>42402.40729166667</v>
      </c>
    </row>
    <row r="238" spans="1:59" hidden="1">
      <c r="A238">
        <v>37193</v>
      </c>
      <c r="B238">
        <v>2016</v>
      </c>
      <c r="C238" t="s">
        <v>32</v>
      </c>
      <c r="D238" t="s">
        <v>2574</v>
      </c>
      <c r="E238" s="2">
        <v>42348</v>
      </c>
      <c r="F238" s="2">
        <v>42350</v>
      </c>
      <c r="G238" t="s">
        <v>36</v>
      </c>
      <c r="H238" t="s">
        <v>36</v>
      </c>
      <c r="I238" t="s">
        <v>48</v>
      </c>
      <c r="J238">
        <v>1</v>
      </c>
      <c r="K238" t="s">
        <v>2575</v>
      </c>
      <c r="L238" t="s">
        <v>2576</v>
      </c>
      <c r="M238" t="s">
        <v>2323</v>
      </c>
      <c r="N238" t="s">
        <v>2324</v>
      </c>
      <c r="O238" t="s">
        <v>2577</v>
      </c>
      <c r="R238" t="s">
        <v>2326</v>
      </c>
      <c r="S238" t="s">
        <v>2326</v>
      </c>
      <c r="Y238" t="s">
        <v>1</v>
      </c>
      <c r="AF238">
        <v>0</v>
      </c>
      <c r="AI238" t="s">
        <v>107</v>
      </c>
      <c r="AJ238" t="s">
        <v>67</v>
      </c>
      <c r="AK238" t="s">
        <v>2578</v>
      </c>
      <c r="AL238" t="s">
        <v>2578</v>
      </c>
      <c r="AM238" t="s">
        <v>1771</v>
      </c>
      <c r="AO238">
        <v>0</v>
      </c>
      <c r="AS238">
        <v>1</v>
      </c>
      <c r="AT238">
        <v>1</v>
      </c>
      <c r="BB238">
        <v>0</v>
      </c>
      <c r="BC238">
        <v>109034</v>
      </c>
      <c r="BD238">
        <v>0</v>
      </c>
      <c r="BE238">
        <v>0</v>
      </c>
      <c r="BF238">
        <v>0</v>
      </c>
      <c r="BG238" s="1">
        <v>42348.452673611115</v>
      </c>
    </row>
    <row r="239" spans="1:59" hidden="1">
      <c r="A239">
        <v>37285</v>
      </c>
      <c r="B239">
        <v>2016</v>
      </c>
      <c r="C239" t="s">
        <v>7</v>
      </c>
      <c r="E239" s="2">
        <v>42348</v>
      </c>
      <c r="F239" s="2">
        <v>42350</v>
      </c>
      <c r="G239" t="s">
        <v>5</v>
      </c>
      <c r="H239" t="s">
        <v>5</v>
      </c>
      <c r="I239" t="s">
        <v>135</v>
      </c>
      <c r="J239">
        <v>1</v>
      </c>
      <c r="K239" t="s">
        <v>5669</v>
      </c>
      <c r="N239" t="s">
        <v>5426</v>
      </c>
    </row>
    <row r="240" spans="1:59" hidden="1">
      <c r="A240">
        <v>38715</v>
      </c>
      <c r="B240">
        <v>2016</v>
      </c>
      <c r="C240" t="s">
        <v>7</v>
      </c>
      <c r="E240" s="2">
        <v>42348</v>
      </c>
      <c r="F240" s="2">
        <v>42349</v>
      </c>
      <c r="G240" t="s">
        <v>40</v>
      </c>
      <c r="H240" t="s">
        <v>40</v>
      </c>
      <c r="I240" t="s">
        <v>240</v>
      </c>
      <c r="J240">
        <v>1</v>
      </c>
      <c r="K240" t="s">
        <v>2527</v>
      </c>
      <c r="L240" t="s">
        <v>6034</v>
      </c>
      <c r="N240" t="s">
        <v>2528</v>
      </c>
      <c r="O240" t="s">
        <v>2579</v>
      </c>
      <c r="R240" t="s">
        <v>2580</v>
      </c>
      <c r="V240" t="s">
        <v>6041</v>
      </c>
      <c r="Y240" t="s">
        <v>1</v>
      </c>
      <c r="AB240" t="s">
        <v>25</v>
      </c>
      <c r="AF240">
        <v>0</v>
      </c>
      <c r="AI240" t="s">
        <v>103</v>
      </c>
      <c r="AJ240" t="s">
        <v>42</v>
      </c>
      <c r="AL240" t="s">
        <v>5641</v>
      </c>
      <c r="AM240" t="s">
        <v>2581</v>
      </c>
      <c r="AO240">
        <v>0</v>
      </c>
      <c r="AS240">
        <v>1</v>
      </c>
      <c r="AT240">
        <v>1</v>
      </c>
      <c r="BB240">
        <v>0</v>
      </c>
      <c r="BC240">
        <v>0</v>
      </c>
      <c r="BD240">
        <v>0</v>
      </c>
      <c r="BG240" s="1">
        <v>42348.516817129632</v>
      </c>
    </row>
    <row r="241" spans="1:59" hidden="1">
      <c r="A241">
        <v>37608</v>
      </c>
      <c r="B241">
        <v>2016</v>
      </c>
      <c r="C241" t="s">
        <v>7</v>
      </c>
      <c r="D241" t="s">
        <v>741</v>
      </c>
      <c r="E241" s="2">
        <v>42348</v>
      </c>
      <c r="F241" s="2">
        <v>42356</v>
      </c>
      <c r="G241" t="s">
        <v>17</v>
      </c>
      <c r="H241" t="s">
        <v>17</v>
      </c>
      <c r="I241" t="s">
        <v>742</v>
      </c>
      <c r="J241">
        <v>1</v>
      </c>
      <c r="K241" t="s">
        <v>1127</v>
      </c>
      <c r="L241" t="s">
        <v>5646</v>
      </c>
      <c r="M241" t="s">
        <v>1128</v>
      </c>
      <c r="O241" t="s">
        <v>5648</v>
      </c>
      <c r="P241" t="s">
        <v>5649</v>
      </c>
      <c r="Q241" t="s">
        <v>5648</v>
      </c>
      <c r="R241" t="s">
        <v>5650</v>
      </c>
      <c r="S241" t="s">
        <v>5650</v>
      </c>
      <c r="T241" t="s">
        <v>5650</v>
      </c>
      <c r="U241" t="s">
        <v>5650</v>
      </c>
      <c r="V241" t="s">
        <v>5670</v>
      </c>
      <c r="Y241" t="s">
        <v>1</v>
      </c>
      <c r="AB241" t="s">
        <v>40</v>
      </c>
      <c r="AF241">
        <v>0</v>
      </c>
      <c r="AI241" t="s">
        <v>2566</v>
      </c>
      <c r="AJ241" t="s">
        <v>5671</v>
      </c>
      <c r="AK241" t="s">
        <v>5672</v>
      </c>
      <c r="AL241" t="s">
        <v>5672</v>
      </c>
      <c r="AM241" t="s">
        <v>5673</v>
      </c>
      <c r="AN241" t="s">
        <v>28</v>
      </c>
      <c r="AO241">
        <v>0</v>
      </c>
      <c r="AS241">
        <v>1</v>
      </c>
      <c r="AT241">
        <v>1</v>
      </c>
      <c r="BB241">
        <v>0</v>
      </c>
      <c r="BC241">
        <v>0</v>
      </c>
      <c r="BD241">
        <v>0</v>
      </c>
      <c r="BG241" s="1">
        <v>42353.629224537035</v>
      </c>
    </row>
    <row r="242" spans="1:59" hidden="1">
      <c r="A242">
        <v>37618</v>
      </c>
      <c r="B242">
        <v>2016</v>
      </c>
      <c r="C242" t="s">
        <v>7</v>
      </c>
      <c r="D242" t="s">
        <v>1772</v>
      </c>
      <c r="E242" s="2">
        <v>42348</v>
      </c>
      <c r="F242" s="2">
        <v>42351</v>
      </c>
      <c r="G242" t="s">
        <v>10</v>
      </c>
      <c r="H242" t="s">
        <v>10</v>
      </c>
      <c r="I242" t="s">
        <v>658</v>
      </c>
    </row>
    <row r="243" spans="1:59" hidden="1">
      <c r="A243">
        <v>37783</v>
      </c>
      <c r="B243">
        <v>2016</v>
      </c>
      <c r="C243" t="s">
        <v>7</v>
      </c>
      <c r="D243" t="s">
        <v>2582</v>
      </c>
      <c r="E243" s="2">
        <v>42348</v>
      </c>
      <c r="F243" s="2">
        <v>42349</v>
      </c>
      <c r="G243" t="s">
        <v>10</v>
      </c>
      <c r="H243" t="s">
        <v>10</v>
      </c>
      <c r="I243" t="s">
        <v>2583</v>
      </c>
    </row>
    <row r="244" spans="1:59" hidden="1">
      <c r="A244">
        <v>37870</v>
      </c>
      <c r="B244">
        <v>2016</v>
      </c>
      <c r="C244" t="s">
        <v>2</v>
      </c>
      <c r="E244" s="2">
        <v>42348</v>
      </c>
      <c r="F244" s="2">
        <v>42351</v>
      </c>
      <c r="G244" t="s">
        <v>17</v>
      </c>
      <c r="H244" t="s">
        <v>17</v>
      </c>
      <c r="I244" t="s">
        <v>2584</v>
      </c>
      <c r="J244">
        <v>1</v>
      </c>
      <c r="K244">
        <v>618214</v>
      </c>
    </row>
    <row r="245" spans="1:59" hidden="1">
      <c r="A245">
        <v>37935</v>
      </c>
      <c r="B245">
        <v>2016</v>
      </c>
      <c r="C245" t="s">
        <v>96</v>
      </c>
      <c r="D245" t="s">
        <v>2585</v>
      </c>
      <c r="E245" s="2">
        <v>42348</v>
      </c>
      <c r="F245" s="2">
        <v>42350</v>
      </c>
      <c r="G245" t="s">
        <v>5</v>
      </c>
      <c r="H245" t="s">
        <v>5</v>
      </c>
      <c r="I245" t="s">
        <v>2586</v>
      </c>
      <c r="J245">
        <v>1</v>
      </c>
      <c r="K245" t="s">
        <v>158</v>
      </c>
      <c r="L245" t="s">
        <v>2587</v>
      </c>
      <c r="M245" t="s">
        <v>5674</v>
      </c>
      <c r="N245" t="s">
        <v>2586</v>
      </c>
      <c r="O245" t="s">
        <v>5675</v>
      </c>
      <c r="R245" t="s">
        <v>5676</v>
      </c>
      <c r="V245" t="s">
        <v>2588</v>
      </c>
      <c r="AI245" t="s">
        <v>1078</v>
      </c>
      <c r="AJ245" t="s">
        <v>159</v>
      </c>
      <c r="AK245" t="s">
        <v>686</v>
      </c>
      <c r="AL245" t="s">
        <v>686</v>
      </c>
      <c r="AM245" t="s">
        <v>1771</v>
      </c>
      <c r="AO245">
        <v>0</v>
      </c>
      <c r="AS245">
        <v>1</v>
      </c>
      <c r="AT245">
        <v>1</v>
      </c>
      <c r="BB245">
        <v>0</v>
      </c>
      <c r="BD245">
        <v>0</v>
      </c>
      <c r="BE245">
        <v>0</v>
      </c>
      <c r="BF245">
        <v>0</v>
      </c>
      <c r="BG245" s="1">
        <v>42348.838935185187</v>
      </c>
    </row>
    <row r="246" spans="1:59" hidden="1">
      <c r="A246">
        <v>37940</v>
      </c>
      <c r="B246">
        <v>2016</v>
      </c>
      <c r="C246" t="s">
        <v>32</v>
      </c>
      <c r="D246" t="s">
        <v>2525</v>
      </c>
      <c r="E246" s="2">
        <v>42348</v>
      </c>
      <c r="F246" s="2">
        <v>42349</v>
      </c>
      <c r="G246" t="s">
        <v>10</v>
      </c>
      <c r="H246" t="s">
        <v>10</v>
      </c>
      <c r="I246" t="s">
        <v>237</v>
      </c>
    </row>
    <row r="247" spans="1:59" hidden="1">
      <c r="A247">
        <v>38058</v>
      </c>
      <c r="B247">
        <v>2016</v>
      </c>
      <c r="C247" t="s">
        <v>7</v>
      </c>
      <c r="E247" s="2">
        <v>42348</v>
      </c>
      <c r="F247" s="2">
        <v>42349</v>
      </c>
      <c r="G247" t="s">
        <v>14</v>
      </c>
      <c r="H247" t="s">
        <v>14</v>
      </c>
      <c r="I247" t="s">
        <v>2589</v>
      </c>
      <c r="J247">
        <v>1</v>
      </c>
      <c r="K247" t="s">
        <v>6042</v>
      </c>
      <c r="L247" t="s">
        <v>6043</v>
      </c>
      <c r="M247" t="s">
        <v>2590</v>
      </c>
      <c r="N247" t="s">
        <v>2591</v>
      </c>
    </row>
    <row r="248" spans="1:59">
      <c r="A248">
        <v>37365</v>
      </c>
      <c r="B248">
        <v>2016</v>
      </c>
      <c r="C248" t="s">
        <v>12</v>
      </c>
      <c r="E248" s="2">
        <v>42349</v>
      </c>
      <c r="F248" s="2">
        <v>42351</v>
      </c>
      <c r="G248" t="s">
        <v>40</v>
      </c>
      <c r="H248" t="s">
        <v>40</v>
      </c>
      <c r="I248" t="s">
        <v>456</v>
      </c>
      <c r="J248">
        <v>1</v>
      </c>
      <c r="K248" t="s">
        <v>712</v>
      </c>
      <c r="L248" t="s">
        <v>1369</v>
      </c>
      <c r="N248" t="s">
        <v>713</v>
      </c>
      <c r="O248" t="s">
        <v>1131</v>
      </c>
      <c r="R248" t="s">
        <v>714</v>
      </c>
      <c r="V248" t="s">
        <v>715</v>
      </c>
      <c r="Y248" t="s">
        <v>1</v>
      </c>
      <c r="AF248">
        <v>0</v>
      </c>
      <c r="AI248" t="s">
        <v>107</v>
      </c>
      <c r="AJ248" t="s">
        <v>555</v>
      </c>
      <c r="AK248" t="s">
        <v>716</v>
      </c>
      <c r="AL248" t="s">
        <v>716</v>
      </c>
      <c r="AM248" t="s">
        <v>1773</v>
      </c>
      <c r="AO248">
        <v>0</v>
      </c>
      <c r="AS248">
        <v>1</v>
      </c>
      <c r="AT248">
        <v>1</v>
      </c>
      <c r="BB248">
        <v>0</v>
      </c>
      <c r="BC248">
        <v>0</v>
      </c>
      <c r="BD248">
        <v>0</v>
      </c>
      <c r="BG248" s="1">
        <v>42349.535069444442</v>
      </c>
    </row>
    <row r="249" spans="1:59" hidden="1">
      <c r="A249">
        <v>37448</v>
      </c>
      <c r="B249">
        <v>2016</v>
      </c>
      <c r="C249" t="s">
        <v>96</v>
      </c>
      <c r="D249" t="s">
        <v>99</v>
      </c>
      <c r="E249" s="2">
        <v>42349</v>
      </c>
      <c r="F249" s="2">
        <v>42351</v>
      </c>
      <c r="G249" t="s">
        <v>17</v>
      </c>
      <c r="H249" t="s">
        <v>17</v>
      </c>
      <c r="I249" t="s">
        <v>899</v>
      </c>
      <c r="J249">
        <v>1</v>
      </c>
      <c r="K249" t="s">
        <v>756</v>
      </c>
    </row>
    <row r="250" spans="1:59" hidden="1">
      <c r="A250">
        <v>37763</v>
      </c>
      <c r="B250">
        <v>2016</v>
      </c>
      <c r="C250" t="s">
        <v>130</v>
      </c>
      <c r="D250" t="s">
        <v>158</v>
      </c>
      <c r="E250" s="2">
        <v>42349</v>
      </c>
      <c r="F250" s="2">
        <v>42351</v>
      </c>
      <c r="G250" t="s">
        <v>10</v>
      </c>
      <c r="H250" t="s">
        <v>10</v>
      </c>
      <c r="I250" t="s">
        <v>2592</v>
      </c>
    </row>
    <row r="251" spans="1:59" hidden="1">
      <c r="A251">
        <v>37871</v>
      </c>
      <c r="B251">
        <v>2016</v>
      </c>
      <c r="C251" t="s">
        <v>2</v>
      </c>
      <c r="D251" t="s">
        <v>2593</v>
      </c>
      <c r="E251" s="2">
        <v>42349</v>
      </c>
      <c r="F251" s="2">
        <v>42354</v>
      </c>
      <c r="G251" t="s">
        <v>17</v>
      </c>
      <c r="H251" t="s">
        <v>17</v>
      </c>
      <c r="I251" t="s">
        <v>2594</v>
      </c>
      <c r="J251">
        <v>1</v>
      </c>
      <c r="K251" t="s">
        <v>2594</v>
      </c>
      <c r="L251">
        <v>625000</v>
      </c>
    </row>
    <row r="252" spans="1:59" hidden="1">
      <c r="A252">
        <v>37936</v>
      </c>
      <c r="B252">
        <v>2016</v>
      </c>
      <c r="C252" t="s">
        <v>96</v>
      </c>
      <c r="D252" t="s">
        <v>158</v>
      </c>
      <c r="E252" s="2">
        <v>42349</v>
      </c>
      <c r="F252" s="2">
        <v>42351</v>
      </c>
      <c r="G252" t="s">
        <v>5</v>
      </c>
      <c r="H252" t="s">
        <v>5</v>
      </c>
      <c r="I252" t="s">
        <v>2595</v>
      </c>
      <c r="J252">
        <v>1</v>
      </c>
      <c r="K252" t="s">
        <v>2596</v>
      </c>
      <c r="L252" t="s">
        <v>2597</v>
      </c>
      <c r="M252" t="s">
        <v>2598</v>
      </c>
      <c r="N252" t="s">
        <v>2599</v>
      </c>
      <c r="O252">
        <v>4797530845</v>
      </c>
      <c r="R252" t="s">
        <v>2600</v>
      </c>
      <c r="V252" t="s">
        <v>2601</v>
      </c>
      <c r="AI252" t="s">
        <v>120</v>
      </c>
      <c r="AJ252" t="s">
        <v>133</v>
      </c>
      <c r="AL252" t="s">
        <v>2602</v>
      </c>
      <c r="AM252" t="s">
        <v>1773</v>
      </c>
      <c r="AO252">
        <v>0</v>
      </c>
      <c r="AS252">
        <v>1</v>
      </c>
      <c r="AT252">
        <v>1</v>
      </c>
      <c r="BB252">
        <v>0</v>
      </c>
      <c r="BD252">
        <v>0</v>
      </c>
      <c r="BE252">
        <v>0</v>
      </c>
      <c r="BF252">
        <v>2451</v>
      </c>
      <c r="BG252" s="1">
        <v>42349.908796296295</v>
      </c>
    </row>
    <row r="253" spans="1:59" hidden="1">
      <c r="A253">
        <v>38220</v>
      </c>
      <c r="B253">
        <v>2016</v>
      </c>
      <c r="C253" t="s">
        <v>2</v>
      </c>
      <c r="D253" t="s">
        <v>2603</v>
      </c>
      <c r="E253" s="2">
        <v>42349</v>
      </c>
      <c r="F253" s="2">
        <v>42351</v>
      </c>
      <c r="G253" t="s">
        <v>24</v>
      </c>
      <c r="H253" t="s">
        <v>24</v>
      </c>
      <c r="I253" t="s">
        <v>2604</v>
      </c>
      <c r="J253">
        <v>1</v>
      </c>
      <c r="K253" t="s">
        <v>2605</v>
      </c>
      <c r="L253" t="s">
        <v>2606</v>
      </c>
      <c r="M253" t="s">
        <v>2607</v>
      </c>
      <c r="N253" t="s">
        <v>2608</v>
      </c>
    </row>
    <row r="254" spans="1:59" hidden="1">
      <c r="A254">
        <v>38273</v>
      </c>
      <c r="B254">
        <v>2016</v>
      </c>
      <c r="C254" t="s">
        <v>7</v>
      </c>
      <c r="D254" t="s">
        <v>2609</v>
      </c>
      <c r="E254" s="2">
        <v>42349</v>
      </c>
      <c r="F254" s="2">
        <v>42351</v>
      </c>
      <c r="G254" t="s">
        <v>6</v>
      </c>
      <c r="H254" t="s">
        <v>6</v>
      </c>
      <c r="I254" t="s">
        <v>2610</v>
      </c>
      <c r="J254">
        <v>1</v>
      </c>
      <c r="K254" t="s">
        <v>2611</v>
      </c>
      <c r="L254" t="s">
        <v>2612</v>
      </c>
      <c r="N254" t="s">
        <v>2613</v>
      </c>
      <c r="O254" t="s">
        <v>2614</v>
      </c>
      <c r="R254" t="s">
        <v>2615</v>
      </c>
      <c r="V254" t="s">
        <v>6044</v>
      </c>
      <c r="AB254" t="s">
        <v>2460</v>
      </c>
      <c r="AI254" t="s">
        <v>2617</v>
      </c>
      <c r="AJ254" t="s">
        <v>3</v>
      </c>
      <c r="AK254" t="s">
        <v>2618</v>
      </c>
      <c r="AL254" t="s">
        <v>2618</v>
      </c>
      <c r="AM254" t="s">
        <v>1773</v>
      </c>
      <c r="AO254">
        <v>0</v>
      </c>
      <c r="AS254">
        <v>1</v>
      </c>
      <c r="AT254">
        <v>1</v>
      </c>
      <c r="BB254">
        <v>0</v>
      </c>
      <c r="BD254">
        <v>1</v>
      </c>
      <c r="BE254">
        <v>0</v>
      </c>
      <c r="BF254">
        <v>-1</v>
      </c>
      <c r="BG254" s="1">
        <v>42349.587627314817</v>
      </c>
    </row>
    <row r="255" spans="1:59" hidden="1">
      <c r="A255">
        <v>38469</v>
      </c>
      <c r="B255">
        <v>2016</v>
      </c>
      <c r="C255" t="s">
        <v>7</v>
      </c>
      <c r="D255" t="s">
        <v>2619</v>
      </c>
      <c r="E255" s="2">
        <v>42349</v>
      </c>
      <c r="F255" s="2">
        <v>42350</v>
      </c>
      <c r="G255" t="s">
        <v>24</v>
      </c>
      <c r="H255" t="s">
        <v>24</v>
      </c>
      <c r="I255" t="s">
        <v>2620</v>
      </c>
      <c r="J255">
        <v>1</v>
      </c>
      <c r="K255" t="s">
        <v>6045</v>
      </c>
      <c r="L255" t="s">
        <v>6046</v>
      </c>
      <c r="M255" t="s">
        <v>6047</v>
      </c>
      <c r="N255" t="s">
        <v>6048</v>
      </c>
    </row>
    <row r="256" spans="1:59" hidden="1">
      <c r="A256">
        <v>38710</v>
      </c>
      <c r="B256">
        <v>2016</v>
      </c>
      <c r="C256" t="s">
        <v>7</v>
      </c>
      <c r="E256" s="2">
        <v>42349</v>
      </c>
      <c r="F256" s="2">
        <v>42350</v>
      </c>
      <c r="G256" t="s">
        <v>25</v>
      </c>
      <c r="H256" t="s">
        <v>25</v>
      </c>
      <c r="I256" t="s">
        <v>2623</v>
      </c>
      <c r="J256">
        <v>1</v>
      </c>
      <c r="K256" t="s">
        <v>2624</v>
      </c>
      <c r="L256" t="s">
        <v>2625</v>
      </c>
    </row>
    <row r="257" spans="1:59" hidden="1">
      <c r="A257">
        <v>38920</v>
      </c>
      <c r="B257">
        <v>2016</v>
      </c>
      <c r="C257" t="s">
        <v>7</v>
      </c>
      <c r="D257" t="s">
        <v>6049</v>
      </c>
      <c r="E257" s="2">
        <v>42349</v>
      </c>
      <c r="F257" s="2">
        <v>42351</v>
      </c>
      <c r="G257" t="s">
        <v>40</v>
      </c>
      <c r="H257" t="s">
        <v>47</v>
      </c>
      <c r="I257" t="s">
        <v>6050</v>
      </c>
      <c r="J257">
        <v>1</v>
      </c>
      <c r="K257" t="s">
        <v>6051</v>
      </c>
      <c r="O257" t="s">
        <v>6052</v>
      </c>
      <c r="Q257" t="s">
        <v>6053</v>
      </c>
      <c r="R257" t="s">
        <v>6054</v>
      </c>
      <c r="Y257" t="s">
        <v>1</v>
      </c>
      <c r="AB257" t="s">
        <v>40</v>
      </c>
      <c r="AI257" t="s">
        <v>55</v>
      </c>
      <c r="AJ257" t="s">
        <v>63</v>
      </c>
      <c r="AK257" t="s">
        <v>6055</v>
      </c>
      <c r="AL257" t="s">
        <v>6055</v>
      </c>
      <c r="AM257" t="s">
        <v>1773</v>
      </c>
      <c r="AO257">
        <v>0</v>
      </c>
      <c r="AS257">
        <v>0</v>
      </c>
      <c r="AT257">
        <v>1</v>
      </c>
      <c r="BB257">
        <v>0</v>
      </c>
      <c r="BD257">
        <v>0</v>
      </c>
      <c r="BG257" s="1">
        <v>42353.672303240739</v>
      </c>
    </row>
    <row r="258" spans="1:59" hidden="1">
      <c r="A258">
        <v>37192</v>
      </c>
      <c r="B258">
        <v>2016</v>
      </c>
      <c r="C258" t="s">
        <v>32</v>
      </c>
      <c r="D258" t="s">
        <v>2626</v>
      </c>
      <c r="E258" s="2">
        <v>42350</v>
      </c>
      <c r="F258" s="2">
        <v>42350</v>
      </c>
      <c r="G258" t="s">
        <v>24</v>
      </c>
      <c r="H258" t="s">
        <v>24</v>
      </c>
      <c r="I258" t="s">
        <v>71</v>
      </c>
      <c r="J258">
        <v>1</v>
      </c>
      <c r="K258" t="s">
        <v>2627</v>
      </c>
      <c r="L258" t="s">
        <v>2628</v>
      </c>
      <c r="N258" t="s">
        <v>2629</v>
      </c>
    </row>
    <row r="259" spans="1:59" hidden="1">
      <c r="A259">
        <v>37245</v>
      </c>
      <c r="B259">
        <v>2016</v>
      </c>
      <c r="C259" t="s">
        <v>7</v>
      </c>
      <c r="D259" t="s">
        <v>2630</v>
      </c>
      <c r="E259" s="2">
        <v>42350</v>
      </c>
      <c r="F259" s="2">
        <v>42351</v>
      </c>
      <c r="G259" t="s">
        <v>6</v>
      </c>
      <c r="H259" t="s">
        <v>6</v>
      </c>
      <c r="I259" t="s">
        <v>62</v>
      </c>
      <c r="J259">
        <v>1</v>
      </c>
      <c r="K259" t="s">
        <v>2631</v>
      </c>
      <c r="L259" t="s">
        <v>2632</v>
      </c>
      <c r="N259" t="s">
        <v>2633</v>
      </c>
      <c r="O259" t="s">
        <v>2634</v>
      </c>
      <c r="R259" t="s">
        <v>2635</v>
      </c>
      <c r="S259" t="s">
        <v>2635</v>
      </c>
      <c r="T259" t="s">
        <v>2635</v>
      </c>
      <c r="U259" t="s">
        <v>2635</v>
      </c>
      <c r="V259" t="s">
        <v>2636</v>
      </c>
      <c r="W259" t="s">
        <v>2637</v>
      </c>
      <c r="Y259" t="s">
        <v>1</v>
      </c>
      <c r="AB259" t="s">
        <v>5</v>
      </c>
      <c r="AF259">
        <v>0</v>
      </c>
      <c r="AI259" t="s">
        <v>13</v>
      </c>
      <c r="AJ259" t="s">
        <v>18</v>
      </c>
      <c r="AK259" t="s">
        <v>677</v>
      </c>
      <c r="AM259" t="s">
        <v>1774</v>
      </c>
      <c r="AO259">
        <v>0</v>
      </c>
      <c r="AS259">
        <v>1</v>
      </c>
      <c r="AT259">
        <v>1</v>
      </c>
      <c r="BB259">
        <v>0</v>
      </c>
      <c r="BC259">
        <v>0</v>
      </c>
      <c r="BD259">
        <v>0</v>
      </c>
      <c r="BG259" s="1">
        <v>42349.767048611109</v>
      </c>
    </row>
    <row r="260" spans="1:59" hidden="1">
      <c r="A260">
        <v>37267</v>
      </c>
      <c r="B260">
        <v>2016</v>
      </c>
      <c r="C260" t="s">
        <v>7</v>
      </c>
      <c r="D260" t="s">
        <v>2574</v>
      </c>
      <c r="E260" s="2">
        <v>42350</v>
      </c>
      <c r="F260" s="2">
        <v>42351</v>
      </c>
      <c r="G260" t="s">
        <v>36</v>
      </c>
      <c r="H260" t="s">
        <v>36</v>
      </c>
      <c r="I260" t="s">
        <v>2638</v>
      </c>
      <c r="J260">
        <v>1</v>
      </c>
      <c r="K260" t="s">
        <v>2639</v>
      </c>
      <c r="L260" t="s">
        <v>2640</v>
      </c>
      <c r="N260" t="s">
        <v>2641</v>
      </c>
      <c r="O260" t="s">
        <v>2642</v>
      </c>
      <c r="R260" t="s">
        <v>2643</v>
      </c>
      <c r="S260" t="s">
        <v>2643</v>
      </c>
      <c r="V260" t="s">
        <v>2644</v>
      </c>
      <c r="Y260" t="s">
        <v>1</v>
      </c>
      <c r="AB260" t="s">
        <v>25</v>
      </c>
      <c r="AF260">
        <v>0</v>
      </c>
      <c r="AI260" t="s">
        <v>13</v>
      </c>
      <c r="AJ260" t="s">
        <v>18</v>
      </c>
      <c r="AL260" t="s">
        <v>677</v>
      </c>
      <c r="AM260" t="s">
        <v>1774</v>
      </c>
      <c r="AO260">
        <v>0</v>
      </c>
      <c r="AS260">
        <v>1</v>
      </c>
      <c r="AT260">
        <v>1</v>
      </c>
      <c r="BB260">
        <v>0</v>
      </c>
      <c r="BC260">
        <v>108917</v>
      </c>
      <c r="BD260">
        <v>0</v>
      </c>
      <c r="BG260" s="1">
        <v>42349.779560185183</v>
      </c>
    </row>
    <row r="261" spans="1:59">
      <c r="A261">
        <v>37366</v>
      </c>
      <c r="B261">
        <v>2016</v>
      </c>
      <c r="C261" t="s">
        <v>12</v>
      </c>
      <c r="D261" t="s">
        <v>2645</v>
      </c>
      <c r="E261" s="2">
        <v>42350</v>
      </c>
      <c r="F261" s="2">
        <v>42350</v>
      </c>
      <c r="G261" t="s">
        <v>25</v>
      </c>
      <c r="H261" t="s">
        <v>25</v>
      </c>
      <c r="I261" t="s">
        <v>231</v>
      </c>
      <c r="J261">
        <v>1</v>
      </c>
      <c r="K261" t="s">
        <v>2646</v>
      </c>
      <c r="L261" t="s">
        <v>2647</v>
      </c>
    </row>
    <row r="262" spans="1:59" hidden="1">
      <c r="A262">
        <v>37409</v>
      </c>
      <c r="B262">
        <v>2016</v>
      </c>
      <c r="C262" t="s">
        <v>2</v>
      </c>
      <c r="D262" t="s">
        <v>99</v>
      </c>
      <c r="E262" s="2">
        <v>42350</v>
      </c>
      <c r="F262" s="2">
        <v>42351</v>
      </c>
      <c r="G262" t="s">
        <v>14</v>
      </c>
      <c r="H262" t="s">
        <v>14</v>
      </c>
      <c r="I262" t="s">
        <v>236</v>
      </c>
      <c r="J262">
        <v>1</v>
      </c>
      <c r="K262" t="s">
        <v>2648</v>
      </c>
      <c r="L262" t="s">
        <v>2649</v>
      </c>
      <c r="N262" t="s">
        <v>2650</v>
      </c>
    </row>
    <row r="263" spans="1:59" hidden="1">
      <c r="A263">
        <v>37489</v>
      </c>
      <c r="B263">
        <v>2016</v>
      </c>
      <c r="C263" t="s">
        <v>2</v>
      </c>
      <c r="D263" t="s">
        <v>1775</v>
      </c>
      <c r="E263" s="2">
        <v>42350</v>
      </c>
      <c r="F263" s="2">
        <v>42351</v>
      </c>
      <c r="G263" t="s">
        <v>36</v>
      </c>
      <c r="H263" t="s">
        <v>36</v>
      </c>
      <c r="I263" t="s">
        <v>5677</v>
      </c>
      <c r="J263">
        <v>1</v>
      </c>
      <c r="K263" t="s">
        <v>5678</v>
      </c>
      <c r="L263" t="s">
        <v>5679</v>
      </c>
      <c r="N263" t="s">
        <v>5680</v>
      </c>
    </row>
    <row r="264" spans="1:59" hidden="1">
      <c r="A264">
        <v>37723</v>
      </c>
      <c r="B264">
        <v>2016</v>
      </c>
      <c r="C264" t="s">
        <v>26</v>
      </c>
      <c r="D264" t="s">
        <v>2655</v>
      </c>
      <c r="E264" s="2">
        <v>42350</v>
      </c>
      <c r="F264" s="2">
        <v>42351</v>
      </c>
      <c r="G264" t="s">
        <v>25</v>
      </c>
      <c r="H264" t="s">
        <v>25</v>
      </c>
      <c r="I264" t="s">
        <v>2551</v>
      </c>
      <c r="J264">
        <v>1</v>
      </c>
      <c r="K264" t="s">
        <v>2656</v>
      </c>
      <c r="L264" t="s">
        <v>2657</v>
      </c>
    </row>
    <row r="265" spans="1:59" hidden="1">
      <c r="A265">
        <v>37910</v>
      </c>
      <c r="B265">
        <v>2016</v>
      </c>
      <c r="C265" t="s">
        <v>2</v>
      </c>
      <c r="D265" t="s">
        <v>2658</v>
      </c>
      <c r="E265" s="2">
        <v>42350</v>
      </c>
      <c r="F265" s="2">
        <v>42351</v>
      </c>
      <c r="G265" t="s">
        <v>79</v>
      </c>
      <c r="H265" t="s">
        <v>79</v>
      </c>
      <c r="I265" t="s">
        <v>857</v>
      </c>
      <c r="J265">
        <v>1</v>
      </c>
      <c r="K265" t="s">
        <v>2659</v>
      </c>
      <c r="L265" t="s">
        <v>2660</v>
      </c>
      <c r="M265" t="s">
        <v>2661</v>
      </c>
      <c r="N265" t="s">
        <v>749</v>
      </c>
      <c r="O265" t="s">
        <v>2662</v>
      </c>
      <c r="R265" t="s">
        <v>2663</v>
      </c>
      <c r="V265" t="s">
        <v>2664</v>
      </c>
      <c r="Y265" t="s">
        <v>1</v>
      </c>
      <c r="AF265">
        <v>0</v>
      </c>
      <c r="AI265" t="s">
        <v>2665</v>
      </c>
      <c r="AJ265" t="s">
        <v>219</v>
      </c>
      <c r="AK265" t="s">
        <v>724</v>
      </c>
      <c r="AL265" t="s">
        <v>703</v>
      </c>
      <c r="AM265" t="s">
        <v>1774</v>
      </c>
      <c r="AN265" t="s">
        <v>28</v>
      </c>
      <c r="AO265">
        <v>0</v>
      </c>
      <c r="AS265">
        <v>1</v>
      </c>
      <c r="AT265">
        <v>0</v>
      </c>
      <c r="BB265">
        <v>0</v>
      </c>
      <c r="BC265">
        <v>109254</v>
      </c>
      <c r="BD265">
        <v>0</v>
      </c>
      <c r="BE265">
        <v>0</v>
      </c>
      <c r="BF265">
        <v>0</v>
      </c>
      <c r="BG265" s="1">
        <v>42350.548807870371</v>
      </c>
    </row>
    <row r="266" spans="1:59" hidden="1">
      <c r="A266">
        <v>37946</v>
      </c>
      <c r="B266">
        <v>2016</v>
      </c>
      <c r="C266" t="s">
        <v>7</v>
      </c>
      <c r="E266" s="2">
        <v>42350</v>
      </c>
      <c r="F266" s="2">
        <v>42355</v>
      </c>
      <c r="G266" t="s">
        <v>22</v>
      </c>
      <c r="H266" t="s">
        <v>22</v>
      </c>
      <c r="I266" t="s">
        <v>2428</v>
      </c>
      <c r="J266">
        <v>1</v>
      </c>
      <c r="K266" t="s">
        <v>2429</v>
      </c>
      <c r="L266" t="s">
        <v>2430</v>
      </c>
    </row>
    <row r="267" spans="1:59" hidden="1">
      <c r="A267">
        <v>38026</v>
      </c>
      <c r="B267">
        <v>2016</v>
      </c>
      <c r="C267" t="s">
        <v>7</v>
      </c>
      <c r="E267" s="2">
        <v>42350</v>
      </c>
      <c r="F267" s="2">
        <v>42351</v>
      </c>
      <c r="G267" t="s">
        <v>22</v>
      </c>
      <c r="H267" t="s">
        <v>22</v>
      </c>
      <c r="I267" t="s">
        <v>2670</v>
      </c>
      <c r="J267">
        <v>1</v>
      </c>
      <c r="K267" t="s">
        <v>2671</v>
      </c>
      <c r="L267" t="s">
        <v>2672</v>
      </c>
      <c r="M267" t="s">
        <v>2673</v>
      </c>
      <c r="N267" t="s">
        <v>2674</v>
      </c>
    </row>
    <row r="268" spans="1:59" hidden="1">
      <c r="A268">
        <v>38093</v>
      </c>
      <c r="B268">
        <v>2016</v>
      </c>
      <c r="C268" t="s">
        <v>7</v>
      </c>
      <c r="D268" t="s">
        <v>2378</v>
      </c>
      <c r="E268" s="2">
        <v>42350</v>
      </c>
      <c r="F268" s="2">
        <v>42351</v>
      </c>
      <c r="G268" t="s">
        <v>40</v>
      </c>
      <c r="H268" t="s">
        <v>47</v>
      </c>
      <c r="I268" t="s">
        <v>2675</v>
      </c>
      <c r="J268">
        <v>1</v>
      </c>
      <c r="K268" t="s">
        <v>2676</v>
      </c>
      <c r="L268" t="s">
        <v>2677</v>
      </c>
      <c r="M268" t="s">
        <v>2678</v>
      </c>
      <c r="N268" t="s">
        <v>2679</v>
      </c>
    </row>
    <row r="269" spans="1:59" hidden="1">
      <c r="A269">
        <v>38105</v>
      </c>
      <c r="B269">
        <v>2016</v>
      </c>
      <c r="C269" t="s">
        <v>7</v>
      </c>
      <c r="E269" s="2">
        <v>42350</v>
      </c>
      <c r="F269" s="2">
        <v>42353</v>
      </c>
      <c r="G269" t="s">
        <v>5</v>
      </c>
      <c r="H269" t="s">
        <v>5</v>
      </c>
      <c r="I269" t="s">
        <v>2347</v>
      </c>
      <c r="J269">
        <v>1</v>
      </c>
      <c r="K269" t="s">
        <v>2348</v>
      </c>
      <c r="L269" t="s">
        <v>2349</v>
      </c>
      <c r="N269" t="s">
        <v>2350</v>
      </c>
    </row>
    <row r="270" spans="1:59" hidden="1">
      <c r="A270">
        <v>38123</v>
      </c>
      <c r="B270">
        <v>2016</v>
      </c>
      <c r="C270" t="s">
        <v>7</v>
      </c>
      <c r="E270" s="2">
        <v>42350</v>
      </c>
      <c r="F270" s="2">
        <v>42351</v>
      </c>
      <c r="G270" t="s">
        <v>5</v>
      </c>
      <c r="H270" t="s">
        <v>5</v>
      </c>
      <c r="I270" t="s">
        <v>2680</v>
      </c>
      <c r="J270">
        <v>1</v>
      </c>
      <c r="K270" t="s">
        <v>2681</v>
      </c>
      <c r="L270" t="s">
        <v>2682</v>
      </c>
      <c r="N270" t="s">
        <v>1359</v>
      </c>
    </row>
    <row r="271" spans="1:59" hidden="1">
      <c r="A271">
        <v>38364</v>
      </c>
      <c r="B271">
        <v>2016</v>
      </c>
      <c r="C271" t="s">
        <v>2</v>
      </c>
      <c r="D271" t="s">
        <v>2504</v>
      </c>
      <c r="E271" s="2">
        <v>42350</v>
      </c>
      <c r="F271" s="2">
        <v>42351</v>
      </c>
      <c r="G271" t="s">
        <v>22</v>
      </c>
      <c r="H271" t="s">
        <v>22</v>
      </c>
      <c r="I271" t="s">
        <v>2691</v>
      </c>
      <c r="J271">
        <v>1</v>
      </c>
      <c r="K271" t="s">
        <v>2692</v>
      </c>
      <c r="L271" t="s">
        <v>2693</v>
      </c>
      <c r="N271" t="s">
        <v>2694</v>
      </c>
    </row>
    <row r="272" spans="1:59" hidden="1">
      <c r="A272">
        <v>38387</v>
      </c>
      <c r="B272">
        <v>2016</v>
      </c>
      <c r="C272" t="s">
        <v>7</v>
      </c>
      <c r="E272" s="2">
        <v>42350</v>
      </c>
      <c r="F272" s="2">
        <v>42351</v>
      </c>
      <c r="G272" t="s">
        <v>40</v>
      </c>
      <c r="H272" t="s">
        <v>40</v>
      </c>
      <c r="I272" t="s">
        <v>2436</v>
      </c>
      <c r="J272">
        <v>1</v>
      </c>
      <c r="K272" t="s">
        <v>6056</v>
      </c>
      <c r="L272" t="s">
        <v>6057</v>
      </c>
      <c r="M272" t="s">
        <v>6058</v>
      </c>
      <c r="N272" t="s">
        <v>6059</v>
      </c>
      <c r="O272" t="s">
        <v>6060</v>
      </c>
      <c r="R272" t="s">
        <v>6061</v>
      </c>
      <c r="S272" t="s">
        <v>6062</v>
      </c>
      <c r="Y272" t="s">
        <v>1</v>
      </c>
      <c r="AB272" t="s">
        <v>47</v>
      </c>
      <c r="AF272">
        <v>0</v>
      </c>
      <c r="AI272" t="s">
        <v>4</v>
      </c>
      <c r="AJ272" t="s">
        <v>3</v>
      </c>
      <c r="AL272" t="s">
        <v>675</v>
      </c>
      <c r="AM272" t="s">
        <v>1774</v>
      </c>
      <c r="AN272" t="s">
        <v>28</v>
      </c>
      <c r="AO272">
        <v>0</v>
      </c>
      <c r="AS272">
        <v>1</v>
      </c>
      <c r="AT272">
        <v>1</v>
      </c>
      <c r="BB272">
        <v>0</v>
      </c>
      <c r="BC272">
        <v>0</v>
      </c>
      <c r="BD272">
        <v>0</v>
      </c>
      <c r="BG272" s="1">
        <v>42353.629224537035</v>
      </c>
    </row>
    <row r="273" spans="1:59" hidden="1">
      <c r="A273">
        <v>38391</v>
      </c>
      <c r="B273">
        <v>2016</v>
      </c>
      <c r="C273" t="s">
        <v>7</v>
      </c>
      <c r="E273" s="2">
        <v>42350</v>
      </c>
      <c r="F273" s="2">
        <v>42351</v>
      </c>
      <c r="G273" t="s">
        <v>40</v>
      </c>
      <c r="H273" t="s">
        <v>40</v>
      </c>
      <c r="I273" t="s">
        <v>2695</v>
      </c>
      <c r="J273">
        <v>1</v>
      </c>
      <c r="K273" t="s">
        <v>2696</v>
      </c>
      <c r="L273" t="s">
        <v>6063</v>
      </c>
      <c r="M273" t="s">
        <v>2697</v>
      </c>
      <c r="O273" t="s">
        <v>2698</v>
      </c>
      <c r="Q273" t="s">
        <v>2699</v>
      </c>
      <c r="R273" t="s">
        <v>2700</v>
      </c>
      <c r="S273" t="s">
        <v>2700</v>
      </c>
      <c r="Y273" t="s">
        <v>1</v>
      </c>
      <c r="AB273" t="s">
        <v>38</v>
      </c>
      <c r="AF273">
        <v>0</v>
      </c>
      <c r="AI273" t="s">
        <v>4</v>
      </c>
      <c r="AJ273" t="s">
        <v>16</v>
      </c>
      <c r="AK273" t="s">
        <v>729</v>
      </c>
      <c r="AM273" t="s">
        <v>1774</v>
      </c>
      <c r="AN273" t="s">
        <v>28</v>
      </c>
      <c r="AO273">
        <v>0</v>
      </c>
      <c r="AS273">
        <v>1</v>
      </c>
      <c r="AT273">
        <v>1</v>
      </c>
      <c r="BB273">
        <v>0</v>
      </c>
      <c r="BC273">
        <v>0</v>
      </c>
      <c r="BD273">
        <v>0</v>
      </c>
      <c r="BG273" s="1">
        <v>42350.658807870372</v>
      </c>
    </row>
    <row r="274" spans="1:59" hidden="1">
      <c r="A274">
        <v>38544</v>
      </c>
      <c r="B274">
        <v>2016</v>
      </c>
      <c r="C274" t="s">
        <v>7</v>
      </c>
      <c r="D274" t="s">
        <v>2701</v>
      </c>
      <c r="E274" s="2">
        <v>42350</v>
      </c>
      <c r="F274" s="2">
        <v>42351</v>
      </c>
      <c r="G274" t="s">
        <v>36</v>
      </c>
      <c r="H274" t="s">
        <v>36</v>
      </c>
      <c r="I274" t="s">
        <v>2702</v>
      </c>
      <c r="J274">
        <v>1</v>
      </c>
      <c r="K274" t="s">
        <v>2703</v>
      </c>
      <c r="L274" t="s">
        <v>2704</v>
      </c>
      <c r="N274" t="s">
        <v>2705</v>
      </c>
    </row>
    <row r="275" spans="1:59" hidden="1">
      <c r="A275">
        <v>38575</v>
      </c>
      <c r="B275">
        <v>2016</v>
      </c>
      <c r="C275" t="s">
        <v>7</v>
      </c>
      <c r="D275" t="s">
        <v>2706</v>
      </c>
      <c r="E275" s="2">
        <v>42350</v>
      </c>
      <c r="F275" s="2">
        <v>42351</v>
      </c>
      <c r="G275" t="s">
        <v>25</v>
      </c>
      <c r="H275" t="s">
        <v>25</v>
      </c>
      <c r="I275" t="s">
        <v>80</v>
      </c>
      <c r="J275">
        <v>1</v>
      </c>
      <c r="K275" t="s">
        <v>2707</v>
      </c>
      <c r="L275" t="s">
        <v>2708</v>
      </c>
    </row>
    <row r="276" spans="1:59" hidden="1">
      <c r="A276">
        <v>38582</v>
      </c>
      <c r="B276">
        <v>2016</v>
      </c>
      <c r="C276" t="s">
        <v>7</v>
      </c>
      <c r="E276" s="2">
        <v>42350</v>
      </c>
      <c r="F276" s="2">
        <v>42351</v>
      </c>
      <c r="G276" t="s">
        <v>14</v>
      </c>
      <c r="H276" t="s">
        <v>2709</v>
      </c>
      <c r="I276" t="s">
        <v>84</v>
      </c>
      <c r="J276">
        <v>1</v>
      </c>
      <c r="K276" t="s">
        <v>2710</v>
      </c>
      <c r="L276" t="s">
        <v>2711</v>
      </c>
      <c r="N276" t="s">
        <v>2712</v>
      </c>
    </row>
    <row r="277" spans="1:59" hidden="1">
      <c r="A277">
        <v>38651</v>
      </c>
      <c r="B277">
        <v>2016</v>
      </c>
      <c r="C277" t="s">
        <v>7</v>
      </c>
      <c r="D277" t="s">
        <v>2351</v>
      </c>
      <c r="E277" s="2">
        <v>42350</v>
      </c>
      <c r="F277" s="2">
        <v>42351</v>
      </c>
      <c r="G277" t="s">
        <v>25</v>
      </c>
      <c r="H277" t="s">
        <v>25</v>
      </c>
      <c r="I277" t="s">
        <v>1010</v>
      </c>
      <c r="J277">
        <v>1</v>
      </c>
      <c r="K277" t="s">
        <v>2353</v>
      </c>
      <c r="L277" t="s">
        <v>2354</v>
      </c>
    </row>
    <row r="278" spans="1:59" hidden="1">
      <c r="A278">
        <v>38735</v>
      </c>
      <c r="B278">
        <v>2016</v>
      </c>
      <c r="C278" t="s">
        <v>7</v>
      </c>
      <c r="D278" t="s">
        <v>2723</v>
      </c>
      <c r="E278" s="2">
        <v>42350</v>
      </c>
      <c r="F278" s="2">
        <v>42351</v>
      </c>
      <c r="G278" t="s">
        <v>25</v>
      </c>
      <c r="H278" t="s">
        <v>25</v>
      </c>
      <c r="I278" t="s">
        <v>230</v>
      </c>
      <c r="J278">
        <v>1</v>
      </c>
      <c r="K278" t="s">
        <v>2724</v>
      </c>
      <c r="L278" t="s">
        <v>2725</v>
      </c>
    </row>
    <row r="279" spans="1:59" hidden="1">
      <c r="A279">
        <v>38465</v>
      </c>
      <c r="B279">
        <v>2016</v>
      </c>
      <c r="C279" t="s">
        <v>7</v>
      </c>
      <c r="D279" t="s">
        <v>2726</v>
      </c>
      <c r="E279" s="2">
        <v>42351</v>
      </c>
      <c r="F279" s="2">
        <v>42352</v>
      </c>
      <c r="G279" t="s">
        <v>24</v>
      </c>
      <c r="H279" t="s">
        <v>24</v>
      </c>
      <c r="I279" t="s">
        <v>2727</v>
      </c>
      <c r="J279">
        <v>1</v>
      </c>
      <c r="K279" t="s">
        <v>2728</v>
      </c>
      <c r="L279" t="s">
        <v>2729</v>
      </c>
      <c r="N279" t="s">
        <v>2730</v>
      </c>
    </row>
    <row r="280" spans="1:59" hidden="1">
      <c r="A280">
        <v>38505</v>
      </c>
      <c r="B280">
        <v>2016</v>
      </c>
      <c r="C280" t="s">
        <v>7</v>
      </c>
      <c r="D280" t="s">
        <v>2569</v>
      </c>
      <c r="E280" s="2">
        <v>42352</v>
      </c>
      <c r="F280" s="2">
        <v>42354</v>
      </c>
      <c r="G280" t="s">
        <v>36</v>
      </c>
      <c r="H280" t="s">
        <v>2570</v>
      </c>
      <c r="I280" t="s">
        <v>6064</v>
      </c>
      <c r="J280">
        <v>1</v>
      </c>
      <c r="K280" t="s">
        <v>2571</v>
      </c>
      <c r="L280" t="s">
        <v>2572</v>
      </c>
      <c r="N280" t="s">
        <v>2573</v>
      </c>
    </row>
    <row r="281" spans="1:59" hidden="1">
      <c r="A281">
        <v>38589</v>
      </c>
      <c r="B281">
        <v>2016</v>
      </c>
      <c r="C281" t="s">
        <v>7</v>
      </c>
      <c r="D281" t="s">
        <v>2731</v>
      </c>
      <c r="E281" s="2">
        <v>42352</v>
      </c>
      <c r="F281" s="2">
        <v>42353</v>
      </c>
      <c r="G281" t="s">
        <v>25</v>
      </c>
      <c r="H281" t="s">
        <v>25</v>
      </c>
      <c r="I281" t="s">
        <v>2732</v>
      </c>
      <c r="J281">
        <v>1</v>
      </c>
      <c r="K281" t="s">
        <v>2733</v>
      </c>
      <c r="L281" t="s">
        <v>2734</v>
      </c>
    </row>
    <row r="282" spans="1:59" hidden="1">
      <c r="A282">
        <v>38921</v>
      </c>
      <c r="B282">
        <v>2016</v>
      </c>
      <c r="C282" t="s">
        <v>7</v>
      </c>
      <c r="D282" t="s">
        <v>6065</v>
      </c>
      <c r="E282" s="2">
        <v>42352</v>
      </c>
      <c r="F282" s="2">
        <v>42353</v>
      </c>
      <c r="G282" t="s">
        <v>40</v>
      </c>
      <c r="H282" t="s">
        <v>47</v>
      </c>
      <c r="I282" t="s">
        <v>6050</v>
      </c>
      <c r="J282">
        <v>1</v>
      </c>
      <c r="K282" t="s">
        <v>6051</v>
      </c>
      <c r="O282" t="s">
        <v>6052</v>
      </c>
      <c r="Q282" t="s">
        <v>6053</v>
      </c>
      <c r="R282" t="s">
        <v>6054</v>
      </c>
      <c r="Y282" t="s">
        <v>1</v>
      </c>
      <c r="AB282" t="s">
        <v>40</v>
      </c>
      <c r="AI282" t="s">
        <v>55</v>
      </c>
      <c r="AJ282" t="s">
        <v>42</v>
      </c>
      <c r="AK282" t="s">
        <v>951</v>
      </c>
      <c r="AL282" t="s">
        <v>951</v>
      </c>
      <c r="AM282" t="s">
        <v>6066</v>
      </c>
      <c r="AO282">
        <v>0</v>
      </c>
      <c r="AS282">
        <v>0</v>
      </c>
      <c r="AT282">
        <v>1</v>
      </c>
      <c r="BB282">
        <v>0</v>
      </c>
      <c r="BD282">
        <v>0</v>
      </c>
      <c r="BG282" s="1">
        <v>42353.674641203703</v>
      </c>
    </row>
    <row r="283" spans="1:59" hidden="1">
      <c r="A283">
        <v>37430</v>
      </c>
      <c r="B283">
        <v>2016</v>
      </c>
      <c r="C283" t="s">
        <v>7</v>
      </c>
      <c r="E283" s="2">
        <v>42353</v>
      </c>
      <c r="F283" s="2">
        <v>42356</v>
      </c>
      <c r="G283" t="s">
        <v>14</v>
      </c>
      <c r="H283" t="s">
        <v>14</v>
      </c>
      <c r="I283" t="s">
        <v>31</v>
      </c>
      <c r="J283">
        <v>1</v>
      </c>
      <c r="K283" t="s">
        <v>2735</v>
      </c>
      <c r="L283" t="s">
        <v>2736</v>
      </c>
      <c r="M283" t="s">
        <v>2737</v>
      </c>
    </row>
    <row r="284" spans="1:59" hidden="1">
      <c r="A284">
        <v>37666</v>
      </c>
      <c r="B284">
        <v>2016</v>
      </c>
      <c r="C284" t="s">
        <v>7</v>
      </c>
      <c r="D284" t="s">
        <v>6067</v>
      </c>
      <c r="E284" s="2">
        <v>42353</v>
      </c>
      <c r="F284" s="2">
        <v>42354</v>
      </c>
      <c r="G284" t="s">
        <v>10</v>
      </c>
      <c r="H284" t="s">
        <v>10</v>
      </c>
      <c r="I284" t="s">
        <v>3179</v>
      </c>
    </row>
    <row r="285" spans="1:59" hidden="1">
      <c r="A285">
        <v>37794</v>
      </c>
      <c r="B285">
        <v>2016</v>
      </c>
      <c r="C285" t="s">
        <v>130</v>
      </c>
      <c r="D285" t="s">
        <v>2738</v>
      </c>
      <c r="E285" s="2">
        <v>42353</v>
      </c>
      <c r="F285" s="2">
        <v>42354</v>
      </c>
      <c r="G285" t="s">
        <v>10</v>
      </c>
      <c r="H285" t="s">
        <v>10</v>
      </c>
      <c r="I285" t="s">
        <v>2739</v>
      </c>
    </row>
    <row r="286" spans="1:59" hidden="1">
      <c r="A286">
        <v>38288</v>
      </c>
      <c r="B286">
        <v>2016</v>
      </c>
      <c r="C286" t="s">
        <v>7</v>
      </c>
      <c r="E286" s="2">
        <v>42353</v>
      </c>
      <c r="F286" s="2">
        <v>42353</v>
      </c>
      <c r="G286" t="s">
        <v>36</v>
      </c>
      <c r="H286" t="s">
        <v>36</v>
      </c>
      <c r="I286" t="s">
        <v>2638</v>
      </c>
      <c r="J286">
        <v>1</v>
      </c>
      <c r="K286" t="s">
        <v>6068</v>
      </c>
      <c r="L286" t="s">
        <v>2640</v>
      </c>
      <c r="N286" t="s">
        <v>2748</v>
      </c>
      <c r="O286" t="s">
        <v>6069</v>
      </c>
      <c r="R286" t="s">
        <v>2643</v>
      </c>
      <c r="S286" t="s">
        <v>6070</v>
      </c>
      <c r="V286" t="s">
        <v>2644</v>
      </c>
      <c r="AB286" t="s">
        <v>2570</v>
      </c>
      <c r="AF286">
        <v>0</v>
      </c>
      <c r="AI286" t="s">
        <v>4</v>
      </c>
      <c r="AJ286" t="s">
        <v>18</v>
      </c>
      <c r="AL286" t="s">
        <v>676</v>
      </c>
      <c r="AM286" t="s">
        <v>6071</v>
      </c>
      <c r="AN286" t="s">
        <v>28</v>
      </c>
      <c r="AO286">
        <v>0</v>
      </c>
      <c r="AS286">
        <v>1</v>
      </c>
      <c r="AT286">
        <v>0</v>
      </c>
      <c r="BB286">
        <v>0</v>
      </c>
      <c r="BC286">
        <v>0</v>
      </c>
      <c r="BD286">
        <v>0</v>
      </c>
      <c r="BE286">
        <v>0</v>
      </c>
      <c r="BF286">
        <v>2168313</v>
      </c>
      <c r="BG286" s="1">
        <v>42396.686527777776</v>
      </c>
    </row>
    <row r="287" spans="1:59" hidden="1">
      <c r="A287">
        <v>38562</v>
      </c>
      <c r="B287">
        <v>2016</v>
      </c>
      <c r="C287" t="s">
        <v>7</v>
      </c>
      <c r="E287" s="2">
        <v>42353</v>
      </c>
      <c r="F287" s="2">
        <v>42356</v>
      </c>
      <c r="G287" t="s">
        <v>188</v>
      </c>
      <c r="H287" t="s">
        <v>188</v>
      </c>
      <c r="I287" t="s">
        <v>2740</v>
      </c>
      <c r="J287">
        <v>1</v>
      </c>
      <c r="K287" t="s">
        <v>2741</v>
      </c>
      <c r="L287">
        <v>100044</v>
      </c>
    </row>
    <row r="288" spans="1:59" hidden="1">
      <c r="A288">
        <v>37246</v>
      </c>
      <c r="B288">
        <v>2016</v>
      </c>
      <c r="C288" t="s">
        <v>7</v>
      </c>
      <c r="D288" t="s">
        <v>2574</v>
      </c>
      <c r="E288" s="2">
        <v>42354</v>
      </c>
      <c r="F288" s="2">
        <v>42357</v>
      </c>
      <c r="G288" t="s">
        <v>36</v>
      </c>
      <c r="H288" t="s">
        <v>36</v>
      </c>
      <c r="I288" t="s">
        <v>2638</v>
      </c>
      <c r="J288">
        <v>1</v>
      </c>
      <c r="K288" t="s">
        <v>2747</v>
      </c>
      <c r="L288" t="s">
        <v>2640</v>
      </c>
      <c r="N288" t="s">
        <v>2748</v>
      </c>
      <c r="O288" t="s">
        <v>2642</v>
      </c>
      <c r="R288" t="s">
        <v>2643</v>
      </c>
      <c r="S288" t="s">
        <v>2643</v>
      </c>
      <c r="V288" t="s">
        <v>2644</v>
      </c>
      <c r="Y288" t="s">
        <v>1</v>
      </c>
      <c r="AB288" t="s">
        <v>19</v>
      </c>
      <c r="AF288">
        <v>0</v>
      </c>
      <c r="AI288" t="s">
        <v>2749</v>
      </c>
      <c r="AJ288" t="s">
        <v>1776</v>
      </c>
      <c r="AK288" t="s">
        <v>1777</v>
      </c>
      <c r="AM288" t="s">
        <v>1778</v>
      </c>
      <c r="AO288">
        <v>0</v>
      </c>
      <c r="AS288">
        <v>1</v>
      </c>
      <c r="AT288">
        <v>1</v>
      </c>
      <c r="BB288">
        <v>0</v>
      </c>
      <c r="BC288">
        <v>108885</v>
      </c>
      <c r="BD288">
        <v>0</v>
      </c>
      <c r="BG288" s="1">
        <v>42353.854664351849</v>
      </c>
    </row>
    <row r="289" spans="1:59" hidden="1">
      <c r="A289">
        <v>37268</v>
      </c>
      <c r="B289">
        <v>2016</v>
      </c>
      <c r="C289" t="s">
        <v>7</v>
      </c>
      <c r="D289" t="s">
        <v>1779</v>
      </c>
      <c r="E289" s="2">
        <v>42354</v>
      </c>
      <c r="F289" s="2">
        <v>42357</v>
      </c>
      <c r="G289" t="s">
        <v>25</v>
      </c>
      <c r="H289" t="s">
        <v>25</v>
      </c>
      <c r="I289" t="s">
        <v>593</v>
      </c>
      <c r="J289">
        <v>1</v>
      </c>
      <c r="K289" t="s">
        <v>2750</v>
      </c>
      <c r="L289" t="s">
        <v>707</v>
      </c>
    </row>
    <row r="290" spans="1:59" hidden="1">
      <c r="A290">
        <v>37300</v>
      </c>
      <c r="B290">
        <v>2016</v>
      </c>
      <c r="C290" t="s">
        <v>7</v>
      </c>
      <c r="D290" t="s">
        <v>2751</v>
      </c>
      <c r="E290" s="2">
        <v>42354</v>
      </c>
      <c r="F290" s="2">
        <v>42354</v>
      </c>
      <c r="G290" t="s">
        <v>25</v>
      </c>
      <c r="H290" t="s">
        <v>25</v>
      </c>
      <c r="I290" t="s">
        <v>235</v>
      </c>
      <c r="J290">
        <v>1</v>
      </c>
      <c r="K290" t="s">
        <v>2752</v>
      </c>
      <c r="L290" t="s">
        <v>2753</v>
      </c>
      <c r="N290" t="s">
        <v>2754</v>
      </c>
    </row>
    <row r="291" spans="1:59" hidden="1">
      <c r="A291">
        <v>38131</v>
      </c>
      <c r="B291">
        <v>2016</v>
      </c>
      <c r="C291" t="s">
        <v>7</v>
      </c>
      <c r="D291" t="s">
        <v>2756</v>
      </c>
      <c r="E291" s="2">
        <v>42354</v>
      </c>
      <c r="F291" s="2">
        <v>42357</v>
      </c>
      <c r="G291" t="s">
        <v>10</v>
      </c>
      <c r="H291" t="s">
        <v>10</v>
      </c>
      <c r="I291" t="s">
        <v>2757</v>
      </c>
    </row>
    <row r="292" spans="1:59" hidden="1">
      <c r="A292">
        <v>38100</v>
      </c>
      <c r="B292">
        <v>2016</v>
      </c>
      <c r="C292" t="s">
        <v>7</v>
      </c>
      <c r="E292" s="2">
        <v>42354</v>
      </c>
      <c r="F292" s="2">
        <v>42355</v>
      </c>
      <c r="G292" t="s">
        <v>5</v>
      </c>
      <c r="H292" t="s">
        <v>5</v>
      </c>
      <c r="I292" t="s">
        <v>2295</v>
      </c>
      <c r="J292">
        <v>1</v>
      </c>
      <c r="K292" t="s">
        <v>2296</v>
      </c>
      <c r="L292" t="s">
        <v>2297</v>
      </c>
      <c r="N292" t="s">
        <v>2298</v>
      </c>
    </row>
    <row r="293" spans="1:59" hidden="1">
      <c r="A293">
        <v>38159</v>
      </c>
      <c r="B293">
        <v>2016</v>
      </c>
      <c r="C293" t="s">
        <v>2</v>
      </c>
      <c r="D293" t="s">
        <v>2758</v>
      </c>
      <c r="E293" s="2">
        <v>42354</v>
      </c>
      <c r="F293" s="2">
        <v>42355</v>
      </c>
      <c r="G293" t="s">
        <v>754</v>
      </c>
      <c r="H293" t="s">
        <v>754</v>
      </c>
      <c r="I293" t="s">
        <v>2759</v>
      </c>
      <c r="J293">
        <v>1</v>
      </c>
      <c r="K293" t="s">
        <v>2759</v>
      </c>
      <c r="L293" t="s">
        <v>2760</v>
      </c>
    </row>
    <row r="294" spans="1:59" hidden="1">
      <c r="A294">
        <v>38362</v>
      </c>
      <c r="B294">
        <v>2016</v>
      </c>
      <c r="C294" t="s">
        <v>7</v>
      </c>
      <c r="D294" t="s">
        <v>2766</v>
      </c>
      <c r="E294" s="2">
        <v>42354</v>
      </c>
      <c r="F294" s="2">
        <v>42357</v>
      </c>
      <c r="G294" t="s">
        <v>2767</v>
      </c>
      <c r="H294" t="s">
        <v>2767</v>
      </c>
      <c r="I294" t="s">
        <v>2768</v>
      </c>
      <c r="J294">
        <v>1</v>
      </c>
      <c r="K294" t="s">
        <v>5681</v>
      </c>
      <c r="L294" t="s">
        <v>5682</v>
      </c>
      <c r="M294" t="s">
        <v>5683</v>
      </c>
      <c r="N294" t="s">
        <v>5684</v>
      </c>
      <c r="O294">
        <v>38269041891</v>
      </c>
      <c r="Q294">
        <v>38240242182</v>
      </c>
      <c r="R294" t="s">
        <v>5225</v>
      </c>
      <c r="Y294" t="s">
        <v>1</v>
      </c>
      <c r="AB294" t="s">
        <v>739</v>
      </c>
      <c r="AF294">
        <v>0</v>
      </c>
      <c r="AI294" t="s">
        <v>4</v>
      </c>
      <c r="AJ294" t="s">
        <v>18</v>
      </c>
      <c r="AK294" t="s">
        <v>676</v>
      </c>
      <c r="AL294" t="s">
        <v>676</v>
      </c>
      <c r="AM294" t="s">
        <v>1778</v>
      </c>
      <c r="AN294" t="s">
        <v>653</v>
      </c>
      <c r="AO294">
        <v>0</v>
      </c>
      <c r="AS294">
        <v>0</v>
      </c>
      <c r="AT294">
        <v>1</v>
      </c>
      <c r="BB294">
        <v>0</v>
      </c>
      <c r="BC294">
        <v>0</v>
      </c>
      <c r="BD294">
        <v>0</v>
      </c>
      <c r="BG294" s="1">
        <v>42353.629224537035</v>
      </c>
    </row>
    <row r="295" spans="1:59" hidden="1">
      <c r="A295">
        <v>38388</v>
      </c>
      <c r="B295">
        <v>2016</v>
      </c>
      <c r="C295" t="s">
        <v>7</v>
      </c>
      <c r="E295" s="2">
        <v>42354</v>
      </c>
      <c r="F295" s="2">
        <v>42355</v>
      </c>
      <c r="G295" t="s">
        <v>40</v>
      </c>
      <c r="H295" t="s">
        <v>40</v>
      </c>
      <c r="I295" t="s">
        <v>112</v>
      </c>
      <c r="J295">
        <v>1</v>
      </c>
      <c r="K295" t="s">
        <v>1904</v>
      </c>
      <c r="L295" t="s">
        <v>1905</v>
      </c>
      <c r="M295" t="s">
        <v>6072</v>
      </c>
      <c r="N295" t="s">
        <v>836</v>
      </c>
      <c r="O295" t="s">
        <v>6073</v>
      </c>
      <c r="Q295" t="s">
        <v>948</v>
      </c>
      <c r="R295" t="s">
        <v>6026</v>
      </c>
      <c r="S295" t="s">
        <v>6026</v>
      </c>
      <c r="V295" t="s">
        <v>1130</v>
      </c>
      <c r="Y295" t="s">
        <v>1</v>
      </c>
      <c r="AB295" t="s">
        <v>38</v>
      </c>
      <c r="AF295">
        <v>0</v>
      </c>
      <c r="AI295" t="s">
        <v>4</v>
      </c>
      <c r="AJ295" t="s">
        <v>16</v>
      </c>
      <c r="AL295" t="s">
        <v>729</v>
      </c>
      <c r="AM295" t="s">
        <v>2755</v>
      </c>
      <c r="AN295" t="s">
        <v>28</v>
      </c>
      <c r="AO295">
        <v>0</v>
      </c>
      <c r="AS295">
        <v>1</v>
      </c>
      <c r="AT295">
        <v>1</v>
      </c>
      <c r="BB295">
        <v>0</v>
      </c>
      <c r="BC295">
        <v>0</v>
      </c>
      <c r="BD295">
        <v>0</v>
      </c>
      <c r="BE295">
        <v>0</v>
      </c>
      <c r="BF295">
        <v>5771</v>
      </c>
      <c r="BG295" s="1">
        <v>42355.649675925924</v>
      </c>
    </row>
    <row r="296" spans="1:59" hidden="1">
      <c r="A296">
        <v>37633</v>
      </c>
      <c r="B296">
        <v>2016</v>
      </c>
      <c r="C296" t="s">
        <v>32</v>
      </c>
      <c r="D296" t="s">
        <v>3084</v>
      </c>
      <c r="E296" s="2">
        <v>42355</v>
      </c>
      <c r="F296" s="2">
        <v>42357</v>
      </c>
      <c r="G296" t="s">
        <v>36</v>
      </c>
      <c r="H296" t="s">
        <v>36</v>
      </c>
      <c r="I296" t="s">
        <v>48</v>
      </c>
      <c r="J296">
        <v>1</v>
      </c>
      <c r="K296" t="s">
        <v>2575</v>
      </c>
      <c r="L296" t="s">
        <v>5687</v>
      </c>
      <c r="M296" t="s">
        <v>2323</v>
      </c>
      <c r="N296" t="s">
        <v>2324</v>
      </c>
    </row>
    <row r="297" spans="1:59" hidden="1">
      <c r="A297">
        <v>38059</v>
      </c>
      <c r="B297">
        <v>2016</v>
      </c>
      <c r="C297" t="s">
        <v>7</v>
      </c>
      <c r="E297" s="2">
        <v>42355</v>
      </c>
      <c r="F297" s="2">
        <v>42356</v>
      </c>
      <c r="G297" t="s">
        <v>14</v>
      </c>
      <c r="H297" t="s">
        <v>14</v>
      </c>
      <c r="I297" t="s">
        <v>236</v>
      </c>
      <c r="J297">
        <v>1</v>
      </c>
      <c r="K297" t="s">
        <v>2262</v>
      </c>
      <c r="L297" t="s">
        <v>2263</v>
      </c>
      <c r="M297" t="s">
        <v>2264</v>
      </c>
      <c r="N297" t="s">
        <v>2265</v>
      </c>
      <c r="O297" t="s">
        <v>2266</v>
      </c>
      <c r="R297" t="s">
        <v>2267</v>
      </c>
      <c r="V297" t="s">
        <v>2268</v>
      </c>
      <c r="AB297" t="s">
        <v>47</v>
      </c>
      <c r="AI297" t="s">
        <v>4</v>
      </c>
      <c r="AJ297" t="s">
        <v>16</v>
      </c>
      <c r="AL297" t="s">
        <v>729</v>
      </c>
      <c r="AM297" t="s">
        <v>6074</v>
      </c>
      <c r="AN297" t="s">
        <v>28</v>
      </c>
      <c r="AO297">
        <v>0</v>
      </c>
      <c r="AS297">
        <v>1</v>
      </c>
      <c r="AT297">
        <v>1</v>
      </c>
      <c r="BB297">
        <v>0</v>
      </c>
      <c r="BD297">
        <v>1</v>
      </c>
      <c r="BE297">
        <v>0</v>
      </c>
      <c r="BF297">
        <v>7260</v>
      </c>
      <c r="BG297" s="1">
        <v>42354.562025462961</v>
      </c>
    </row>
    <row r="298" spans="1:59" hidden="1">
      <c r="A298">
        <v>38275</v>
      </c>
      <c r="B298">
        <v>2016</v>
      </c>
      <c r="C298" t="s">
        <v>7</v>
      </c>
      <c r="E298" s="2">
        <v>42355</v>
      </c>
      <c r="F298" s="2">
        <v>42356</v>
      </c>
      <c r="G298" t="s">
        <v>6</v>
      </c>
      <c r="H298" t="s">
        <v>6</v>
      </c>
      <c r="I298" t="s">
        <v>6075</v>
      </c>
      <c r="J298">
        <v>1</v>
      </c>
      <c r="K298" t="s">
        <v>2770</v>
      </c>
      <c r="L298" t="s">
        <v>2771</v>
      </c>
      <c r="N298" t="s">
        <v>2772</v>
      </c>
    </row>
    <row r="299" spans="1:59" hidden="1">
      <c r="A299">
        <v>38310</v>
      </c>
      <c r="B299">
        <v>2016</v>
      </c>
      <c r="C299" t="s">
        <v>7</v>
      </c>
      <c r="E299" s="2">
        <v>42355</v>
      </c>
      <c r="F299" s="2">
        <v>42356</v>
      </c>
      <c r="G299" t="s">
        <v>36</v>
      </c>
      <c r="H299" t="s">
        <v>36</v>
      </c>
      <c r="I299" t="s">
        <v>1018</v>
      </c>
      <c r="J299">
        <v>1</v>
      </c>
      <c r="K299" t="s">
        <v>3085</v>
      </c>
      <c r="L299">
        <v>11</v>
      </c>
    </row>
    <row r="300" spans="1:59" hidden="1">
      <c r="A300">
        <v>38584</v>
      </c>
      <c r="B300">
        <v>2016</v>
      </c>
      <c r="C300" t="s">
        <v>7</v>
      </c>
      <c r="D300" t="s">
        <v>2773</v>
      </c>
      <c r="E300" s="2">
        <v>42355</v>
      </c>
      <c r="F300" s="2">
        <v>42356</v>
      </c>
      <c r="G300" t="s">
        <v>25</v>
      </c>
      <c r="H300" t="s">
        <v>25</v>
      </c>
      <c r="I300" t="s">
        <v>2774</v>
      </c>
      <c r="J300">
        <v>1</v>
      </c>
      <c r="K300" t="s">
        <v>2775</v>
      </c>
      <c r="L300" t="s">
        <v>2776</v>
      </c>
      <c r="N300" t="s">
        <v>2777</v>
      </c>
    </row>
    <row r="301" spans="1:59" hidden="1">
      <c r="A301">
        <v>38884</v>
      </c>
      <c r="B301">
        <v>2016</v>
      </c>
      <c r="C301" t="s">
        <v>705</v>
      </c>
      <c r="D301" t="s">
        <v>561</v>
      </c>
      <c r="E301" s="2">
        <v>42355</v>
      </c>
      <c r="F301" s="2">
        <v>42355</v>
      </c>
      <c r="G301" t="s">
        <v>14</v>
      </c>
      <c r="H301" t="s">
        <v>728</v>
      </c>
      <c r="I301" t="s">
        <v>6076</v>
      </c>
      <c r="J301">
        <v>1</v>
      </c>
      <c r="K301" t="s">
        <v>908</v>
      </c>
      <c r="M301" t="s">
        <v>909</v>
      </c>
      <c r="N301" t="s">
        <v>6077</v>
      </c>
    </row>
    <row r="302" spans="1:59" hidden="1">
      <c r="A302">
        <v>38807</v>
      </c>
      <c r="B302">
        <v>2016</v>
      </c>
      <c r="C302" t="s">
        <v>7</v>
      </c>
      <c r="D302" t="s">
        <v>6078</v>
      </c>
      <c r="E302" s="2">
        <v>42355</v>
      </c>
      <c r="F302" s="2">
        <v>42356</v>
      </c>
      <c r="G302" t="s">
        <v>25</v>
      </c>
      <c r="H302" t="s">
        <v>25</v>
      </c>
      <c r="I302" t="s">
        <v>6079</v>
      </c>
      <c r="J302">
        <v>1</v>
      </c>
      <c r="K302" t="s">
        <v>2624</v>
      </c>
      <c r="M302" t="s">
        <v>2625</v>
      </c>
    </row>
    <row r="303" spans="1:59" hidden="1">
      <c r="A303">
        <v>38853</v>
      </c>
      <c r="B303">
        <v>2016</v>
      </c>
      <c r="C303" t="s">
        <v>32</v>
      </c>
      <c r="E303" s="2">
        <v>42355</v>
      </c>
      <c r="F303" s="2">
        <v>42356</v>
      </c>
      <c r="G303" t="s">
        <v>22</v>
      </c>
      <c r="H303" t="s">
        <v>22</v>
      </c>
      <c r="I303" t="s">
        <v>5685</v>
      </c>
      <c r="J303">
        <v>1</v>
      </c>
      <c r="K303" t="s">
        <v>2429</v>
      </c>
      <c r="L303" t="s">
        <v>3583</v>
      </c>
    </row>
    <row r="304" spans="1:59" hidden="1">
      <c r="A304">
        <v>37195</v>
      </c>
      <c r="B304">
        <v>2016</v>
      </c>
      <c r="C304" t="s">
        <v>32</v>
      </c>
      <c r="D304" t="s">
        <v>2778</v>
      </c>
      <c r="E304" s="2">
        <v>42356</v>
      </c>
      <c r="F304" s="2">
        <v>42358</v>
      </c>
      <c r="G304" t="s">
        <v>25</v>
      </c>
      <c r="H304" t="s">
        <v>25</v>
      </c>
      <c r="I304" t="s">
        <v>1137</v>
      </c>
      <c r="J304">
        <v>1</v>
      </c>
      <c r="K304" t="s">
        <v>2779</v>
      </c>
      <c r="L304" t="s">
        <v>2780</v>
      </c>
    </row>
    <row r="305" spans="1:59">
      <c r="A305">
        <v>37368</v>
      </c>
      <c r="B305">
        <v>2016</v>
      </c>
      <c r="C305" t="s">
        <v>12</v>
      </c>
      <c r="D305" t="s">
        <v>2781</v>
      </c>
      <c r="E305" s="2">
        <v>42356</v>
      </c>
      <c r="F305" s="2">
        <v>42357</v>
      </c>
      <c r="G305" t="s">
        <v>25</v>
      </c>
      <c r="H305" t="s">
        <v>25</v>
      </c>
      <c r="I305" t="s">
        <v>1136</v>
      </c>
      <c r="J305">
        <v>1</v>
      </c>
      <c r="K305" t="s">
        <v>2782</v>
      </c>
      <c r="L305" t="s">
        <v>2783</v>
      </c>
    </row>
    <row r="306" spans="1:59" hidden="1">
      <c r="A306">
        <v>37449</v>
      </c>
      <c r="B306">
        <v>2016</v>
      </c>
      <c r="C306" t="s">
        <v>96</v>
      </c>
      <c r="D306" t="s">
        <v>99</v>
      </c>
      <c r="E306" s="2">
        <v>42356</v>
      </c>
      <c r="F306" s="2">
        <v>42358</v>
      </c>
      <c r="G306" t="s">
        <v>14</v>
      </c>
      <c r="H306" t="s">
        <v>14</v>
      </c>
      <c r="I306" t="s">
        <v>61</v>
      </c>
      <c r="J306">
        <v>1</v>
      </c>
      <c r="K306" t="s">
        <v>2784</v>
      </c>
      <c r="L306" t="s">
        <v>2785</v>
      </c>
      <c r="N306" t="s">
        <v>2786</v>
      </c>
    </row>
    <row r="307" spans="1:59" hidden="1">
      <c r="A307">
        <v>37733</v>
      </c>
      <c r="B307">
        <v>2016</v>
      </c>
      <c r="C307" t="s">
        <v>2</v>
      </c>
      <c r="D307" t="s">
        <v>2787</v>
      </c>
      <c r="E307" s="2">
        <v>42356</v>
      </c>
      <c r="F307" s="2">
        <v>42358</v>
      </c>
      <c r="G307" t="s">
        <v>40</v>
      </c>
      <c r="H307" t="s">
        <v>40</v>
      </c>
      <c r="I307" t="s">
        <v>6080</v>
      </c>
      <c r="J307">
        <v>1</v>
      </c>
      <c r="K307" t="s">
        <v>2788</v>
      </c>
      <c r="L307" t="s">
        <v>2789</v>
      </c>
      <c r="M307" t="s">
        <v>2790</v>
      </c>
      <c r="N307" t="s">
        <v>2791</v>
      </c>
      <c r="O307" t="s">
        <v>2792</v>
      </c>
      <c r="Q307" t="s">
        <v>2793</v>
      </c>
      <c r="R307" t="s">
        <v>2794</v>
      </c>
      <c r="S307" t="s">
        <v>2795</v>
      </c>
      <c r="Y307" t="s">
        <v>1</v>
      </c>
      <c r="AF307">
        <v>0</v>
      </c>
      <c r="AI307" t="s">
        <v>730</v>
      </c>
      <c r="AJ307" t="s">
        <v>193</v>
      </c>
      <c r="AK307" t="s">
        <v>2796</v>
      </c>
      <c r="AL307" t="s">
        <v>2797</v>
      </c>
      <c r="AM307" t="s">
        <v>1780</v>
      </c>
      <c r="AN307" t="s">
        <v>28</v>
      </c>
      <c r="AO307">
        <v>0</v>
      </c>
      <c r="AS307">
        <v>1</v>
      </c>
      <c r="AT307">
        <v>1</v>
      </c>
      <c r="BB307">
        <v>0</v>
      </c>
      <c r="BC307">
        <v>0</v>
      </c>
      <c r="BD307">
        <v>0</v>
      </c>
      <c r="BE307">
        <v>0</v>
      </c>
      <c r="BF307">
        <v>0</v>
      </c>
      <c r="BG307" s="1">
        <v>42356.616388888891</v>
      </c>
    </row>
    <row r="308" spans="1:59" hidden="1">
      <c r="A308">
        <v>37959</v>
      </c>
      <c r="B308">
        <v>2016</v>
      </c>
      <c r="C308" t="s">
        <v>32</v>
      </c>
      <c r="D308" t="s">
        <v>2798</v>
      </c>
      <c r="E308" s="2">
        <v>42356</v>
      </c>
      <c r="F308" s="2">
        <v>42357</v>
      </c>
      <c r="G308" t="s">
        <v>10</v>
      </c>
      <c r="H308" t="s">
        <v>10</v>
      </c>
      <c r="I308" t="s">
        <v>2131</v>
      </c>
    </row>
    <row r="309" spans="1:59" hidden="1">
      <c r="A309">
        <v>38526</v>
      </c>
      <c r="B309">
        <v>2016</v>
      </c>
      <c r="C309" t="s">
        <v>7</v>
      </c>
      <c r="E309" s="2">
        <v>42356</v>
      </c>
      <c r="F309" s="2">
        <v>42357</v>
      </c>
      <c r="G309" t="s">
        <v>40</v>
      </c>
      <c r="H309" t="s">
        <v>40</v>
      </c>
      <c r="I309" t="s">
        <v>111</v>
      </c>
      <c r="J309">
        <v>1</v>
      </c>
      <c r="K309" t="s">
        <v>5689</v>
      </c>
      <c r="L309" t="s">
        <v>2800</v>
      </c>
      <c r="M309" t="s">
        <v>800</v>
      </c>
      <c r="O309" t="s">
        <v>5690</v>
      </c>
      <c r="Q309" t="s">
        <v>5691</v>
      </c>
      <c r="R309" t="s">
        <v>801</v>
      </c>
      <c r="S309" t="s">
        <v>801</v>
      </c>
      <c r="V309" t="s">
        <v>1840</v>
      </c>
      <c r="W309" t="s">
        <v>5692</v>
      </c>
      <c r="X309" t="s">
        <v>28</v>
      </c>
      <c r="Y309" t="s">
        <v>1</v>
      </c>
      <c r="AB309" t="s">
        <v>25</v>
      </c>
      <c r="AF309">
        <v>0</v>
      </c>
      <c r="AI309" t="s">
        <v>4</v>
      </c>
      <c r="AJ309" t="s">
        <v>3</v>
      </c>
      <c r="AK309" t="s">
        <v>675</v>
      </c>
      <c r="AM309" t="s">
        <v>1781</v>
      </c>
      <c r="AN309" t="s">
        <v>28</v>
      </c>
      <c r="AO309">
        <v>0</v>
      </c>
      <c r="AS309">
        <v>1</v>
      </c>
      <c r="AT309">
        <v>1</v>
      </c>
      <c r="BB309">
        <v>0</v>
      </c>
      <c r="BC309">
        <v>0</v>
      </c>
      <c r="BD309">
        <v>0</v>
      </c>
      <c r="BG309" s="1">
        <v>42356.537604166668</v>
      </c>
    </row>
    <row r="310" spans="1:59" hidden="1">
      <c r="A310">
        <v>38745</v>
      </c>
      <c r="B310">
        <v>2016</v>
      </c>
      <c r="C310" t="s">
        <v>7</v>
      </c>
      <c r="E310" s="2">
        <v>42356</v>
      </c>
      <c r="F310" s="2">
        <v>42358</v>
      </c>
      <c r="G310" t="s">
        <v>40</v>
      </c>
      <c r="H310" t="s">
        <v>40</v>
      </c>
      <c r="I310" t="s">
        <v>2801</v>
      </c>
      <c r="J310">
        <v>1</v>
      </c>
      <c r="K310" t="s">
        <v>2802</v>
      </c>
      <c r="L310" t="s">
        <v>2803</v>
      </c>
      <c r="M310" t="s">
        <v>2804</v>
      </c>
      <c r="N310" t="s">
        <v>2805</v>
      </c>
    </row>
    <row r="311" spans="1:59" hidden="1">
      <c r="A311">
        <v>38802</v>
      </c>
      <c r="B311">
        <v>2016</v>
      </c>
      <c r="C311" t="s">
        <v>32</v>
      </c>
      <c r="D311" t="s">
        <v>2806</v>
      </c>
      <c r="E311" s="2">
        <v>42356</v>
      </c>
      <c r="F311" s="2">
        <v>42359</v>
      </c>
      <c r="G311" t="s">
        <v>10</v>
      </c>
      <c r="H311" t="s">
        <v>10</v>
      </c>
      <c r="I311" t="s">
        <v>2757</v>
      </c>
    </row>
    <row r="312" spans="1:59" hidden="1">
      <c r="A312">
        <v>38866</v>
      </c>
      <c r="B312">
        <v>2016</v>
      </c>
      <c r="C312" t="s">
        <v>32</v>
      </c>
      <c r="D312" t="s">
        <v>5686</v>
      </c>
    </row>
    <row r="313" spans="1:59" hidden="1">
      <c r="A313">
        <v>37197</v>
      </c>
      <c r="B313">
        <v>2016</v>
      </c>
      <c r="C313" t="s">
        <v>32</v>
      </c>
      <c r="E313" s="2">
        <v>42357</v>
      </c>
      <c r="F313" s="2">
        <v>42358</v>
      </c>
      <c r="G313" t="s">
        <v>188</v>
      </c>
      <c r="H313" t="s">
        <v>188</v>
      </c>
      <c r="I313" t="s">
        <v>540</v>
      </c>
      <c r="J313">
        <v>1</v>
      </c>
      <c r="K313">
        <v>56</v>
      </c>
    </row>
    <row r="314" spans="1:59" hidden="1">
      <c r="A314">
        <v>37302</v>
      </c>
      <c r="B314">
        <v>2016</v>
      </c>
      <c r="C314" t="s">
        <v>7</v>
      </c>
      <c r="D314" t="s">
        <v>2807</v>
      </c>
      <c r="E314" s="2">
        <v>42357</v>
      </c>
      <c r="F314" s="2">
        <v>42357</v>
      </c>
      <c r="G314" t="s">
        <v>25</v>
      </c>
      <c r="H314" t="s">
        <v>25</v>
      </c>
      <c r="I314" t="s">
        <v>2808</v>
      </c>
      <c r="J314">
        <v>1</v>
      </c>
      <c r="K314" t="s">
        <v>2809</v>
      </c>
      <c r="L314" t="s">
        <v>2810</v>
      </c>
    </row>
    <row r="315" spans="1:59" hidden="1">
      <c r="A315">
        <v>37396</v>
      </c>
      <c r="B315">
        <v>2016</v>
      </c>
      <c r="C315" t="s">
        <v>130</v>
      </c>
      <c r="D315" t="s">
        <v>99</v>
      </c>
      <c r="E315" s="2">
        <v>42357</v>
      </c>
      <c r="F315" s="2">
        <v>42358</v>
      </c>
      <c r="G315" t="s">
        <v>40</v>
      </c>
      <c r="H315" t="s">
        <v>40</v>
      </c>
      <c r="I315" t="s">
        <v>1784</v>
      </c>
      <c r="J315">
        <v>1</v>
      </c>
      <c r="K315" t="s">
        <v>731</v>
      </c>
      <c r="L315" t="s">
        <v>1785</v>
      </c>
      <c r="M315" t="s">
        <v>1138</v>
      </c>
      <c r="N315" t="s">
        <v>732</v>
      </c>
      <c r="O315" t="s">
        <v>1139</v>
      </c>
      <c r="Q315" t="s">
        <v>1140</v>
      </c>
      <c r="R315" t="s">
        <v>733</v>
      </c>
      <c r="V315" t="s">
        <v>1141</v>
      </c>
      <c r="Y315" t="s">
        <v>1</v>
      </c>
      <c r="AF315">
        <v>0</v>
      </c>
      <c r="AI315" t="s">
        <v>13</v>
      </c>
      <c r="AJ315" t="s">
        <v>182</v>
      </c>
      <c r="AL315" t="s">
        <v>1097</v>
      </c>
      <c r="AM315" t="s">
        <v>1782</v>
      </c>
      <c r="AO315">
        <v>0</v>
      </c>
      <c r="AS315">
        <v>1</v>
      </c>
      <c r="AT315">
        <v>1</v>
      </c>
      <c r="BB315">
        <v>0</v>
      </c>
      <c r="BC315">
        <v>0</v>
      </c>
      <c r="BD315">
        <v>0</v>
      </c>
      <c r="BG315" s="1">
        <v>42356.548252314817</v>
      </c>
    </row>
    <row r="316" spans="1:59" hidden="1">
      <c r="A316">
        <v>37410</v>
      </c>
      <c r="B316">
        <v>2016</v>
      </c>
      <c r="C316" t="s">
        <v>2</v>
      </c>
      <c r="D316" t="s">
        <v>99</v>
      </c>
      <c r="E316" s="2">
        <v>42357</v>
      </c>
      <c r="F316" s="2">
        <v>42358</v>
      </c>
      <c r="G316" t="s">
        <v>25</v>
      </c>
      <c r="H316" t="s">
        <v>25</v>
      </c>
      <c r="I316" t="s">
        <v>485</v>
      </c>
      <c r="J316">
        <v>1</v>
      </c>
      <c r="K316" t="s">
        <v>2811</v>
      </c>
      <c r="L316" t="s">
        <v>1171</v>
      </c>
    </row>
    <row r="317" spans="1:59" hidden="1">
      <c r="A317">
        <v>37661</v>
      </c>
      <c r="B317">
        <v>2016</v>
      </c>
      <c r="C317" t="s">
        <v>2</v>
      </c>
      <c r="E317" s="2">
        <v>42357</v>
      </c>
      <c r="F317" s="2">
        <v>42358</v>
      </c>
      <c r="G317" t="s">
        <v>47</v>
      </c>
      <c r="H317" t="s">
        <v>47</v>
      </c>
      <c r="I317" t="s">
        <v>150</v>
      </c>
      <c r="J317">
        <v>1</v>
      </c>
      <c r="K317" t="s">
        <v>1133</v>
      </c>
      <c r="L317" t="s">
        <v>1629</v>
      </c>
      <c r="N317" t="s">
        <v>2812</v>
      </c>
      <c r="R317" t="s">
        <v>148</v>
      </c>
      <c r="Y317" t="s">
        <v>1</v>
      </c>
      <c r="AF317">
        <v>0</v>
      </c>
      <c r="AI317" t="s">
        <v>4</v>
      </c>
      <c r="AJ317" t="s">
        <v>219</v>
      </c>
      <c r="AK317" t="s">
        <v>724</v>
      </c>
      <c r="AL317" t="s">
        <v>703</v>
      </c>
      <c r="AM317" t="s">
        <v>1782</v>
      </c>
      <c r="AN317" t="s">
        <v>653</v>
      </c>
      <c r="AO317">
        <v>0</v>
      </c>
      <c r="AS317">
        <v>0</v>
      </c>
      <c r="AT317">
        <v>0</v>
      </c>
      <c r="BB317">
        <v>0</v>
      </c>
      <c r="BC317">
        <v>0</v>
      </c>
      <c r="BD317">
        <v>0</v>
      </c>
      <c r="BG317" s="1">
        <v>42349.366597222222</v>
      </c>
    </row>
    <row r="318" spans="1:59">
      <c r="A318">
        <v>37495</v>
      </c>
      <c r="B318">
        <v>2016</v>
      </c>
      <c r="C318" t="s">
        <v>12</v>
      </c>
      <c r="D318" t="s">
        <v>2813</v>
      </c>
      <c r="E318" s="2">
        <v>42357</v>
      </c>
      <c r="F318" s="2">
        <v>42358</v>
      </c>
      <c r="G318" t="s">
        <v>38</v>
      </c>
      <c r="H318" t="s">
        <v>38</v>
      </c>
      <c r="I318" t="s">
        <v>68</v>
      </c>
      <c r="J318">
        <v>1</v>
      </c>
      <c r="K318" t="s">
        <v>6081</v>
      </c>
    </row>
    <row r="319" spans="1:59" hidden="1">
      <c r="A319">
        <v>37539</v>
      </c>
      <c r="B319">
        <v>2016</v>
      </c>
      <c r="C319" t="s">
        <v>7</v>
      </c>
      <c r="D319" t="s">
        <v>2816</v>
      </c>
      <c r="E319" s="2">
        <v>42357</v>
      </c>
      <c r="F319" s="2">
        <v>42358</v>
      </c>
      <c r="G319" t="s">
        <v>8</v>
      </c>
      <c r="H319" t="s">
        <v>8</v>
      </c>
      <c r="I319" t="s">
        <v>743</v>
      </c>
      <c r="J319">
        <v>1</v>
      </c>
      <c r="K319" t="s">
        <v>1182</v>
      </c>
      <c r="L319" t="s">
        <v>1786</v>
      </c>
      <c r="M319" t="s">
        <v>744</v>
      </c>
    </row>
    <row r="320" spans="1:59" hidden="1">
      <c r="A320">
        <v>37587</v>
      </c>
      <c r="B320">
        <v>2016</v>
      </c>
      <c r="C320" t="s">
        <v>2</v>
      </c>
      <c r="D320" t="s">
        <v>1787</v>
      </c>
      <c r="E320" s="2">
        <v>42357</v>
      </c>
      <c r="F320" s="2">
        <v>42358</v>
      </c>
      <c r="G320" t="s">
        <v>10</v>
      </c>
      <c r="H320" t="s">
        <v>10</v>
      </c>
      <c r="I320" t="s">
        <v>1788</v>
      </c>
      <c r="J320">
        <v>1</v>
      </c>
      <c r="K320" t="s">
        <v>1789</v>
      </c>
      <c r="L320" t="s">
        <v>1790</v>
      </c>
      <c r="M320" t="s">
        <v>1791</v>
      </c>
      <c r="N320" t="s">
        <v>859</v>
      </c>
    </row>
    <row r="321" spans="1:59" hidden="1">
      <c r="A321">
        <v>37689</v>
      </c>
      <c r="B321">
        <v>2016</v>
      </c>
      <c r="C321" t="s">
        <v>7</v>
      </c>
      <c r="D321" t="s">
        <v>2823</v>
      </c>
      <c r="E321" s="2">
        <v>42357</v>
      </c>
      <c r="F321" s="2">
        <v>42360</v>
      </c>
      <c r="G321" t="s">
        <v>10</v>
      </c>
      <c r="H321" t="s">
        <v>10</v>
      </c>
      <c r="I321" t="s">
        <v>2471</v>
      </c>
    </row>
    <row r="322" spans="1:59">
      <c r="A322">
        <v>37709</v>
      </c>
      <c r="B322">
        <v>2016</v>
      </c>
      <c r="C322" t="s">
        <v>12</v>
      </c>
      <c r="D322" t="s">
        <v>2254</v>
      </c>
      <c r="E322" s="2">
        <v>42357</v>
      </c>
      <c r="F322" s="2">
        <v>42358</v>
      </c>
      <c r="G322" t="s">
        <v>10</v>
      </c>
      <c r="H322" t="s">
        <v>10</v>
      </c>
      <c r="I322" t="s">
        <v>2825</v>
      </c>
    </row>
    <row r="323" spans="1:59" hidden="1">
      <c r="A323">
        <v>37753</v>
      </c>
      <c r="B323">
        <v>2016</v>
      </c>
      <c r="C323" t="s">
        <v>7</v>
      </c>
      <c r="D323" t="s">
        <v>2929</v>
      </c>
      <c r="E323" s="2">
        <v>42357</v>
      </c>
      <c r="F323" s="2">
        <v>42358</v>
      </c>
      <c r="G323" t="s">
        <v>90</v>
      </c>
      <c r="H323" t="s">
        <v>90</v>
      </c>
      <c r="I323" t="s">
        <v>2930</v>
      </c>
      <c r="J323">
        <v>1</v>
      </c>
      <c r="K323" t="s">
        <v>2931</v>
      </c>
      <c r="L323" t="s">
        <v>2932</v>
      </c>
      <c r="M323" t="s">
        <v>2933</v>
      </c>
      <c r="N323" t="s">
        <v>2934</v>
      </c>
      <c r="O323">
        <v>903122851131</v>
      </c>
      <c r="Q323">
        <v>903122851132</v>
      </c>
      <c r="R323" t="s">
        <v>89</v>
      </c>
      <c r="Y323" t="s">
        <v>1</v>
      </c>
      <c r="AB323" t="s">
        <v>6082</v>
      </c>
      <c r="AF323">
        <v>0</v>
      </c>
      <c r="AI323" t="s">
        <v>4</v>
      </c>
      <c r="AJ323" t="s">
        <v>3</v>
      </c>
      <c r="AK323" t="s">
        <v>675</v>
      </c>
      <c r="AL323" t="s">
        <v>675</v>
      </c>
      <c r="AM323" t="s">
        <v>1782</v>
      </c>
      <c r="AN323" t="s">
        <v>28</v>
      </c>
      <c r="AO323">
        <v>0</v>
      </c>
      <c r="AS323">
        <v>1</v>
      </c>
      <c r="AT323">
        <v>0</v>
      </c>
      <c r="BB323">
        <v>0</v>
      </c>
      <c r="BC323">
        <v>0</v>
      </c>
      <c r="BD323">
        <v>0</v>
      </c>
      <c r="BG323" s="1">
        <v>42357.554768518516</v>
      </c>
    </row>
    <row r="324" spans="1:59" hidden="1">
      <c r="A324">
        <v>37774</v>
      </c>
      <c r="B324">
        <v>2016</v>
      </c>
      <c r="C324" t="s">
        <v>2</v>
      </c>
      <c r="D324" t="s">
        <v>2826</v>
      </c>
      <c r="E324" s="2">
        <v>42357</v>
      </c>
      <c r="F324" s="2">
        <v>42358</v>
      </c>
      <c r="G324" t="s">
        <v>10</v>
      </c>
      <c r="H324" t="s">
        <v>10</v>
      </c>
      <c r="I324" t="s">
        <v>2827</v>
      </c>
    </row>
    <row r="325" spans="1:59" hidden="1">
      <c r="A325">
        <v>37778</v>
      </c>
      <c r="B325">
        <v>2016</v>
      </c>
      <c r="C325" t="s">
        <v>2</v>
      </c>
      <c r="D325" t="s">
        <v>2828</v>
      </c>
      <c r="E325" s="2">
        <v>42357</v>
      </c>
      <c r="F325" s="2">
        <v>42358</v>
      </c>
      <c r="G325" t="s">
        <v>10</v>
      </c>
      <c r="H325" t="s">
        <v>10</v>
      </c>
      <c r="I325" t="s">
        <v>2829</v>
      </c>
    </row>
    <row r="326" spans="1:59" hidden="1">
      <c r="A326">
        <v>37879</v>
      </c>
      <c r="B326">
        <v>2016</v>
      </c>
      <c r="C326" t="s">
        <v>32</v>
      </c>
      <c r="E326" s="2">
        <v>42357</v>
      </c>
      <c r="F326" s="2">
        <v>42358</v>
      </c>
      <c r="G326" t="s">
        <v>22</v>
      </c>
      <c r="H326" t="s">
        <v>22</v>
      </c>
      <c r="I326" t="s">
        <v>2830</v>
      </c>
      <c r="J326">
        <v>1</v>
      </c>
      <c r="K326" t="s">
        <v>2831</v>
      </c>
      <c r="L326" t="s">
        <v>2832</v>
      </c>
      <c r="M326" t="s">
        <v>2833</v>
      </c>
      <c r="N326" t="s">
        <v>2834</v>
      </c>
    </row>
    <row r="327" spans="1:59" hidden="1">
      <c r="A327">
        <v>37958</v>
      </c>
      <c r="B327">
        <v>2016</v>
      </c>
      <c r="C327" t="s">
        <v>7</v>
      </c>
      <c r="E327" s="2">
        <v>42357</v>
      </c>
      <c r="F327" s="2">
        <v>42360</v>
      </c>
      <c r="G327" t="s">
        <v>22</v>
      </c>
      <c r="H327" t="s">
        <v>22</v>
      </c>
      <c r="I327" t="s">
        <v>2428</v>
      </c>
      <c r="J327">
        <v>1</v>
      </c>
      <c r="K327" t="s">
        <v>2835</v>
      </c>
      <c r="L327" t="s">
        <v>2422</v>
      </c>
    </row>
    <row r="328" spans="1:59" hidden="1">
      <c r="A328">
        <v>38065</v>
      </c>
      <c r="B328">
        <v>2016</v>
      </c>
      <c r="C328" t="s">
        <v>32</v>
      </c>
      <c r="E328" s="2">
        <v>42357</v>
      </c>
      <c r="F328" s="2">
        <v>42357</v>
      </c>
      <c r="G328" t="s">
        <v>5</v>
      </c>
      <c r="H328" t="s">
        <v>5</v>
      </c>
      <c r="I328" t="s">
        <v>2291</v>
      </c>
      <c r="J328">
        <v>1</v>
      </c>
      <c r="K328" t="s">
        <v>2292</v>
      </c>
      <c r="L328" t="s">
        <v>2293</v>
      </c>
      <c r="N328" t="s">
        <v>2294</v>
      </c>
    </row>
    <row r="329" spans="1:59" hidden="1">
      <c r="A329">
        <v>38089</v>
      </c>
      <c r="B329">
        <v>2016</v>
      </c>
      <c r="C329" t="s">
        <v>7</v>
      </c>
      <c r="D329" t="s">
        <v>2838</v>
      </c>
      <c r="E329" s="2">
        <v>42357</v>
      </c>
      <c r="F329" s="2">
        <v>42358</v>
      </c>
      <c r="G329" t="s">
        <v>14</v>
      </c>
      <c r="H329" t="s">
        <v>14</v>
      </c>
      <c r="I329" t="s">
        <v>31</v>
      </c>
      <c r="J329">
        <v>1</v>
      </c>
      <c r="K329" t="s">
        <v>2839</v>
      </c>
      <c r="L329" t="s">
        <v>2840</v>
      </c>
      <c r="N329" t="s">
        <v>2841</v>
      </c>
    </row>
    <row r="330" spans="1:59" hidden="1">
      <c r="A330">
        <v>38099</v>
      </c>
      <c r="B330">
        <v>2016</v>
      </c>
      <c r="C330" t="s">
        <v>7</v>
      </c>
      <c r="D330" t="s">
        <v>2842</v>
      </c>
      <c r="E330" s="2">
        <v>42357</v>
      </c>
      <c r="F330" s="2">
        <v>42360</v>
      </c>
      <c r="G330" t="s">
        <v>40</v>
      </c>
      <c r="H330" t="s">
        <v>47</v>
      </c>
      <c r="I330" t="s">
        <v>2843</v>
      </c>
      <c r="J330">
        <v>1</v>
      </c>
      <c r="K330" t="s">
        <v>2844</v>
      </c>
      <c r="L330" t="s">
        <v>2678</v>
      </c>
      <c r="M330" t="s">
        <v>2845</v>
      </c>
      <c r="N330" t="s">
        <v>2679</v>
      </c>
    </row>
    <row r="331" spans="1:59" hidden="1">
      <c r="A331">
        <v>38224</v>
      </c>
      <c r="B331">
        <v>2016</v>
      </c>
      <c r="C331" t="s">
        <v>2</v>
      </c>
      <c r="D331" t="s">
        <v>6083</v>
      </c>
      <c r="E331" s="2">
        <v>42357</v>
      </c>
      <c r="F331" s="2">
        <v>42358</v>
      </c>
      <c r="G331" t="s">
        <v>24</v>
      </c>
      <c r="H331" t="s">
        <v>24</v>
      </c>
      <c r="I331" t="s">
        <v>6084</v>
      </c>
      <c r="J331">
        <v>1</v>
      </c>
      <c r="K331" t="s">
        <v>6085</v>
      </c>
      <c r="L331" t="s">
        <v>6086</v>
      </c>
      <c r="M331" t="s">
        <v>6087</v>
      </c>
      <c r="N331" t="s">
        <v>6088</v>
      </c>
      <c r="O331" t="s">
        <v>6089</v>
      </c>
      <c r="R331" t="s">
        <v>6090</v>
      </c>
      <c r="V331" t="s">
        <v>6091</v>
      </c>
      <c r="AI331" t="s">
        <v>4</v>
      </c>
      <c r="AJ331" t="s">
        <v>706</v>
      </c>
      <c r="AK331" t="s">
        <v>726</v>
      </c>
      <c r="AL331" t="s">
        <v>755</v>
      </c>
      <c r="AM331" t="s">
        <v>1782</v>
      </c>
      <c r="AN331" t="s">
        <v>28</v>
      </c>
      <c r="AO331">
        <v>0</v>
      </c>
      <c r="AS331">
        <v>1</v>
      </c>
      <c r="AT331">
        <v>0</v>
      </c>
      <c r="BB331">
        <v>0</v>
      </c>
      <c r="BD331">
        <v>0</v>
      </c>
      <c r="BE331">
        <v>0</v>
      </c>
      <c r="BF331">
        <v>2128375</v>
      </c>
      <c r="BG331" s="1">
        <v>42358.917129629626</v>
      </c>
    </row>
    <row r="332" spans="1:59" hidden="1">
      <c r="A332">
        <v>38248</v>
      </c>
      <c r="B332">
        <v>2016</v>
      </c>
      <c r="C332" t="s">
        <v>26</v>
      </c>
      <c r="E332" s="2">
        <v>42357</v>
      </c>
      <c r="F332" s="2">
        <v>42358</v>
      </c>
      <c r="G332" t="s">
        <v>40</v>
      </c>
      <c r="H332" t="s">
        <v>40</v>
      </c>
      <c r="I332" t="s">
        <v>2853</v>
      </c>
      <c r="J332">
        <v>1</v>
      </c>
      <c r="K332" t="s">
        <v>2854</v>
      </c>
      <c r="L332" t="s">
        <v>2855</v>
      </c>
      <c r="M332" t="s">
        <v>2856</v>
      </c>
      <c r="N332" t="s">
        <v>2857</v>
      </c>
      <c r="O332" t="s">
        <v>2858</v>
      </c>
      <c r="R332" t="s">
        <v>2859</v>
      </c>
      <c r="V332" t="s">
        <v>2860</v>
      </c>
      <c r="Y332" t="s">
        <v>1</v>
      </c>
      <c r="AB332" t="s">
        <v>40</v>
      </c>
      <c r="AF332">
        <v>0</v>
      </c>
      <c r="AI332" t="s">
        <v>147</v>
      </c>
      <c r="AJ332" t="s">
        <v>18</v>
      </c>
      <c r="AK332" t="s">
        <v>677</v>
      </c>
      <c r="AL332" t="s">
        <v>676</v>
      </c>
      <c r="AM332" t="s">
        <v>1782</v>
      </c>
      <c r="AN332" t="s">
        <v>653</v>
      </c>
      <c r="AO332">
        <v>0</v>
      </c>
      <c r="AS332">
        <v>0</v>
      </c>
      <c r="AT332">
        <v>0</v>
      </c>
      <c r="BB332">
        <v>0</v>
      </c>
      <c r="BC332">
        <v>0</v>
      </c>
      <c r="BD332">
        <v>0</v>
      </c>
      <c r="BG332" s="1">
        <v>42348.665821759256</v>
      </c>
    </row>
    <row r="333" spans="1:59" hidden="1">
      <c r="A333">
        <v>38264</v>
      </c>
      <c r="B333">
        <v>2016</v>
      </c>
      <c r="C333" t="s">
        <v>130</v>
      </c>
      <c r="D333" t="s">
        <v>211</v>
      </c>
      <c r="E333" s="2">
        <v>42357</v>
      </c>
      <c r="F333" s="2">
        <v>42358</v>
      </c>
      <c r="G333" t="s">
        <v>40</v>
      </c>
      <c r="H333" t="s">
        <v>40</v>
      </c>
      <c r="I333" t="s">
        <v>234</v>
      </c>
      <c r="J333">
        <v>1</v>
      </c>
      <c r="K333" t="s">
        <v>802</v>
      </c>
      <c r="L333" t="s">
        <v>2861</v>
      </c>
      <c r="N333" t="s">
        <v>2453</v>
      </c>
    </row>
    <row r="334" spans="1:59" hidden="1">
      <c r="A334">
        <v>38276</v>
      </c>
      <c r="B334">
        <v>2016</v>
      </c>
      <c r="C334" t="s">
        <v>7</v>
      </c>
      <c r="D334" t="s">
        <v>2862</v>
      </c>
      <c r="E334" s="2">
        <v>42357</v>
      </c>
      <c r="F334" s="2">
        <v>42358</v>
      </c>
      <c r="G334" t="s">
        <v>6</v>
      </c>
      <c r="H334" t="s">
        <v>6</v>
      </c>
      <c r="I334" t="s">
        <v>62</v>
      </c>
      <c r="J334">
        <v>1</v>
      </c>
      <c r="K334" t="s">
        <v>2863</v>
      </c>
      <c r="L334" t="s">
        <v>2864</v>
      </c>
      <c r="N334" t="s">
        <v>2865</v>
      </c>
      <c r="O334" t="s">
        <v>2866</v>
      </c>
      <c r="R334" t="s">
        <v>2867</v>
      </c>
      <c r="V334" t="s">
        <v>6092</v>
      </c>
      <c r="AB334" t="s">
        <v>5</v>
      </c>
      <c r="AI334" t="s">
        <v>4</v>
      </c>
      <c r="AJ334" t="s">
        <v>16</v>
      </c>
      <c r="AK334" t="s">
        <v>729</v>
      </c>
      <c r="AL334" t="s">
        <v>678</v>
      </c>
      <c r="AM334" t="s">
        <v>1782</v>
      </c>
      <c r="AN334" t="s">
        <v>28</v>
      </c>
      <c r="AO334">
        <v>0</v>
      </c>
      <c r="AS334">
        <v>1</v>
      </c>
      <c r="AT334">
        <v>1</v>
      </c>
      <c r="BB334">
        <v>0</v>
      </c>
      <c r="BD334">
        <v>1</v>
      </c>
      <c r="BE334">
        <v>0</v>
      </c>
      <c r="BF334">
        <v>0</v>
      </c>
      <c r="BG334" s="1">
        <v>42360.550243055557</v>
      </c>
    </row>
    <row r="335" spans="1:59" hidden="1">
      <c r="A335">
        <v>38308</v>
      </c>
      <c r="B335">
        <v>2016</v>
      </c>
      <c r="C335" t="s">
        <v>7</v>
      </c>
      <c r="D335" t="s">
        <v>6093</v>
      </c>
      <c r="E335" s="2">
        <v>42357</v>
      </c>
      <c r="F335" s="2">
        <v>42359</v>
      </c>
      <c r="G335" t="s">
        <v>36</v>
      </c>
      <c r="H335" t="s">
        <v>36</v>
      </c>
      <c r="I335" t="s">
        <v>6094</v>
      </c>
      <c r="J335">
        <v>1</v>
      </c>
      <c r="K335" t="s">
        <v>6095</v>
      </c>
      <c r="N335" t="s">
        <v>6096</v>
      </c>
      <c r="O335" t="s">
        <v>6097</v>
      </c>
      <c r="R335" t="s">
        <v>6098</v>
      </c>
      <c r="S335" t="s">
        <v>6098</v>
      </c>
      <c r="AB335" t="s">
        <v>36</v>
      </c>
      <c r="AE335" t="s">
        <v>19</v>
      </c>
      <c r="AI335" t="s">
        <v>6099</v>
      </c>
      <c r="AJ335" t="s">
        <v>18</v>
      </c>
      <c r="AL335" t="s">
        <v>949</v>
      </c>
      <c r="AM335" t="s">
        <v>6100</v>
      </c>
      <c r="AN335" t="s">
        <v>28</v>
      </c>
      <c r="AO335">
        <v>0</v>
      </c>
      <c r="AS335">
        <v>1</v>
      </c>
      <c r="AT335">
        <v>0</v>
      </c>
      <c r="BB335">
        <v>0</v>
      </c>
      <c r="BD335">
        <v>0</v>
      </c>
      <c r="BE335">
        <v>0</v>
      </c>
      <c r="BF335">
        <v>73214</v>
      </c>
      <c r="BG335" s="1">
        <v>42357.761921296296</v>
      </c>
    </row>
    <row r="336" spans="1:59" hidden="1">
      <c r="A336">
        <v>38448</v>
      </c>
      <c r="B336">
        <v>2016</v>
      </c>
      <c r="C336" t="s">
        <v>96</v>
      </c>
      <c r="D336" t="s">
        <v>211</v>
      </c>
      <c r="E336" s="2">
        <v>42357</v>
      </c>
      <c r="F336" s="2">
        <v>42358</v>
      </c>
      <c r="G336" t="s">
        <v>40</v>
      </c>
      <c r="H336" t="s">
        <v>40</v>
      </c>
      <c r="I336" t="s">
        <v>292</v>
      </c>
      <c r="J336">
        <v>1</v>
      </c>
      <c r="K336" t="s">
        <v>6101</v>
      </c>
      <c r="L336" t="s">
        <v>6102</v>
      </c>
      <c r="M336" t="s">
        <v>2869</v>
      </c>
      <c r="N336" t="s">
        <v>6103</v>
      </c>
      <c r="Y336" t="s">
        <v>1</v>
      </c>
      <c r="AF336">
        <v>0</v>
      </c>
      <c r="AI336" t="s">
        <v>144</v>
      </c>
      <c r="AJ336" t="s">
        <v>159</v>
      </c>
      <c r="AK336" t="s">
        <v>686</v>
      </c>
      <c r="AM336" t="s">
        <v>1782</v>
      </c>
      <c r="AN336" t="s">
        <v>653</v>
      </c>
      <c r="AO336">
        <v>0</v>
      </c>
      <c r="AS336">
        <v>0</v>
      </c>
      <c r="AT336">
        <v>0</v>
      </c>
      <c r="BB336">
        <v>0</v>
      </c>
      <c r="BC336">
        <v>0</v>
      </c>
      <c r="BD336">
        <v>0</v>
      </c>
      <c r="BG336" s="1">
        <v>42355.408483796295</v>
      </c>
    </row>
    <row r="337" spans="1:59" hidden="1">
      <c r="A337">
        <v>38520</v>
      </c>
      <c r="B337">
        <v>2016</v>
      </c>
      <c r="C337" t="s">
        <v>130</v>
      </c>
      <c r="D337" t="s">
        <v>211</v>
      </c>
      <c r="E337" s="2">
        <v>42357</v>
      </c>
      <c r="F337" s="2">
        <v>42358</v>
      </c>
      <c r="G337" t="s">
        <v>40</v>
      </c>
      <c r="H337" t="s">
        <v>40</v>
      </c>
      <c r="I337" t="s">
        <v>292</v>
      </c>
      <c r="J337">
        <v>1</v>
      </c>
      <c r="K337" t="s">
        <v>6104</v>
      </c>
      <c r="L337" t="s">
        <v>6102</v>
      </c>
      <c r="M337" t="s">
        <v>2869</v>
      </c>
      <c r="N337" t="s">
        <v>6103</v>
      </c>
      <c r="Y337" t="s">
        <v>1</v>
      </c>
      <c r="AF337">
        <v>0</v>
      </c>
      <c r="AI337" t="s">
        <v>144</v>
      </c>
      <c r="AJ337" t="s">
        <v>182</v>
      </c>
      <c r="AM337" t="s">
        <v>1782</v>
      </c>
      <c r="AN337" t="s">
        <v>653</v>
      </c>
      <c r="AO337">
        <v>0</v>
      </c>
      <c r="AS337">
        <v>0</v>
      </c>
      <c r="AT337">
        <v>0</v>
      </c>
      <c r="BB337">
        <v>0</v>
      </c>
      <c r="BC337">
        <v>0</v>
      </c>
      <c r="BD337">
        <v>0</v>
      </c>
      <c r="BG337" s="1">
        <v>42355.40896990741</v>
      </c>
    </row>
    <row r="338" spans="1:59" hidden="1">
      <c r="A338">
        <v>38577</v>
      </c>
      <c r="B338">
        <v>2016</v>
      </c>
      <c r="C338" t="s">
        <v>96</v>
      </c>
      <c r="D338" t="s">
        <v>158</v>
      </c>
      <c r="E338" s="2">
        <v>42357</v>
      </c>
      <c r="F338" s="2">
        <v>42358</v>
      </c>
      <c r="G338" t="s">
        <v>24</v>
      </c>
      <c r="H338" t="s">
        <v>24</v>
      </c>
      <c r="I338" t="s">
        <v>2870</v>
      </c>
      <c r="J338">
        <v>1</v>
      </c>
      <c r="K338" t="s">
        <v>2871</v>
      </c>
      <c r="L338" t="s">
        <v>2872</v>
      </c>
      <c r="M338" t="s">
        <v>2873</v>
      </c>
      <c r="N338" t="s">
        <v>2874</v>
      </c>
      <c r="O338" t="s">
        <v>2875</v>
      </c>
      <c r="R338" t="s">
        <v>2876</v>
      </c>
      <c r="V338" t="s">
        <v>2877</v>
      </c>
      <c r="AI338" t="s">
        <v>120</v>
      </c>
      <c r="AJ338" t="s">
        <v>159</v>
      </c>
      <c r="AL338" t="s">
        <v>686</v>
      </c>
      <c r="AM338" t="s">
        <v>1782</v>
      </c>
      <c r="AO338">
        <v>0</v>
      </c>
      <c r="AS338">
        <v>1</v>
      </c>
      <c r="AT338">
        <v>1</v>
      </c>
      <c r="BB338">
        <v>0</v>
      </c>
      <c r="BD338">
        <v>1</v>
      </c>
      <c r="BE338">
        <v>0</v>
      </c>
      <c r="BF338">
        <v>-1</v>
      </c>
      <c r="BG338" s="1">
        <v>42357.846354166664</v>
      </c>
    </row>
    <row r="339" spans="1:59" hidden="1">
      <c r="A339">
        <v>38588</v>
      </c>
      <c r="B339">
        <v>2016</v>
      </c>
      <c r="C339" t="s">
        <v>7</v>
      </c>
      <c r="D339" t="s">
        <v>2878</v>
      </c>
      <c r="E339" s="2">
        <v>42357</v>
      </c>
      <c r="F339" s="2">
        <v>42358</v>
      </c>
      <c r="G339" t="s">
        <v>25</v>
      </c>
      <c r="H339" t="s">
        <v>25</v>
      </c>
      <c r="I339" t="s">
        <v>2879</v>
      </c>
      <c r="J339">
        <v>1</v>
      </c>
      <c r="K339" t="s">
        <v>2880</v>
      </c>
      <c r="L339" t="s">
        <v>2881</v>
      </c>
    </row>
    <row r="340" spans="1:59" hidden="1">
      <c r="A340">
        <v>38602</v>
      </c>
      <c r="B340">
        <v>2016</v>
      </c>
      <c r="C340" t="s">
        <v>7</v>
      </c>
      <c r="E340" s="2">
        <v>42357</v>
      </c>
      <c r="F340" s="2">
        <v>42358</v>
      </c>
      <c r="G340" t="s">
        <v>25</v>
      </c>
      <c r="H340" t="s">
        <v>25</v>
      </c>
      <c r="I340" t="s">
        <v>2882</v>
      </c>
      <c r="J340">
        <v>1</v>
      </c>
      <c r="K340" t="s">
        <v>2883</v>
      </c>
      <c r="L340" t="s">
        <v>2884</v>
      </c>
    </row>
    <row r="341" spans="1:59" hidden="1">
      <c r="A341">
        <v>38736</v>
      </c>
      <c r="B341">
        <v>2016</v>
      </c>
      <c r="C341" t="s">
        <v>7</v>
      </c>
      <c r="D341" t="s">
        <v>5416</v>
      </c>
      <c r="E341" s="2">
        <v>42357</v>
      </c>
      <c r="F341" s="2">
        <v>42357</v>
      </c>
      <c r="G341" t="s">
        <v>25</v>
      </c>
      <c r="H341" t="s">
        <v>25</v>
      </c>
      <c r="I341" t="s">
        <v>230</v>
      </c>
      <c r="J341">
        <v>1</v>
      </c>
      <c r="K341" t="s">
        <v>2724</v>
      </c>
      <c r="L341" t="s">
        <v>2725</v>
      </c>
    </row>
    <row r="342" spans="1:59" hidden="1">
      <c r="A342">
        <v>38763</v>
      </c>
      <c r="B342">
        <v>2016</v>
      </c>
      <c r="C342" t="s">
        <v>96</v>
      </c>
      <c r="D342" t="s">
        <v>211</v>
      </c>
      <c r="E342" s="2">
        <v>42357</v>
      </c>
      <c r="F342" s="2">
        <v>42358</v>
      </c>
      <c r="G342" t="s">
        <v>40</v>
      </c>
      <c r="H342" t="s">
        <v>40</v>
      </c>
      <c r="I342" t="s">
        <v>234</v>
      </c>
      <c r="J342">
        <v>1</v>
      </c>
      <c r="K342" t="s">
        <v>802</v>
      </c>
      <c r="L342" t="s">
        <v>2861</v>
      </c>
      <c r="M342" t="s">
        <v>734</v>
      </c>
      <c r="O342" t="s">
        <v>2898</v>
      </c>
      <c r="Q342" t="s">
        <v>2898</v>
      </c>
      <c r="R342" t="s">
        <v>2899</v>
      </c>
      <c r="Y342" t="s">
        <v>1</v>
      </c>
      <c r="AF342">
        <v>0</v>
      </c>
      <c r="AI342" t="s">
        <v>144</v>
      </c>
      <c r="AJ342" t="s">
        <v>159</v>
      </c>
      <c r="AL342" t="s">
        <v>686</v>
      </c>
      <c r="AM342" t="s">
        <v>1782</v>
      </c>
      <c r="AO342">
        <v>0</v>
      </c>
      <c r="AS342">
        <v>1</v>
      </c>
      <c r="AT342">
        <v>1</v>
      </c>
      <c r="BB342">
        <v>0</v>
      </c>
      <c r="BC342">
        <v>0</v>
      </c>
      <c r="BD342">
        <v>0</v>
      </c>
      <c r="BG342" s="1">
        <v>42357.593773148146</v>
      </c>
    </row>
    <row r="343" spans="1:59" hidden="1">
      <c r="A343">
        <v>38857</v>
      </c>
      <c r="B343">
        <v>2016</v>
      </c>
      <c r="C343" t="s">
        <v>705</v>
      </c>
      <c r="D343" t="s">
        <v>561</v>
      </c>
      <c r="E343" s="2">
        <v>42357</v>
      </c>
      <c r="F343" s="2">
        <v>42357</v>
      </c>
      <c r="G343" t="s">
        <v>5</v>
      </c>
      <c r="H343" t="s">
        <v>5</v>
      </c>
      <c r="I343" t="s">
        <v>2347</v>
      </c>
      <c r="J343">
        <v>1</v>
      </c>
      <c r="K343" t="s">
        <v>5591</v>
      </c>
      <c r="M343" t="s">
        <v>5693</v>
      </c>
      <c r="N343" t="s">
        <v>5694</v>
      </c>
      <c r="O343" t="s">
        <v>5695</v>
      </c>
      <c r="R343" t="s">
        <v>5696</v>
      </c>
      <c r="Y343" t="s">
        <v>1</v>
      </c>
      <c r="AI343" t="s">
        <v>4</v>
      </c>
      <c r="AJ343" t="s">
        <v>34</v>
      </c>
      <c r="AK343" t="s">
        <v>4546</v>
      </c>
      <c r="AL343" t="s">
        <v>4546</v>
      </c>
      <c r="AM343" t="s">
        <v>1783</v>
      </c>
      <c r="AO343">
        <v>0</v>
      </c>
      <c r="AS343">
        <v>1</v>
      </c>
      <c r="AT343">
        <v>0</v>
      </c>
      <c r="BB343">
        <v>0</v>
      </c>
      <c r="BD343">
        <v>0</v>
      </c>
      <c r="BG343" s="1">
        <v>42360.624166666668</v>
      </c>
    </row>
    <row r="344" spans="1:59" hidden="1">
      <c r="A344">
        <v>38867</v>
      </c>
      <c r="B344">
        <v>2016</v>
      </c>
      <c r="C344" t="s">
        <v>32</v>
      </c>
      <c r="D344" t="s">
        <v>5697</v>
      </c>
    </row>
    <row r="345" spans="1:59" hidden="1">
      <c r="A345">
        <v>38873</v>
      </c>
      <c r="B345">
        <v>2016</v>
      </c>
      <c r="C345" t="s">
        <v>32</v>
      </c>
      <c r="D345" t="s">
        <v>5642</v>
      </c>
    </row>
    <row r="346" spans="1:59">
      <c r="A346">
        <v>38918</v>
      </c>
      <c r="B346">
        <v>2016</v>
      </c>
      <c r="C346" t="s">
        <v>12</v>
      </c>
      <c r="D346" t="s">
        <v>6105</v>
      </c>
      <c r="E346" s="2">
        <v>42357</v>
      </c>
      <c r="F346" s="2">
        <v>42357</v>
      </c>
      <c r="G346" t="s">
        <v>25</v>
      </c>
      <c r="H346" t="s">
        <v>25</v>
      </c>
      <c r="I346" t="s">
        <v>1136</v>
      </c>
      <c r="J346">
        <v>1</v>
      </c>
      <c r="K346" t="s">
        <v>2782</v>
      </c>
      <c r="L346" t="s">
        <v>2783</v>
      </c>
    </row>
    <row r="347" spans="1:59" hidden="1">
      <c r="A347">
        <v>37247</v>
      </c>
      <c r="B347">
        <v>2016</v>
      </c>
      <c r="C347" t="s">
        <v>7</v>
      </c>
      <c r="D347" t="s">
        <v>2574</v>
      </c>
      <c r="E347" s="2">
        <v>42358</v>
      </c>
      <c r="F347" s="2">
        <v>42358</v>
      </c>
      <c r="G347" t="s">
        <v>36</v>
      </c>
      <c r="H347" t="s">
        <v>36</v>
      </c>
      <c r="I347" t="s">
        <v>46</v>
      </c>
      <c r="J347">
        <v>1</v>
      </c>
      <c r="K347" t="s">
        <v>204</v>
      </c>
      <c r="L347" t="s">
        <v>2900</v>
      </c>
      <c r="M347" t="s">
        <v>203</v>
      </c>
      <c r="N347" t="s">
        <v>202</v>
      </c>
      <c r="O347" t="s">
        <v>184</v>
      </c>
      <c r="Q347" t="s">
        <v>2901</v>
      </c>
      <c r="R347" t="s">
        <v>2148</v>
      </c>
      <c r="S347" t="s">
        <v>2148</v>
      </c>
      <c r="V347" t="s">
        <v>283</v>
      </c>
      <c r="Y347" t="s">
        <v>1</v>
      </c>
      <c r="AB347" t="s">
        <v>25</v>
      </c>
      <c r="AF347">
        <v>0</v>
      </c>
      <c r="AI347" t="s">
        <v>13</v>
      </c>
      <c r="AJ347" t="s">
        <v>16</v>
      </c>
      <c r="AK347" t="s">
        <v>678</v>
      </c>
      <c r="AM347" t="s">
        <v>1792</v>
      </c>
      <c r="AO347">
        <v>0</v>
      </c>
      <c r="AS347">
        <v>1</v>
      </c>
      <c r="AT347">
        <v>1</v>
      </c>
      <c r="BB347">
        <v>0</v>
      </c>
      <c r="BC347">
        <v>108901</v>
      </c>
      <c r="BD347">
        <v>0</v>
      </c>
      <c r="BG347" s="1">
        <v>42357.814097222225</v>
      </c>
    </row>
    <row r="348" spans="1:59" hidden="1">
      <c r="A348">
        <v>37269</v>
      </c>
      <c r="B348">
        <v>2016</v>
      </c>
      <c r="C348" t="s">
        <v>7</v>
      </c>
      <c r="D348" t="s">
        <v>2902</v>
      </c>
      <c r="E348" s="2">
        <v>42358</v>
      </c>
      <c r="F348" s="2">
        <v>42359</v>
      </c>
      <c r="G348" t="s">
        <v>25</v>
      </c>
      <c r="H348" t="s">
        <v>25</v>
      </c>
      <c r="I348" t="s">
        <v>233</v>
      </c>
      <c r="J348">
        <v>1</v>
      </c>
      <c r="K348" t="s">
        <v>1793</v>
      </c>
      <c r="L348" t="s">
        <v>2903</v>
      </c>
      <c r="M348" t="s">
        <v>748</v>
      </c>
    </row>
    <row r="349" spans="1:59" hidden="1">
      <c r="A349">
        <v>37767</v>
      </c>
      <c r="B349">
        <v>2016</v>
      </c>
      <c r="C349" t="s">
        <v>7</v>
      </c>
      <c r="D349" t="s">
        <v>2911</v>
      </c>
      <c r="E349" s="2">
        <v>42358</v>
      </c>
      <c r="F349" s="2">
        <v>42358</v>
      </c>
      <c r="G349" t="s">
        <v>10</v>
      </c>
      <c r="H349" t="s">
        <v>10</v>
      </c>
      <c r="I349" t="s">
        <v>2912</v>
      </c>
    </row>
    <row r="350" spans="1:59" hidden="1">
      <c r="A350">
        <v>37891</v>
      </c>
      <c r="B350">
        <v>2016</v>
      </c>
      <c r="C350" t="s">
        <v>7</v>
      </c>
      <c r="D350" t="s">
        <v>2913</v>
      </c>
      <c r="E350" s="2">
        <v>42358</v>
      </c>
      <c r="F350" s="2">
        <v>42359</v>
      </c>
      <c r="G350" t="s">
        <v>10</v>
      </c>
      <c r="H350" t="s">
        <v>10</v>
      </c>
      <c r="I350" t="s">
        <v>2914</v>
      </c>
    </row>
    <row r="351" spans="1:59" hidden="1">
      <c r="A351">
        <v>38874</v>
      </c>
      <c r="B351">
        <v>2016</v>
      </c>
      <c r="C351" t="s">
        <v>32</v>
      </c>
      <c r="D351" t="s">
        <v>5642</v>
      </c>
    </row>
    <row r="352" spans="1:59" hidden="1">
      <c r="A352">
        <v>37301</v>
      </c>
      <c r="B352">
        <v>2016</v>
      </c>
      <c r="C352" t="s">
        <v>7</v>
      </c>
      <c r="D352" t="s">
        <v>2922</v>
      </c>
      <c r="E352" s="2">
        <v>42359</v>
      </c>
      <c r="F352" s="2">
        <v>42359</v>
      </c>
      <c r="G352" t="s">
        <v>25</v>
      </c>
      <c r="H352" t="s">
        <v>25</v>
      </c>
      <c r="I352" t="s">
        <v>738</v>
      </c>
      <c r="J352">
        <v>1</v>
      </c>
      <c r="K352" t="s">
        <v>2923</v>
      </c>
      <c r="L352" t="s">
        <v>2924</v>
      </c>
    </row>
    <row r="353" spans="1:59" hidden="1">
      <c r="A353">
        <v>37695</v>
      </c>
      <c r="B353">
        <v>2016</v>
      </c>
      <c r="C353" t="s">
        <v>7</v>
      </c>
      <c r="D353" t="s">
        <v>2470</v>
      </c>
      <c r="E353" s="2">
        <v>42359</v>
      </c>
      <c r="F353" s="2">
        <v>42360</v>
      </c>
      <c r="G353" t="s">
        <v>10</v>
      </c>
      <c r="H353" t="s">
        <v>10</v>
      </c>
      <c r="I353" t="s">
        <v>2824</v>
      </c>
    </row>
    <row r="354" spans="1:59" hidden="1">
      <c r="A354">
        <v>37768</v>
      </c>
      <c r="B354">
        <v>2016</v>
      </c>
      <c r="C354" t="s">
        <v>7</v>
      </c>
      <c r="D354" t="s">
        <v>2936</v>
      </c>
      <c r="E354" s="2">
        <v>42359</v>
      </c>
      <c r="F354" s="2">
        <v>42360</v>
      </c>
      <c r="G354" t="s">
        <v>10</v>
      </c>
      <c r="H354" t="s">
        <v>10</v>
      </c>
      <c r="I354" t="s">
        <v>2912</v>
      </c>
    </row>
    <row r="355" spans="1:59" hidden="1">
      <c r="A355">
        <v>37861</v>
      </c>
      <c r="B355">
        <v>2016</v>
      </c>
      <c r="C355" t="s">
        <v>7</v>
      </c>
      <c r="D355" t="s">
        <v>2937</v>
      </c>
      <c r="E355" s="2">
        <v>42359</v>
      </c>
      <c r="F355" s="2">
        <v>42360</v>
      </c>
      <c r="G355" t="s">
        <v>25</v>
      </c>
      <c r="H355" t="s">
        <v>25</v>
      </c>
      <c r="I355" t="s">
        <v>2938</v>
      </c>
      <c r="J355">
        <v>1</v>
      </c>
      <c r="K355" t="s">
        <v>2721</v>
      </c>
      <c r="L355" t="s">
        <v>2722</v>
      </c>
    </row>
    <row r="356" spans="1:59" hidden="1">
      <c r="A356">
        <v>38016</v>
      </c>
      <c r="B356">
        <v>2016</v>
      </c>
      <c r="C356" t="s">
        <v>7</v>
      </c>
      <c r="E356" s="2">
        <v>42359</v>
      </c>
      <c r="F356" s="2">
        <v>42360</v>
      </c>
      <c r="G356" t="s">
        <v>14</v>
      </c>
      <c r="H356" t="s">
        <v>14</v>
      </c>
      <c r="I356" t="s">
        <v>84</v>
      </c>
      <c r="J356">
        <v>1</v>
      </c>
      <c r="K356" t="s">
        <v>2424</v>
      </c>
      <c r="L356" t="s">
        <v>2425</v>
      </c>
      <c r="M356" t="s">
        <v>5293</v>
      </c>
      <c r="N356" t="s">
        <v>2427</v>
      </c>
      <c r="O356" t="s">
        <v>6106</v>
      </c>
      <c r="R356" t="s">
        <v>6107</v>
      </c>
      <c r="AB356" t="s">
        <v>36</v>
      </c>
      <c r="AI356" t="s">
        <v>4</v>
      </c>
      <c r="AJ356" t="s">
        <v>3</v>
      </c>
      <c r="AK356" t="s">
        <v>675</v>
      </c>
      <c r="AM356" t="s">
        <v>2935</v>
      </c>
      <c r="AN356" t="s">
        <v>28</v>
      </c>
      <c r="AO356">
        <v>0</v>
      </c>
      <c r="AS356">
        <v>1</v>
      </c>
      <c r="AT356">
        <v>0</v>
      </c>
      <c r="BB356">
        <v>0</v>
      </c>
      <c r="BD356">
        <v>0</v>
      </c>
      <c r="BE356">
        <v>0</v>
      </c>
      <c r="BF356">
        <v>1866116</v>
      </c>
      <c r="BG356" s="1">
        <v>42359.625324074077</v>
      </c>
    </row>
    <row r="357" spans="1:59" hidden="1">
      <c r="A357">
        <v>38090</v>
      </c>
      <c r="B357">
        <v>2016</v>
      </c>
      <c r="C357" t="s">
        <v>7</v>
      </c>
      <c r="E357" s="2">
        <v>42359</v>
      </c>
      <c r="F357" s="2">
        <v>42360</v>
      </c>
      <c r="G357" t="s">
        <v>14</v>
      </c>
      <c r="H357" t="s">
        <v>14</v>
      </c>
      <c r="I357" t="s">
        <v>6108</v>
      </c>
      <c r="J357">
        <v>1</v>
      </c>
      <c r="K357" t="s">
        <v>2735</v>
      </c>
      <c r="L357" t="s">
        <v>2736</v>
      </c>
      <c r="M357" t="s">
        <v>2940</v>
      </c>
    </row>
    <row r="358" spans="1:59" hidden="1">
      <c r="A358">
        <v>38239</v>
      </c>
      <c r="B358">
        <v>2016</v>
      </c>
      <c r="C358" t="s">
        <v>7</v>
      </c>
      <c r="E358" s="2">
        <v>42359</v>
      </c>
      <c r="F358" s="2">
        <v>42360</v>
      </c>
      <c r="G358" t="s">
        <v>40</v>
      </c>
      <c r="H358" t="s">
        <v>40</v>
      </c>
      <c r="I358" t="s">
        <v>2683</v>
      </c>
      <c r="J358">
        <v>1</v>
      </c>
      <c r="K358" t="s">
        <v>2684</v>
      </c>
      <c r="L358" t="s">
        <v>2685</v>
      </c>
      <c r="M358" t="s">
        <v>2686</v>
      </c>
      <c r="O358" t="s">
        <v>2687</v>
      </c>
      <c r="R358" t="s">
        <v>2688</v>
      </c>
      <c r="V358" t="s">
        <v>2689</v>
      </c>
      <c r="Y358" t="s">
        <v>1</v>
      </c>
      <c r="AB358" t="s">
        <v>40</v>
      </c>
      <c r="AF358">
        <v>0</v>
      </c>
      <c r="AI358" t="s">
        <v>2690</v>
      </c>
      <c r="AJ358" t="s">
        <v>16</v>
      </c>
      <c r="AK358" t="s">
        <v>729</v>
      </c>
      <c r="AL358" t="s">
        <v>729</v>
      </c>
      <c r="AM358" t="s">
        <v>2935</v>
      </c>
      <c r="AN358" t="s">
        <v>28</v>
      </c>
      <c r="AO358">
        <v>0</v>
      </c>
      <c r="AS358">
        <v>1</v>
      </c>
      <c r="AT358">
        <v>1</v>
      </c>
      <c r="BB358">
        <v>0</v>
      </c>
      <c r="BC358">
        <v>0</v>
      </c>
      <c r="BD358">
        <v>0</v>
      </c>
      <c r="BG358" s="1">
        <v>42358.878645833334</v>
      </c>
    </row>
    <row r="359" spans="1:59" hidden="1">
      <c r="A359">
        <v>38806</v>
      </c>
      <c r="B359">
        <v>2016</v>
      </c>
      <c r="C359" t="s">
        <v>7</v>
      </c>
      <c r="E359" s="2">
        <v>42359</v>
      </c>
      <c r="F359" s="2">
        <v>42360</v>
      </c>
      <c r="G359" t="s">
        <v>25</v>
      </c>
      <c r="H359" t="s">
        <v>25</v>
      </c>
      <c r="I359" t="s">
        <v>2774</v>
      </c>
      <c r="J359">
        <v>1</v>
      </c>
      <c r="K359" t="s">
        <v>2742</v>
      </c>
      <c r="M359" t="s">
        <v>2743</v>
      </c>
      <c r="N359" t="s">
        <v>2744</v>
      </c>
      <c r="O359" t="s">
        <v>2745</v>
      </c>
      <c r="R359" t="s">
        <v>2746</v>
      </c>
      <c r="Y359" t="s">
        <v>1</v>
      </c>
      <c r="AB359" t="s">
        <v>40</v>
      </c>
      <c r="AI359" t="s">
        <v>4</v>
      </c>
      <c r="AJ359" t="s">
        <v>16</v>
      </c>
      <c r="AK359" t="s">
        <v>729</v>
      </c>
      <c r="AM359" t="s">
        <v>2935</v>
      </c>
      <c r="AN359" t="s">
        <v>28</v>
      </c>
      <c r="AO359">
        <v>0</v>
      </c>
      <c r="AS359">
        <v>1</v>
      </c>
      <c r="AT359">
        <v>0</v>
      </c>
      <c r="BB359">
        <v>0</v>
      </c>
      <c r="BD359">
        <v>0</v>
      </c>
      <c r="BG359" s="1">
        <v>42359.578576388885</v>
      </c>
    </row>
    <row r="360" spans="1:59" hidden="1">
      <c r="A360">
        <v>37270</v>
      </c>
      <c r="B360">
        <v>2016</v>
      </c>
      <c r="C360" t="s">
        <v>7</v>
      </c>
      <c r="D360" t="s">
        <v>1794</v>
      </c>
      <c r="E360" s="2">
        <v>42360</v>
      </c>
      <c r="F360" s="2">
        <v>42360</v>
      </c>
      <c r="G360" t="s">
        <v>25</v>
      </c>
      <c r="H360" t="s">
        <v>25</v>
      </c>
      <c r="I360" t="s">
        <v>230</v>
      </c>
      <c r="J360">
        <v>1</v>
      </c>
      <c r="K360" t="s">
        <v>1795</v>
      </c>
      <c r="L360" t="s">
        <v>2950</v>
      </c>
      <c r="M360" t="s">
        <v>1796</v>
      </c>
    </row>
    <row r="361" spans="1:59" hidden="1">
      <c r="A361">
        <v>37609</v>
      </c>
      <c r="B361">
        <v>2016</v>
      </c>
      <c r="C361" t="s">
        <v>7</v>
      </c>
      <c r="D361" t="s">
        <v>710</v>
      </c>
      <c r="E361" s="2">
        <v>42360</v>
      </c>
      <c r="F361" s="2">
        <v>42363</v>
      </c>
      <c r="G361" t="s">
        <v>17</v>
      </c>
      <c r="H361" t="s">
        <v>17</v>
      </c>
      <c r="I361" t="s">
        <v>711</v>
      </c>
      <c r="J361">
        <v>1</v>
      </c>
      <c r="K361" t="s">
        <v>1127</v>
      </c>
      <c r="L361" t="s">
        <v>5646</v>
      </c>
      <c r="M361" t="s">
        <v>1128</v>
      </c>
      <c r="O361" t="s">
        <v>5648</v>
      </c>
      <c r="P361" t="s">
        <v>5649</v>
      </c>
      <c r="Q361" t="s">
        <v>5648</v>
      </c>
      <c r="R361" t="s">
        <v>5650</v>
      </c>
      <c r="S361" t="s">
        <v>5650</v>
      </c>
      <c r="U361" t="s">
        <v>5650</v>
      </c>
      <c r="Y361" t="s">
        <v>1</v>
      </c>
      <c r="AB361" t="s">
        <v>17</v>
      </c>
      <c r="AF361">
        <v>0</v>
      </c>
      <c r="AI361" t="s">
        <v>4</v>
      </c>
      <c r="AJ361" t="s">
        <v>3</v>
      </c>
      <c r="AK361" t="s">
        <v>675</v>
      </c>
      <c r="AL361" t="s">
        <v>675</v>
      </c>
      <c r="AM361" t="s">
        <v>5698</v>
      </c>
      <c r="AO361">
        <v>0</v>
      </c>
      <c r="AS361">
        <v>1</v>
      </c>
      <c r="AT361">
        <v>1</v>
      </c>
      <c r="BB361">
        <v>0</v>
      </c>
      <c r="BC361">
        <v>0</v>
      </c>
      <c r="BD361">
        <v>0</v>
      </c>
      <c r="BG361" s="1">
        <v>42360.389155092591</v>
      </c>
    </row>
    <row r="362" spans="1:59" hidden="1">
      <c r="A362">
        <v>37754</v>
      </c>
      <c r="B362">
        <v>2016</v>
      </c>
      <c r="C362" t="s">
        <v>7</v>
      </c>
      <c r="D362" t="s">
        <v>2972</v>
      </c>
      <c r="E362" s="2">
        <v>42360</v>
      </c>
      <c r="F362" s="2">
        <v>42361</v>
      </c>
      <c r="G362" t="s">
        <v>90</v>
      </c>
      <c r="H362" t="s">
        <v>90</v>
      </c>
      <c r="I362" t="s">
        <v>2973</v>
      </c>
      <c r="J362">
        <v>1</v>
      </c>
      <c r="K362" t="s">
        <v>2931</v>
      </c>
      <c r="L362" t="s">
        <v>2974</v>
      </c>
      <c r="M362" t="s">
        <v>2933</v>
      </c>
      <c r="N362" t="s">
        <v>2934</v>
      </c>
      <c r="O362">
        <v>903122851131</v>
      </c>
      <c r="Q362">
        <v>903122851132</v>
      </c>
      <c r="R362" t="s">
        <v>89</v>
      </c>
      <c r="V362" t="s">
        <v>2975</v>
      </c>
      <c r="Y362" t="s">
        <v>1</v>
      </c>
      <c r="AB362" t="s">
        <v>6082</v>
      </c>
      <c r="AF362">
        <v>0</v>
      </c>
      <c r="AI362" t="s">
        <v>4</v>
      </c>
      <c r="AJ362" t="s">
        <v>16</v>
      </c>
      <c r="AK362" t="s">
        <v>729</v>
      </c>
      <c r="AL362" t="s">
        <v>729</v>
      </c>
      <c r="AM362" t="s">
        <v>2959</v>
      </c>
      <c r="AN362" t="s">
        <v>28</v>
      </c>
      <c r="AO362">
        <v>0</v>
      </c>
      <c r="AS362">
        <v>1</v>
      </c>
      <c r="AT362">
        <v>0</v>
      </c>
      <c r="BB362">
        <v>0</v>
      </c>
      <c r="BC362">
        <v>0</v>
      </c>
      <c r="BD362">
        <v>0</v>
      </c>
      <c r="BG362" s="1">
        <v>42360.710995370369</v>
      </c>
    </row>
    <row r="363" spans="1:59" hidden="1">
      <c r="A363">
        <v>38368</v>
      </c>
      <c r="B363">
        <v>2016</v>
      </c>
      <c r="C363" t="s">
        <v>7</v>
      </c>
      <c r="D363" t="s">
        <v>2951</v>
      </c>
      <c r="E363" s="2">
        <v>42360</v>
      </c>
      <c r="F363" s="2">
        <v>42361</v>
      </c>
      <c r="G363" t="s">
        <v>38</v>
      </c>
      <c r="H363" t="s">
        <v>38</v>
      </c>
      <c r="I363" t="s">
        <v>83</v>
      </c>
      <c r="J363">
        <v>1</v>
      </c>
      <c r="K363" t="s">
        <v>2952</v>
      </c>
      <c r="L363" t="s">
        <v>2953</v>
      </c>
      <c r="M363" t="s">
        <v>2954</v>
      </c>
      <c r="N363" t="s">
        <v>41</v>
      </c>
      <c r="O363" t="s">
        <v>2955</v>
      </c>
      <c r="Q363" t="s">
        <v>2956</v>
      </c>
      <c r="R363" t="s">
        <v>2957</v>
      </c>
      <c r="S363" t="s">
        <v>2957</v>
      </c>
      <c r="V363" t="s">
        <v>2958</v>
      </c>
      <c r="Y363" t="s">
        <v>1</v>
      </c>
      <c r="AB363" t="s">
        <v>77</v>
      </c>
      <c r="AF363">
        <v>0</v>
      </c>
      <c r="AI363" t="s">
        <v>2690</v>
      </c>
      <c r="AJ363" t="s">
        <v>3</v>
      </c>
      <c r="AK363" t="s">
        <v>675</v>
      </c>
      <c r="AL363" t="s">
        <v>675</v>
      </c>
      <c r="AM363" t="s">
        <v>2959</v>
      </c>
      <c r="AN363" t="s">
        <v>653</v>
      </c>
      <c r="AO363">
        <v>0</v>
      </c>
      <c r="AS363">
        <v>0</v>
      </c>
      <c r="AT363">
        <v>0</v>
      </c>
      <c r="BB363">
        <v>0</v>
      </c>
      <c r="BC363">
        <v>108448</v>
      </c>
      <c r="BD363">
        <v>0</v>
      </c>
      <c r="BG363" s="1">
        <v>42353.648356481484</v>
      </c>
    </row>
    <row r="364" spans="1:59" hidden="1">
      <c r="A364">
        <v>38638</v>
      </c>
      <c r="B364">
        <v>2016</v>
      </c>
      <c r="C364" t="s">
        <v>2</v>
      </c>
      <c r="D364" t="s">
        <v>561</v>
      </c>
      <c r="E364" s="2">
        <v>42360</v>
      </c>
      <c r="F364" s="2">
        <v>42364</v>
      </c>
      <c r="G364" t="s">
        <v>187</v>
      </c>
      <c r="H364" t="s">
        <v>187</v>
      </c>
      <c r="I364" t="s">
        <v>1856</v>
      </c>
      <c r="J364">
        <v>1</v>
      </c>
      <c r="K364" t="s">
        <v>2960</v>
      </c>
      <c r="L364" t="s">
        <v>2961</v>
      </c>
      <c r="N364" t="s">
        <v>208</v>
      </c>
    </row>
    <row r="365" spans="1:59" hidden="1">
      <c r="A365">
        <v>38765</v>
      </c>
      <c r="B365">
        <v>2016</v>
      </c>
      <c r="C365" t="s">
        <v>7</v>
      </c>
      <c r="E365" s="2">
        <v>42360</v>
      </c>
      <c r="F365" s="2">
        <v>42361</v>
      </c>
      <c r="G365" t="s">
        <v>40</v>
      </c>
      <c r="H365" t="s">
        <v>40</v>
      </c>
      <c r="I365" t="s">
        <v>141</v>
      </c>
      <c r="J365">
        <v>1</v>
      </c>
      <c r="K365" t="s">
        <v>2918</v>
      </c>
      <c r="L365" t="s">
        <v>2919</v>
      </c>
      <c r="M365" t="s">
        <v>709</v>
      </c>
      <c r="O365" t="s">
        <v>2920</v>
      </c>
      <c r="R365" t="s">
        <v>2921</v>
      </c>
      <c r="Y365" t="s">
        <v>1</v>
      </c>
      <c r="AB365" t="s">
        <v>38</v>
      </c>
      <c r="AF365">
        <v>0</v>
      </c>
      <c r="AI365" t="s">
        <v>2566</v>
      </c>
      <c r="AJ365" t="s">
        <v>65</v>
      </c>
      <c r="AK365" t="s">
        <v>692</v>
      </c>
      <c r="AL365" t="s">
        <v>6109</v>
      </c>
      <c r="AM365" t="s">
        <v>2959</v>
      </c>
      <c r="AN365" t="s">
        <v>28</v>
      </c>
      <c r="AO365">
        <v>0</v>
      </c>
      <c r="AS365">
        <v>1</v>
      </c>
      <c r="AT365">
        <v>0</v>
      </c>
      <c r="BB365">
        <v>0</v>
      </c>
      <c r="BC365">
        <v>0</v>
      </c>
      <c r="BD365">
        <v>0</v>
      </c>
      <c r="BG365" s="1">
        <v>42360.702638888892</v>
      </c>
    </row>
    <row r="366" spans="1:59" hidden="1">
      <c r="A366">
        <v>38933</v>
      </c>
      <c r="B366">
        <v>2016</v>
      </c>
      <c r="C366" t="s">
        <v>7</v>
      </c>
      <c r="E366" s="2">
        <v>42360</v>
      </c>
      <c r="F366" s="2">
        <v>42360</v>
      </c>
      <c r="G366" t="s">
        <v>36</v>
      </c>
      <c r="H366" t="s">
        <v>36</v>
      </c>
      <c r="I366" t="s">
        <v>5439</v>
      </c>
      <c r="J366">
        <v>1</v>
      </c>
      <c r="K366" t="s">
        <v>5440</v>
      </c>
      <c r="L366" t="s">
        <v>5441</v>
      </c>
      <c r="M366" t="s">
        <v>5442</v>
      </c>
      <c r="N366" t="s">
        <v>5443</v>
      </c>
    </row>
    <row r="367" spans="1:59" hidden="1">
      <c r="A367">
        <v>38887</v>
      </c>
      <c r="B367">
        <v>2016</v>
      </c>
      <c r="C367" t="s">
        <v>7</v>
      </c>
      <c r="D367" t="s">
        <v>6110</v>
      </c>
      <c r="E367" s="2">
        <v>42360</v>
      </c>
      <c r="F367" s="2">
        <v>42361</v>
      </c>
      <c r="G367" t="s">
        <v>754</v>
      </c>
      <c r="H367" t="s">
        <v>754</v>
      </c>
      <c r="I367" t="s">
        <v>2759</v>
      </c>
      <c r="J367">
        <v>1</v>
      </c>
      <c r="K367" t="s">
        <v>6111</v>
      </c>
      <c r="L367" t="s">
        <v>6112</v>
      </c>
    </row>
    <row r="368" spans="1:59" hidden="1">
      <c r="A368">
        <v>37540</v>
      </c>
      <c r="B368">
        <v>2016</v>
      </c>
      <c r="C368" t="s">
        <v>7</v>
      </c>
      <c r="D368" t="s">
        <v>2962</v>
      </c>
      <c r="E368" s="2">
        <v>42361</v>
      </c>
      <c r="F368" s="2">
        <v>42365</v>
      </c>
      <c r="G368" t="s">
        <v>8</v>
      </c>
      <c r="H368" t="s">
        <v>8</v>
      </c>
      <c r="I368" t="s">
        <v>750</v>
      </c>
      <c r="J368">
        <v>1</v>
      </c>
      <c r="K368" t="s">
        <v>1182</v>
      </c>
      <c r="L368" t="s">
        <v>1797</v>
      </c>
      <c r="M368" t="s">
        <v>751</v>
      </c>
    </row>
    <row r="369" spans="1:59" hidden="1">
      <c r="A369">
        <v>37872</v>
      </c>
      <c r="B369">
        <v>2016</v>
      </c>
      <c r="C369" t="s">
        <v>2</v>
      </c>
      <c r="D369" t="s">
        <v>2967</v>
      </c>
      <c r="E369" s="2">
        <v>42361</v>
      </c>
      <c r="F369" s="2">
        <v>42365</v>
      </c>
      <c r="G369" t="s">
        <v>17</v>
      </c>
      <c r="H369" t="s">
        <v>17</v>
      </c>
      <c r="I369" t="s">
        <v>2968</v>
      </c>
      <c r="J369">
        <v>1</v>
      </c>
      <c r="K369" t="s">
        <v>2969</v>
      </c>
      <c r="L369" t="s">
        <v>2970</v>
      </c>
      <c r="N369" t="s">
        <v>2971</v>
      </c>
    </row>
    <row r="370" spans="1:59" hidden="1">
      <c r="A370">
        <v>37529</v>
      </c>
      <c r="B370">
        <v>2016</v>
      </c>
      <c r="C370" t="s">
        <v>2</v>
      </c>
      <c r="D370" t="s">
        <v>2976</v>
      </c>
      <c r="E370" s="2">
        <v>42363</v>
      </c>
      <c r="F370" s="2">
        <v>42365</v>
      </c>
      <c r="G370" t="s">
        <v>8</v>
      </c>
      <c r="H370" t="s">
        <v>8</v>
      </c>
      <c r="I370" t="s">
        <v>752</v>
      </c>
      <c r="J370">
        <v>1</v>
      </c>
      <c r="K370" t="s">
        <v>1182</v>
      </c>
      <c r="L370" t="s">
        <v>1798</v>
      </c>
      <c r="M370" t="s">
        <v>753</v>
      </c>
    </row>
    <row r="371" spans="1:59" hidden="1">
      <c r="A371">
        <v>38424</v>
      </c>
      <c r="B371">
        <v>2016</v>
      </c>
      <c r="C371" t="s">
        <v>2</v>
      </c>
      <c r="D371" t="s">
        <v>2977</v>
      </c>
      <c r="E371" s="2">
        <v>42364</v>
      </c>
      <c r="F371" s="2">
        <v>42365</v>
      </c>
      <c r="G371" t="s">
        <v>739</v>
      </c>
      <c r="H371" t="s">
        <v>739</v>
      </c>
      <c r="I371" t="s">
        <v>2978</v>
      </c>
      <c r="J371">
        <v>1</v>
      </c>
      <c r="K371" t="s">
        <v>2979</v>
      </c>
      <c r="L371" t="s">
        <v>2980</v>
      </c>
      <c r="N371" t="s">
        <v>2981</v>
      </c>
      <c r="O371">
        <v>38131845338</v>
      </c>
      <c r="Q371">
        <v>38131845338</v>
      </c>
      <c r="R371" t="s">
        <v>2982</v>
      </c>
      <c r="S371" t="s">
        <v>2983</v>
      </c>
      <c r="V371" t="s">
        <v>2984</v>
      </c>
      <c r="AF371">
        <v>0</v>
      </c>
      <c r="AI371" t="s">
        <v>4</v>
      </c>
      <c r="AJ371" t="s">
        <v>2985</v>
      </c>
      <c r="AK371" t="s">
        <v>725</v>
      </c>
      <c r="AL371" t="s">
        <v>2986</v>
      </c>
      <c r="AM371" t="s">
        <v>2987</v>
      </c>
      <c r="AN371" t="s">
        <v>653</v>
      </c>
      <c r="AO371">
        <v>0</v>
      </c>
      <c r="AS371">
        <v>0</v>
      </c>
      <c r="AT371">
        <v>0</v>
      </c>
      <c r="BB371">
        <v>0</v>
      </c>
      <c r="BC371">
        <v>0</v>
      </c>
      <c r="BD371">
        <v>0</v>
      </c>
      <c r="BG371" s="1">
        <v>42359.490405092591</v>
      </c>
    </row>
    <row r="372" spans="1:59" hidden="1">
      <c r="A372">
        <v>38522</v>
      </c>
      <c r="B372">
        <v>2016</v>
      </c>
      <c r="C372" t="s">
        <v>7</v>
      </c>
      <c r="E372" s="2">
        <v>42364</v>
      </c>
      <c r="F372" s="2">
        <v>42365</v>
      </c>
      <c r="G372" t="s">
        <v>5</v>
      </c>
      <c r="H372" t="s">
        <v>5</v>
      </c>
      <c r="I372" t="s">
        <v>2988</v>
      </c>
      <c r="J372">
        <v>1</v>
      </c>
      <c r="K372" t="s">
        <v>2989</v>
      </c>
    </row>
    <row r="373" spans="1:59" hidden="1">
      <c r="A373">
        <v>38868</v>
      </c>
      <c r="B373">
        <v>2016</v>
      </c>
      <c r="C373" t="s">
        <v>32</v>
      </c>
      <c r="D373" t="s">
        <v>5699</v>
      </c>
    </row>
    <row r="374" spans="1:59" hidden="1">
      <c r="A374">
        <v>37271</v>
      </c>
      <c r="B374">
        <v>2016</v>
      </c>
      <c r="C374" t="s">
        <v>7</v>
      </c>
      <c r="D374" t="s">
        <v>1799</v>
      </c>
      <c r="E374" s="2">
        <v>42365</v>
      </c>
      <c r="F374" s="2">
        <v>42367</v>
      </c>
      <c r="G374" t="s">
        <v>25</v>
      </c>
      <c r="H374" t="s">
        <v>25</v>
      </c>
      <c r="I374" t="s">
        <v>1010</v>
      </c>
      <c r="J374">
        <v>1</v>
      </c>
      <c r="K374" t="s">
        <v>2990</v>
      </c>
      <c r="L374" t="s">
        <v>2991</v>
      </c>
      <c r="M374" t="s">
        <v>2992</v>
      </c>
    </row>
    <row r="375" spans="1:59" hidden="1">
      <c r="A375">
        <v>37834</v>
      </c>
      <c r="B375">
        <v>2016</v>
      </c>
      <c r="C375" t="s">
        <v>7</v>
      </c>
      <c r="D375" t="s">
        <v>2993</v>
      </c>
      <c r="E375" s="2">
        <v>42365</v>
      </c>
      <c r="F375" s="2">
        <v>42366</v>
      </c>
      <c r="G375" t="s">
        <v>25</v>
      </c>
      <c r="H375" t="s">
        <v>25</v>
      </c>
      <c r="I375" t="s">
        <v>2994</v>
      </c>
      <c r="J375">
        <v>1</v>
      </c>
      <c r="K375" t="s">
        <v>2995</v>
      </c>
      <c r="L375" t="s">
        <v>2992</v>
      </c>
    </row>
    <row r="376" spans="1:59" hidden="1">
      <c r="A376">
        <v>38007</v>
      </c>
      <c r="B376">
        <v>2016</v>
      </c>
      <c r="C376" t="s">
        <v>7</v>
      </c>
      <c r="E376" s="2">
        <v>42365</v>
      </c>
      <c r="F376" s="2">
        <v>42366</v>
      </c>
      <c r="G376" t="s">
        <v>14</v>
      </c>
      <c r="H376" t="s">
        <v>14</v>
      </c>
      <c r="I376" t="s">
        <v>2999</v>
      </c>
      <c r="J376">
        <v>1</v>
      </c>
      <c r="K376" t="s">
        <v>3000</v>
      </c>
      <c r="L376" t="s">
        <v>3001</v>
      </c>
      <c r="N376" t="s">
        <v>3002</v>
      </c>
    </row>
    <row r="377" spans="1:59" hidden="1">
      <c r="A377">
        <v>38127</v>
      </c>
      <c r="B377">
        <v>2016</v>
      </c>
      <c r="C377" t="s">
        <v>96</v>
      </c>
      <c r="D377" t="s">
        <v>3003</v>
      </c>
      <c r="E377" s="2">
        <v>42365</v>
      </c>
      <c r="F377" s="2">
        <v>42366</v>
      </c>
      <c r="G377" t="s">
        <v>14</v>
      </c>
      <c r="H377" t="s">
        <v>14</v>
      </c>
      <c r="I377" t="s">
        <v>61</v>
      </c>
      <c r="J377">
        <v>1</v>
      </c>
      <c r="K377" t="s">
        <v>2784</v>
      </c>
      <c r="L377" t="s">
        <v>2785</v>
      </c>
      <c r="N377" t="s">
        <v>2786</v>
      </c>
    </row>
    <row r="378" spans="1:59" hidden="1">
      <c r="A378">
        <v>38385</v>
      </c>
      <c r="B378">
        <v>2016</v>
      </c>
      <c r="C378" t="s">
        <v>7</v>
      </c>
      <c r="D378" t="s">
        <v>3004</v>
      </c>
      <c r="E378" s="2">
        <v>42365</v>
      </c>
      <c r="F378" s="2">
        <v>42368</v>
      </c>
      <c r="G378" t="s">
        <v>38</v>
      </c>
      <c r="H378" t="s">
        <v>38</v>
      </c>
      <c r="I378" t="s">
        <v>3005</v>
      </c>
      <c r="J378">
        <v>1</v>
      </c>
      <c r="K378" t="s">
        <v>3006</v>
      </c>
      <c r="L378" t="s">
        <v>3007</v>
      </c>
      <c r="M378" t="s">
        <v>1147</v>
      </c>
      <c r="O378" t="s">
        <v>3008</v>
      </c>
      <c r="Q378" t="s">
        <v>3008</v>
      </c>
      <c r="R378" t="s">
        <v>3009</v>
      </c>
      <c r="S378" t="s">
        <v>3009</v>
      </c>
      <c r="V378" t="s">
        <v>3010</v>
      </c>
      <c r="Y378" t="s">
        <v>1</v>
      </c>
      <c r="AB378" t="s">
        <v>25</v>
      </c>
      <c r="AF378">
        <v>0</v>
      </c>
      <c r="AI378" t="s">
        <v>4</v>
      </c>
      <c r="AJ378" t="s">
        <v>18</v>
      </c>
      <c r="AK378" t="s">
        <v>676</v>
      </c>
      <c r="AL378" t="s">
        <v>676</v>
      </c>
      <c r="AM378" t="s">
        <v>3011</v>
      </c>
      <c r="AN378" t="s">
        <v>653</v>
      </c>
      <c r="AO378">
        <v>0</v>
      </c>
      <c r="AS378">
        <v>0</v>
      </c>
      <c r="AT378">
        <v>0</v>
      </c>
      <c r="BB378">
        <v>0</v>
      </c>
      <c r="BC378">
        <v>108435</v>
      </c>
      <c r="BD378">
        <v>0</v>
      </c>
      <c r="BG378" s="1">
        <v>42356.505254629628</v>
      </c>
    </row>
    <row r="379" spans="1:59" hidden="1">
      <c r="A379">
        <v>38870</v>
      </c>
      <c r="B379">
        <v>2016</v>
      </c>
      <c r="C379" t="s">
        <v>32</v>
      </c>
      <c r="D379" t="s">
        <v>5700</v>
      </c>
    </row>
    <row r="380" spans="1:59" hidden="1">
      <c r="A380">
        <v>37248</v>
      </c>
      <c r="B380">
        <v>2016</v>
      </c>
      <c r="C380" t="s">
        <v>7</v>
      </c>
      <c r="E380" s="2">
        <v>42366</v>
      </c>
      <c r="F380" s="2">
        <v>42367</v>
      </c>
      <c r="G380" t="s">
        <v>40</v>
      </c>
      <c r="H380" t="s">
        <v>40</v>
      </c>
      <c r="I380" t="s">
        <v>212</v>
      </c>
      <c r="J380">
        <v>1</v>
      </c>
      <c r="K380" t="s">
        <v>1800</v>
      </c>
      <c r="L380" t="s">
        <v>1801</v>
      </c>
      <c r="N380" t="s">
        <v>1179</v>
      </c>
      <c r="O380" t="s">
        <v>1802</v>
      </c>
      <c r="Q380" t="s">
        <v>1802</v>
      </c>
      <c r="R380" t="s">
        <v>1803</v>
      </c>
      <c r="V380" t="s">
        <v>1804</v>
      </c>
      <c r="Y380" t="s">
        <v>1</v>
      </c>
      <c r="AB380" t="s">
        <v>77</v>
      </c>
      <c r="AF380">
        <v>0</v>
      </c>
      <c r="AI380" t="s">
        <v>13</v>
      </c>
      <c r="AJ380" t="s">
        <v>5661</v>
      </c>
      <c r="AK380" t="s">
        <v>5662</v>
      </c>
      <c r="AM380" t="s">
        <v>1805</v>
      </c>
      <c r="AO380">
        <v>0</v>
      </c>
      <c r="AS380">
        <v>1</v>
      </c>
      <c r="AT380">
        <v>1</v>
      </c>
      <c r="BB380">
        <v>0</v>
      </c>
      <c r="BC380">
        <v>0</v>
      </c>
      <c r="BD380">
        <v>0</v>
      </c>
      <c r="BG380" s="1">
        <v>42365.773865740739</v>
      </c>
    </row>
    <row r="381" spans="1:59" hidden="1">
      <c r="A381">
        <v>37450</v>
      </c>
      <c r="B381">
        <v>2016</v>
      </c>
      <c r="C381" t="s">
        <v>96</v>
      </c>
      <c r="D381" t="s">
        <v>99</v>
      </c>
      <c r="E381" s="2">
        <v>42366</v>
      </c>
      <c r="F381" s="2">
        <v>42367</v>
      </c>
      <c r="G381" t="s">
        <v>47</v>
      </c>
      <c r="H381" t="s">
        <v>47</v>
      </c>
      <c r="I381" t="s">
        <v>173</v>
      </c>
      <c r="J381">
        <v>1</v>
      </c>
      <c r="K381" t="s">
        <v>1151</v>
      </c>
      <c r="L381" t="s">
        <v>172</v>
      </c>
      <c r="N381" t="s">
        <v>224</v>
      </c>
      <c r="O381" t="s">
        <v>1146</v>
      </c>
      <c r="Q381" t="s">
        <v>1101</v>
      </c>
      <c r="R381" t="s">
        <v>584</v>
      </c>
      <c r="V381" t="s">
        <v>5701</v>
      </c>
      <c r="Y381" t="s">
        <v>30</v>
      </c>
      <c r="AF381">
        <v>0</v>
      </c>
      <c r="AI381" t="s">
        <v>6113</v>
      </c>
      <c r="AJ381" t="s">
        <v>92</v>
      </c>
      <c r="AL381" t="s">
        <v>685</v>
      </c>
      <c r="AM381" t="s">
        <v>1805</v>
      </c>
      <c r="AO381">
        <v>0</v>
      </c>
      <c r="AS381">
        <v>1</v>
      </c>
      <c r="AT381">
        <v>1</v>
      </c>
      <c r="BB381">
        <v>0</v>
      </c>
      <c r="BC381">
        <v>0</v>
      </c>
      <c r="BD381">
        <v>0</v>
      </c>
      <c r="BG381" s="1">
        <v>42365.860567129632</v>
      </c>
    </row>
    <row r="382" spans="1:59" hidden="1">
      <c r="A382">
        <v>37738</v>
      </c>
      <c r="B382">
        <v>2016</v>
      </c>
      <c r="C382" t="s">
        <v>7</v>
      </c>
      <c r="D382" t="s">
        <v>2925</v>
      </c>
      <c r="E382" s="2">
        <v>42366</v>
      </c>
      <c r="F382" s="2">
        <v>42367</v>
      </c>
      <c r="G382" t="s">
        <v>44</v>
      </c>
      <c r="H382" t="s">
        <v>44</v>
      </c>
      <c r="I382" t="s">
        <v>2887</v>
      </c>
      <c r="J382">
        <v>1</v>
      </c>
      <c r="K382" t="s">
        <v>2926</v>
      </c>
      <c r="L382" t="s">
        <v>2927</v>
      </c>
      <c r="M382" t="s">
        <v>2928</v>
      </c>
    </row>
    <row r="383" spans="1:59" hidden="1">
      <c r="A383">
        <v>38096</v>
      </c>
      <c r="B383">
        <v>2016</v>
      </c>
      <c r="C383" t="s">
        <v>2</v>
      </c>
      <c r="D383" t="s">
        <v>3016</v>
      </c>
      <c r="E383" s="2">
        <v>42366</v>
      </c>
      <c r="F383" s="2">
        <v>42366</v>
      </c>
      <c r="G383" t="s">
        <v>3017</v>
      </c>
      <c r="H383" t="s">
        <v>3017</v>
      </c>
      <c r="I383" t="s">
        <v>3018</v>
      </c>
      <c r="J383">
        <v>1</v>
      </c>
      <c r="K383" t="s">
        <v>3019</v>
      </c>
      <c r="L383" t="s">
        <v>3020</v>
      </c>
      <c r="N383" t="s">
        <v>3021</v>
      </c>
      <c r="O383" t="s">
        <v>3022</v>
      </c>
      <c r="Q383">
        <v>3726031518</v>
      </c>
      <c r="R383" t="s">
        <v>3023</v>
      </c>
      <c r="S383" t="s">
        <v>3023</v>
      </c>
      <c r="V383" t="s">
        <v>3024</v>
      </c>
      <c r="Y383" t="s">
        <v>1</v>
      </c>
      <c r="AF383">
        <v>0</v>
      </c>
      <c r="AI383" t="s">
        <v>2146</v>
      </c>
      <c r="AJ383" t="s">
        <v>5702</v>
      </c>
      <c r="AK383" t="s">
        <v>5703</v>
      </c>
      <c r="AL383" t="s">
        <v>5703</v>
      </c>
      <c r="AM383" t="s">
        <v>3025</v>
      </c>
      <c r="AN383" t="s">
        <v>653</v>
      </c>
      <c r="AO383">
        <v>0</v>
      </c>
      <c r="AS383">
        <v>0</v>
      </c>
      <c r="AT383">
        <v>0</v>
      </c>
      <c r="BB383">
        <v>0</v>
      </c>
      <c r="BC383">
        <v>0</v>
      </c>
      <c r="BD383">
        <v>0</v>
      </c>
      <c r="BE383">
        <v>0</v>
      </c>
      <c r="BF383">
        <v>11415</v>
      </c>
      <c r="BG383" s="1">
        <v>42353.49291666667</v>
      </c>
    </row>
    <row r="384" spans="1:59" hidden="1">
      <c r="A384">
        <v>38221</v>
      </c>
      <c r="B384">
        <v>2016</v>
      </c>
      <c r="C384" t="s">
        <v>2</v>
      </c>
      <c r="D384" t="s">
        <v>2476</v>
      </c>
      <c r="E384" s="2">
        <v>42366</v>
      </c>
      <c r="F384" s="2">
        <v>42367</v>
      </c>
      <c r="G384" t="s">
        <v>14</v>
      </c>
      <c r="H384" t="s">
        <v>14</v>
      </c>
      <c r="I384" t="s">
        <v>3026</v>
      </c>
      <c r="J384">
        <v>1</v>
      </c>
      <c r="K384" t="s">
        <v>3027</v>
      </c>
      <c r="L384" t="s">
        <v>3028</v>
      </c>
      <c r="M384" t="s">
        <v>3029</v>
      </c>
      <c r="N384" t="s">
        <v>3030</v>
      </c>
      <c r="O384" t="s">
        <v>3031</v>
      </c>
      <c r="R384" t="s">
        <v>3032</v>
      </c>
      <c r="V384" t="s">
        <v>3033</v>
      </c>
      <c r="AI384" t="s">
        <v>9</v>
      </c>
      <c r="AJ384" t="s">
        <v>657</v>
      </c>
      <c r="AK384" t="s">
        <v>1063</v>
      </c>
      <c r="AL384" t="s">
        <v>3034</v>
      </c>
      <c r="AM384" t="s">
        <v>1805</v>
      </c>
      <c r="AN384" t="s">
        <v>28</v>
      </c>
      <c r="AO384">
        <v>0</v>
      </c>
      <c r="AS384">
        <v>1</v>
      </c>
      <c r="AT384">
        <v>0</v>
      </c>
      <c r="BB384">
        <v>0</v>
      </c>
      <c r="BD384">
        <v>0</v>
      </c>
      <c r="BE384">
        <v>0</v>
      </c>
      <c r="BF384">
        <v>0</v>
      </c>
      <c r="BG384" s="1">
        <v>42366.480624999997</v>
      </c>
    </row>
    <row r="385" spans="1:59" hidden="1">
      <c r="A385">
        <v>38315</v>
      </c>
      <c r="B385">
        <v>2016</v>
      </c>
      <c r="C385" t="s">
        <v>7</v>
      </c>
      <c r="D385" t="s">
        <v>3044</v>
      </c>
      <c r="E385" s="2">
        <v>42366</v>
      </c>
      <c r="F385" s="2">
        <v>42367</v>
      </c>
      <c r="G385" t="s">
        <v>36</v>
      </c>
      <c r="H385" t="s">
        <v>36</v>
      </c>
      <c r="I385" t="s">
        <v>3045</v>
      </c>
      <c r="J385">
        <v>1</v>
      </c>
      <c r="K385" t="s">
        <v>3046</v>
      </c>
      <c r="L385" t="s">
        <v>3047</v>
      </c>
      <c r="M385" t="s">
        <v>3048</v>
      </c>
      <c r="N385" t="s">
        <v>3049</v>
      </c>
      <c r="O385" t="s">
        <v>3050</v>
      </c>
      <c r="R385" t="s">
        <v>3051</v>
      </c>
      <c r="S385" t="s">
        <v>3051</v>
      </c>
      <c r="AB385" t="s">
        <v>25</v>
      </c>
      <c r="AI385" t="s">
        <v>4</v>
      </c>
      <c r="AJ385" t="s">
        <v>3</v>
      </c>
      <c r="AL385" t="s">
        <v>675</v>
      </c>
      <c r="AM385" t="s">
        <v>1805</v>
      </c>
      <c r="AO385">
        <v>0</v>
      </c>
      <c r="AS385">
        <v>1</v>
      </c>
      <c r="AT385">
        <v>0</v>
      </c>
      <c r="BB385">
        <v>0</v>
      </c>
      <c r="BD385">
        <v>0</v>
      </c>
      <c r="BE385">
        <v>0</v>
      </c>
      <c r="BF385">
        <v>73450</v>
      </c>
      <c r="BG385" s="1">
        <v>42367.010949074072</v>
      </c>
    </row>
    <row r="386" spans="1:59" hidden="1">
      <c r="A386">
        <v>38048</v>
      </c>
      <c r="B386">
        <v>2016</v>
      </c>
      <c r="C386" t="s">
        <v>2</v>
      </c>
      <c r="D386" t="s">
        <v>561</v>
      </c>
      <c r="E386" s="2">
        <v>42368</v>
      </c>
      <c r="F386" s="2">
        <v>42369</v>
      </c>
      <c r="G386" t="s">
        <v>11</v>
      </c>
      <c r="H386" t="s">
        <v>11</v>
      </c>
      <c r="I386" t="s">
        <v>3061</v>
      </c>
      <c r="J386">
        <v>1</v>
      </c>
      <c r="K386" t="s">
        <v>564</v>
      </c>
      <c r="L386" t="s">
        <v>3062</v>
      </c>
    </row>
    <row r="387" spans="1:59" hidden="1">
      <c r="A387">
        <v>37451</v>
      </c>
      <c r="B387">
        <v>2016</v>
      </c>
      <c r="C387" t="s">
        <v>96</v>
      </c>
      <c r="D387" t="s">
        <v>99</v>
      </c>
      <c r="E387" s="2">
        <v>42369</v>
      </c>
      <c r="F387" s="2">
        <v>42370</v>
      </c>
      <c r="G387" t="s">
        <v>47</v>
      </c>
      <c r="H387" t="s">
        <v>47</v>
      </c>
      <c r="I387" t="s">
        <v>94</v>
      </c>
      <c r="J387">
        <v>1</v>
      </c>
      <c r="K387" t="s">
        <v>3066</v>
      </c>
      <c r="L387" t="s">
        <v>3067</v>
      </c>
      <c r="N387" t="s">
        <v>3068</v>
      </c>
      <c r="O387" t="s">
        <v>3069</v>
      </c>
      <c r="Q387" t="s">
        <v>3070</v>
      </c>
      <c r="R387" t="s">
        <v>3071</v>
      </c>
      <c r="V387" t="s">
        <v>5704</v>
      </c>
      <c r="Y387" t="s">
        <v>30</v>
      </c>
      <c r="AF387">
        <v>0</v>
      </c>
      <c r="AI387" t="s">
        <v>6113</v>
      </c>
      <c r="AJ387" t="s">
        <v>92</v>
      </c>
      <c r="AL387" t="s">
        <v>685</v>
      </c>
      <c r="AM387" t="s">
        <v>1806</v>
      </c>
      <c r="AO387">
        <v>0</v>
      </c>
      <c r="AS387">
        <v>1</v>
      </c>
      <c r="AT387">
        <v>1</v>
      </c>
      <c r="BB387">
        <v>0</v>
      </c>
      <c r="BC387">
        <v>0</v>
      </c>
      <c r="BD387">
        <v>0</v>
      </c>
      <c r="BG387" s="1">
        <v>42368.728483796294</v>
      </c>
    </row>
    <row r="388" spans="1:59" hidden="1">
      <c r="A388">
        <v>37249</v>
      </c>
      <c r="B388">
        <v>2016</v>
      </c>
      <c r="C388" t="s">
        <v>7</v>
      </c>
      <c r="D388" t="s">
        <v>1149</v>
      </c>
      <c r="E388" s="2">
        <v>42370</v>
      </c>
      <c r="F388" s="2">
        <v>42370</v>
      </c>
      <c r="G388" t="s">
        <v>47</v>
      </c>
      <c r="H388" t="s">
        <v>47</v>
      </c>
      <c r="I388" t="s">
        <v>1807</v>
      </c>
      <c r="J388">
        <v>1</v>
      </c>
      <c r="K388" t="s">
        <v>1150</v>
      </c>
      <c r="L388" t="s">
        <v>223</v>
      </c>
      <c r="M388" t="s">
        <v>222</v>
      </c>
      <c r="N388" t="s">
        <v>221</v>
      </c>
      <c r="O388" t="s">
        <v>1808</v>
      </c>
      <c r="Q388" t="s">
        <v>1809</v>
      </c>
      <c r="R388" t="s">
        <v>484</v>
      </c>
      <c r="Y388" t="s">
        <v>1</v>
      </c>
      <c r="AB388" t="s">
        <v>40</v>
      </c>
      <c r="AF388">
        <v>0</v>
      </c>
      <c r="AI388" t="s">
        <v>13</v>
      </c>
      <c r="AJ388" t="s">
        <v>164</v>
      </c>
      <c r="AK388" t="s">
        <v>1007</v>
      </c>
      <c r="AL388" t="s">
        <v>1007</v>
      </c>
      <c r="AM388" t="s">
        <v>1810</v>
      </c>
      <c r="AN388" t="s">
        <v>653</v>
      </c>
      <c r="AO388">
        <v>0</v>
      </c>
      <c r="AS388">
        <v>0</v>
      </c>
      <c r="AT388">
        <v>0</v>
      </c>
      <c r="BB388">
        <v>0</v>
      </c>
      <c r="BC388">
        <v>0</v>
      </c>
      <c r="BD388">
        <v>0</v>
      </c>
      <c r="BG388" s="1">
        <v>42282.317488425928</v>
      </c>
    </row>
    <row r="389" spans="1:59" hidden="1">
      <c r="A389">
        <v>37411</v>
      </c>
      <c r="B389">
        <v>2016</v>
      </c>
      <c r="C389" t="s">
        <v>2</v>
      </c>
      <c r="D389" t="s">
        <v>220</v>
      </c>
      <c r="E389" s="2">
        <v>42370</v>
      </c>
      <c r="F389" s="2">
        <v>42372</v>
      </c>
      <c r="G389" t="s">
        <v>14</v>
      </c>
      <c r="H389" t="s">
        <v>14</v>
      </c>
      <c r="I389" t="s">
        <v>209</v>
      </c>
      <c r="J389">
        <v>1</v>
      </c>
      <c r="K389" t="s">
        <v>3074</v>
      </c>
      <c r="L389" t="s">
        <v>3075</v>
      </c>
    </row>
    <row r="390" spans="1:59" hidden="1">
      <c r="A390">
        <v>37415</v>
      </c>
      <c r="B390">
        <v>2016</v>
      </c>
      <c r="C390" t="s">
        <v>2</v>
      </c>
      <c r="D390" t="s">
        <v>220</v>
      </c>
      <c r="E390" s="2">
        <v>42370</v>
      </c>
      <c r="F390" s="2">
        <v>42379</v>
      </c>
      <c r="G390" t="s">
        <v>119</v>
      </c>
      <c r="H390" t="s">
        <v>119</v>
      </c>
      <c r="I390" t="s">
        <v>220</v>
      </c>
      <c r="J390">
        <v>1</v>
      </c>
      <c r="K390" t="s">
        <v>1811</v>
      </c>
      <c r="L390" t="s">
        <v>229</v>
      </c>
      <c r="M390" t="s">
        <v>458</v>
      </c>
      <c r="O390" t="s">
        <v>228</v>
      </c>
      <c r="Q390" t="s">
        <v>227</v>
      </c>
      <c r="R390" t="s">
        <v>226</v>
      </c>
      <c r="V390" t="s">
        <v>5705</v>
      </c>
      <c r="Y390" t="s">
        <v>1</v>
      </c>
      <c r="AI390" t="s">
        <v>6459</v>
      </c>
      <c r="AJ390" t="s">
        <v>225</v>
      </c>
      <c r="AK390" t="s">
        <v>886</v>
      </c>
      <c r="AL390" t="s">
        <v>886</v>
      </c>
      <c r="AM390" t="s">
        <v>1812</v>
      </c>
      <c r="AO390">
        <v>0</v>
      </c>
      <c r="AS390">
        <v>1</v>
      </c>
      <c r="AT390">
        <v>1</v>
      </c>
      <c r="BB390">
        <v>0</v>
      </c>
      <c r="BD390">
        <v>1</v>
      </c>
      <c r="BG390" s="1">
        <v>42380.437662037039</v>
      </c>
    </row>
    <row r="391" spans="1:59" hidden="1">
      <c r="A391">
        <v>38758</v>
      </c>
      <c r="B391">
        <v>2016</v>
      </c>
      <c r="C391" t="s">
        <v>2</v>
      </c>
      <c r="D391" t="s">
        <v>3076</v>
      </c>
      <c r="E391" s="2">
        <v>42370</v>
      </c>
      <c r="F391" s="2">
        <v>42370</v>
      </c>
      <c r="G391" t="s">
        <v>188</v>
      </c>
      <c r="H391" t="s">
        <v>188</v>
      </c>
      <c r="I391" t="s">
        <v>3077</v>
      </c>
      <c r="J391">
        <v>1</v>
      </c>
      <c r="K391" t="s">
        <v>2741</v>
      </c>
      <c r="L391">
        <v>56</v>
      </c>
    </row>
    <row r="392" spans="1:59" hidden="1">
      <c r="A392">
        <v>37397</v>
      </c>
      <c r="B392">
        <v>2016</v>
      </c>
      <c r="C392" t="s">
        <v>130</v>
      </c>
      <c r="D392" t="s">
        <v>99</v>
      </c>
      <c r="E392" s="2">
        <v>42371</v>
      </c>
      <c r="F392" s="2">
        <v>42372</v>
      </c>
      <c r="G392" t="s">
        <v>47</v>
      </c>
      <c r="H392" t="s">
        <v>47</v>
      </c>
      <c r="I392" t="s">
        <v>170</v>
      </c>
      <c r="J392">
        <v>1</v>
      </c>
      <c r="K392" t="s">
        <v>1143</v>
      </c>
      <c r="L392" t="s">
        <v>1112</v>
      </c>
      <c r="M392" t="s">
        <v>168</v>
      </c>
      <c r="O392" t="s">
        <v>2270</v>
      </c>
      <c r="Q392" t="s">
        <v>3078</v>
      </c>
      <c r="R392" t="s">
        <v>2145</v>
      </c>
      <c r="V392" t="s">
        <v>5643</v>
      </c>
      <c r="Y392" t="s">
        <v>1</v>
      </c>
      <c r="AF392">
        <v>0</v>
      </c>
      <c r="AI392" t="s">
        <v>13</v>
      </c>
      <c r="AJ392" t="s">
        <v>143</v>
      </c>
      <c r="AL392" t="s">
        <v>1813</v>
      </c>
      <c r="AM392" t="s">
        <v>1814</v>
      </c>
      <c r="AN392" t="s">
        <v>653</v>
      </c>
      <c r="AO392">
        <v>0</v>
      </c>
      <c r="AS392">
        <v>0</v>
      </c>
      <c r="AT392">
        <v>0</v>
      </c>
      <c r="BB392">
        <v>0</v>
      </c>
      <c r="BC392">
        <v>0</v>
      </c>
      <c r="BD392">
        <v>0</v>
      </c>
      <c r="BG392" s="1">
        <v>42418.384201388886</v>
      </c>
    </row>
    <row r="393" spans="1:59" hidden="1">
      <c r="A393">
        <v>37452</v>
      </c>
      <c r="B393">
        <v>2016</v>
      </c>
      <c r="C393" t="s">
        <v>96</v>
      </c>
      <c r="D393" t="s">
        <v>99</v>
      </c>
      <c r="E393" s="2">
        <v>42371</v>
      </c>
      <c r="F393" s="2">
        <v>42372</v>
      </c>
      <c r="G393" t="s">
        <v>40</v>
      </c>
      <c r="H393" t="s">
        <v>40</v>
      </c>
      <c r="I393" t="s">
        <v>215</v>
      </c>
      <c r="J393">
        <v>1</v>
      </c>
      <c r="K393" t="s">
        <v>757</v>
      </c>
      <c r="L393" t="s">
        <v>1815</v>
      </c>
      <c r="M393" t="s">
        <v>758</v>
      </c>
      <c r="N393" t="s">
        <v>759</v>
      </c>
      <c r="O393" t="s">
        <v>1152</v>
      </c>
      <c r="Q393" t="s">
        <v>1153</v>
      </c>
      <c r="R393" t="s">
        <v>1154</v>
      </c>
      <c r="V393" t="s">
        <v>1155</v>
      </c>
      <c r="Y393" t="s">
        <v>30</v>
      </c>
      <c r="AF393">
        <v>0</v>
      </c>
      <c r="AI393" t="s">
        <v>6113</v>
      </c>
      <c r="AJ393" t="s">
        <v>92</v>
      </c>
      <c r="AL393" t="s">
        <v>685</v>
      </c>
      <c r="AM393" t="s">
        <v>1814</v>
      </c>
      <c r="AO393">
        <v>0</v>
      </c>
      <c r="AS393">
        <v>1</v>
      </c>
      <c r="AT393">
        <v>1</v>
      </c>
      <c r="BB393">
        <v>0</v>
      </c>
      <c r="BC393">
        <v>0</v>
      </c>
      <c r="BD393">
        <v>0</v>
      </c>
      <c r="BG393" s="1">
        <v>42370.747037037036</v>
      </c>
    </row>
    <row r="394" spans="1:59" hidden="1">
      <c r="A394">
        <v>37889</v>
      </c>
      <c r="B394">
        <v>2016</v>
      </c>
      <c r="C394" t="s">
        <v>7</v>
      </c>
      <c r="D394" t="s">
        <v>3080</v>
      </c>
      <c r="E394" s="2">
        <v>42371</v>
      </c>
      <c r="F394" s="2">
        <v>42372</v>
      </c>
      <c r="G394" t="s">
        <v>10</v>
      </c>
      <c r="H394" t="s">
        <v>10</v>
      </c>
      <c r="I394" t="s">
        <v>3081</v>
      </c>
    </row>
    <row r="395" spans="1:59" hidden="1">
      <c r="A395">
        <v>38321</v>
      </c>
      <c r="B395">
        <v>2016</v>
      </c>
      <c r="C395" t="s">
        <v>7</v>
      </c>
      <c r="D395" t="s">
        <v>6114</v>
      </c>
      <c r="E395" s="2">
        <v>42371</v>
      </c>
      <c r="F395" s="2">
        <v>42372</v>
      </c>
      <c r="G395" t="s">
        <v>36</v>
      </c>
      <c r="H395" t="s">
        <v>36</v>
      </c>
      <c r="I395" t="s">
        <v>48</v>
      </c>
      <c r="J395">
        <v>1</v>
      </c>
      <c r="K395" t="s">
        <v>6115</v>
      </c>
      <c r="L395" t="s">
        <v>6116</v>
      </c>
      <c r="N395" t="s">
        <v>6117</v>
      </c>
      <c r="O395" t="s">
        <v>6118</v>
      </c>
      <c r="R395" t="s">
        <v>2326</v>
      </c>
      <c r="S395" t="s">
        <v>2326</v>
      </c>
      <c r="V395" t="s">
        <v>2327</v>
      </c>
      <c r="AB395" t="s">
        <v>25</v>
      </c>
      <c r="AI395" t="s">
        <v>4</v>
      </c>
      <c r="AJ395" t="s">
        <v>16</v>
      </c>
      <c r="AK395" t="s">
        <v>729</v>
      </c>
      <c r="AM395" t="s">
        <v>1814</v>
      </c>
      <c r="AN395" t="s">
        <v>28</v>
      </c>
      <c r="AO395">
        <v>0</v>
      </c>
      <c r="AS395">
        <v>1</v>
      </c>
      <c r="AT395">
        <v>1</v>
      </c>
      <c r="BB395">
        <v>0</v>
      </c>
      <c r="BD395">
        <v>0</v>
      </c>
      <c r="BE395">
        <v>0</v>
      </c>
      <c r="BF395">
        <v>2168786</v>
      </c>
      <c r="BG395" s="1">
        <v>42372.65824074074</v>
      </c>
    </row>
    <row r="396" spans="1:59" hidden="1">
      <c r="A396">
        <v>38583</v>
      </c>
      <c r="B396">
        <v>2016</v>
      </c>
      <c r="C396" t="s">
        <v>7</v>
      </c>
      <c r="D396" t="s">
        <v>3082</v>
      </c>
      <c r="E396" s="2">
        <v>42371</v>
      </c>
      <c r="F396" s="2">
        <v>42371</v>
      </c>
      <c r="G396" t="s">
        <v>25</v>
      </c>
      <c r="H396" t="s">
        <v>2709</v>
      </c>
      <c r="I396" t="s">
        <v>2218</v>
      </c>
      <c r="J396">
        <v>1</v>
      </c>
      <c r="K396" t="s">
        <v>3083</v>
      </c>
      <c r="L396" t="s">
        <v>2711</v>
      </c>
      <c r="N396" t="s">
        <v>2712</v>
      </c>
    </row>
    <row r="397" spans="1:59" hidden="1">
      <c r="A397">
        <v>37303</v>
      </c>
      <c r="B397">
        <v>2016</v>
      </c>
      <c r="C397" t="s">
        <v>7</v>
      </c>
      <c r="D397" t="s">
        <v>3084</v>
      </c>
      <c r="E397" s="2">
        <v>42372</v>
      </c>
      <c r="F397" s="2">
        <v>42373</v>
      </c>
      <c r="G397" t="s">
        <v>36</v>
      </c>
      <c r="H397" t="s">
        <v>36</v>
      </c>
      <c r="I397" t="s">
        <v>1018</v>
      </c>
      <c r="J397">
        <v>1</v>
      </c>
      <c r="K397" t="s">
        <v>3085</v>
      </c>
      <c r="L397" t="s">
        <v>3086</v>
      </c>
      <c r="M397">
        <v>11</v>
      </c>
    </row>
    <row r="398" spans="1:59" hidden="1">
      <c r="A398">
        <v>37734</v>
      </c>
      <c r="B398">
        <v>2016</v>
      </c>
      <c r="C398" t="s">
        <v>2</v>
      </c>
      <c r="D398" t="s">
        <v>3087</v>
      </c>
      <c r="E398" s="2">
        <v>42372</v>
      </c>
      <c r="F398" s="2">
        <v>42372</v>
      </c>
      <c r="G398" t="s">
        <v>40</v>
      </c>
      <c r="H398" t="s">
        <v>40</v>
      </c>
      <c r="I398" t="s">
        <v>292</v>
      </c>
      <c r="J398">
        <v>1</v>
      </c>
      <c r="K398" t="s">
        <v>3088</v>
      </c>
      <c r="L398" t="s">
        <v>3089</v>
      </c>
      <c r="N398" t="s">
        <v>3090</v>
      </c>
    </row>
    <row r="399" spans="1:59" hidden="1">
      <c r="A399">
        <v>37764</v>
      </c>
      <c r="B399">
        <v>2016</v>
      </c>
      <c r="C399" t="s">
        <v>2</v>
      </c>
      <c r="D399" t="s">
        <v>3091</v>
      </c>
      <c r="E399" s="2">
        <v>42372</v>
      </c>
      <c r="F399" s="2">
        <v>42378</v>
      </c>
      <c r="G399" t="s">
        <v>10</v>
      </c>
      <c r="H399" t="s">
        <v>10</v>
      </c>
      <c r="I399" t="s">
        <v>859</v>
      </c>
    </row>
    <row r="400" spans="1:59" hidden="1">
      <c r="A400">
        <v>38078</v>
      </c>
      <c r="B400">
        <v>2016</v>
      </c>
      <c r="C400" t="s">
        <v>32</v>
      </c>
      <c r="E400" s="2">
        <v>42372</v>
      </c>
      <c r="F400" s="2">
        <v>42372</v>
      </c>
      <c r="G400" t="s">
        <v>5</v>
      </c>
      <c r="H400" t="s">
        <v>5</v>
      </c>
      <c r="I400" t="s">
        <v>4207</v>
      </c>
      <c r="J400">
        <v>1</v>
      </c>
      <c r="K400" t="s">
        <v>3685</v>
      </c>
      <c r="L400" t="s">
        <v>3686</v>
      </c>
      <c r="N400" t="s">
        <v>3687</v>
      </c>
    </row>
    <row r="401" spans="1:59">
      <c r="A401">
        <v>38183</v>
      </c>
      <c r="B401">
        <v>2016</v>
      </c>
      <c r="C401" t="s">
        <v>12</v>
      </c>
      <c r="E401" s="2">
        <v>42372</v>
      </c>
      <c r="F401" s="2">
        <v>42373</v>
      </c>
      <c r="G401" t="s">
        <v>11</v>
      </c>
      <c r="H401" t="s">
        <v>11</v>
      </c>
      <c r="I401" t="s">
        <v>45</v>
      </c>
      <c r="J401">
        <v>1</v>
      </c>
      <c r="K401" t="s">
        <v>564</v>
      </c>
      <c r="L401" t="s">
        <v>3062</v>
      </c>
    </row>
    <row r="402" spans="1:59" hidden="1">
      <c r="A402">
        <v>38831</v>
      </c>
      <c r="B402">
        <v>2016</v>
      </c>
      <c r="C402" t="s">
        <v>705</v>
      </c>
      <c r="D402" t="s">
        <v>561</v>
      </c>
      <c r="E402" s="2">
        <v>42372</v>
      </c>
      <c r="F402" s="2">
        <v>42372</v>
      </c>
      <c r="G402" t="s">
        <v>36</v>
      </c>
      <c r="H402" t="s">
        <v>36</v>
      </c>
      <c r="I402" t="s">
        <v>5706</v>
      </c>
      <c r="J402">
        <v>1</v>
      </c>
      <c r="K402" t="s">
        <v>5707</v>
      </c>
      <c r="L402" t="s">
        <v>6119</v>
      </c>
      <c r="N402" t="s">
        <v>5708</v>
      </c>
      <c r="O402" t="s">
        <v>5709</v>
      </c>
      <c r="R402" t="s">
        <v>6120</v>
      </c>
      <c r="Y402" t="s">
        <v>1</v>
      </c>
      <c r="AI402" t="s">
        <v>4</v>
      </c>
      <c r="AJ402" t="s">
        <v>34</v>
      </c>
      <c r="AK402" t="s">
        <v>4546</v>
      </c>
      <c r="AL402" t="s">
        <v>4546</v>
      </c>
      <c r="AM402" t="s">
        <v>5710</v>
      </c>
      <c r="AN402" t="s">
        <v>653</v>
      </c>
      <c r="AO402">
        <v>0</v>
      </c>
      <c r="AS402">
        <v>0</v>
      </c>
      <c r="AT402">
        <v>0</v>
      </c>
      <c r="BB402">
        <v>0</v>
      </c>
      <c r="BD402">
        <v>0</v>
      </c>
      <c r="BE402">
        <v>0</v>
      </c>
      <c r="BF402">
        <v>0</v>
      </c>
      <c r="BG402" s="1">
        <v>42368.344780092593</v>
      </c>
    </row>
    <row r="403" spans="1:59" hidden="1">
      <c r="A403">
        <v>38756</v>
      </c>
      <c r="B403">
        <v>2016</v>
      </c>
      <c r="C403" t="s">
        <v>2</v>
      </c>
      <c r="D403" t="s">
        <v>3093</v>
      </c>
      <c r="E403" s="2">
        <v>42372</v>
      </c>
      <c r="F403" s="2">
        <v>42373</v>
      </c>
      <c r="G403" t="s">
        <v>188</v>
      </c>
      <c r="H403" t="s">
        <v>188</v>
      </c>
      <c r="I403" t="s">
        <v>3094</v>
      </c>
      <c r="J403">
        <v>1</v>
      </c>
      <c r="K403" t="s">
        <v>2741</v>
      </c>
      <c r="L403">
        <v>56</v>
      </c>
    </row>
    <row r="404" spans="1:59" hidden="1">
      <c r="A404">
        <v>38798</v>
      </c>
      <c r="B404">
        <v>2016</v>
      </c>
      <c r="C404" t="s">
        <v>2</v>
      </c>
      <c r="D404" t="s">
        <v>3095</v>
      </c>
      <c r="E404" s="2">
        <v>42372</v>
      </c>
      <c r="F404" s="2">
        <v>42372</v>
      </c>
      <c r="G404" t="s">
        <v>3017</v>
      </c>
      <c r="H404" t="s">
        <v>3017</v>
      </c>
      <c r="I404" t="s">
        <v>3096</v>
      </c>
    </row>
    <row r="405" spans="1:59" hidden="1">
      <c r="A405">
        <v>37286</v>
      </c>
      <c r="B405">
        <v>2016</v>
      </c>
      <c r="C405" t="s">
        <v>7</v>
      </c>
      <c r="E405" s="2">
        <v>42373</v>
      </c>
      <c r="F405" s="2">
        <v>42376</v>
      </c>
      <c r="G405" t="s">
        <v>14</v>
      </c>
      <c r="H405" t="s">
        <v>14</v>
      </c>
      <c r="I405" t="s">
        <v>50</v>
      </c>
      <c r="J405">
        <v>1</v>
      </c>
      <c r="K405" t="s">
        <v>2258</v>
      </c>
      <c r="L405" t="s">
        <v>2259</v>
      </c>
      <c r="N405" t="s">
        <v>3097</v>
      </c>
    </row>
    <row r="406" spans="1:59" hidden="1">
      <c r="A406">
        <v>37617</v>
      </c>
      <c r="B406">
        <v>2016</v>
      </c>
      <c r="C406" t="s">
        <v>7</v>
      </c>
      <c r="D406" t="s">
        <v>1817</v>
      </c>
      <c r="E406" s="2">
        <v>42373</v>
      </c>
      <c r="F406" s="2">
        <v>42373</v>
      </c>
      <c r="G406" t="s">
        <v>10</v>
      </c>
      <c r="H406" t="s">
        <v>10</v>
      </c>
      <c r="I406" t="s">
        <v>1818</v>
      </c>
    </row>
    <row r="407" spans="1:59" hidden="1">
      <c r="A407">
        <v>38060</v>
      </c>
      <c r="B407">
        <v>2016</v>
      </c>
      <c r="C407" t="s">
        <v>7</v>
      </c>
      <c r="E407" s="2">
        <v>42373</v>
      </c>
      <c r="F407" s="2">
        <v>42374</v>
      </c>
      <c r="G407" t="s">
        <v>14</v>
      </c>
      <c r="H407" t="s">
        <v>14</v>
      </c>
      <c r="I407" t="s">
        <v>3098</v>
      </c>
      <c r="J407">
        <v>1</v>
      </c>
      <c r="K407" t="s">
        <v>3099</v>
      </c>
      <c r="L407" t="s">
        <v>3100</v>
      </c>
      <c r="N407" t="s">
        <v>3101</v>
      </c>
    </row>
    <row r="408" spans="1:59" hidden="1">
      <c r="A408">
        <v>38461</v>
      </c>
      <c r="B408">
        <v>2016</v>
      </c>
      <c r="C408" t="s">
        <v>7</v>
      </c>
      <c r="E408" s="2">
        <v>42373</v>
      </c>
      <c r="F408" s="2">
        <v>42376</v>
      </c>
      <c r="G408" t="s">
        <v>24</v>
      </c>
      <c r="H408" t="s">
        <v>24</v>
      </c>
      <c r="I408" t="s">
        <v>23</v>
      </c>
      <c r="J408">
        <v>1</v>
      </c>
      <c r="K408" t="s">
        <v>2284</v>
      </c>
      <c r="L408" t="s">
        <v>2285</v>
      </c>
      <c r="N408" t="s">
        <v>2238</v>
      </c>
    </row>
    <row r="409" spans="1:59" hidden="1">
      <c r="A409">
        <v>38694</v>
      </c>
      <c r="B409">
        <v>2016</v>
      </c>
      <c r="C409" t="s">
        <v>7</v>
      </c>
      <c r="D409" t="s">
        <v>3102</v>
      </c>
      <c r="E409" s="2">
        <v>42373</v>
      </c>
      <c r="F409" s="2">
        <v>42374</v>
      </c>
      <c r="G409" t="s">
        <v>25</v>
      </c>
      <c r="H409" t="s">
        <v>25</v>
      </c>
      <c r="I409" t="s">
        <v>3103</v>
      </c>
      <c r="J409">
        <v>1</v>
      </c>
      <c r="K409" t="s">
        <v>3104</v>
      </c>
      <c r="L409" t="s">
        <v>3105</v>
      </c>
    </row>
    <row r="410" spans="1:59" hidden="1">
      <c r="A410">
        <v>38746</v>
      </c>
      <c r="B410">
        <v>2016</v>
      </c>
      <c r="C410" t="s">
        <v>7</v>
      </c>
      <c r="E410" s="2">
        <v>42373</v>
      </c>
      <c r="F410" s="2">
        <v>42374</v>
      </c>
      <c r="G410" t="s">
        <v>40</v>
      </c>
      <c r="H410" t="s">
        <v>40</v>
      </c>
      <c r="I410" t="s">
        <v>3106</v>
      </c>
      <c r="J410">
        <v>1</v>
      </c>
      <c r="K410" t="s">
        <v>2802</v>
      </c>
      <c r="L410" t="s">
        <v>2803</v>
      </c>
      <c r="M410" t="s">
        <v>2804</v>
      </c>
      <c r="N410" t="s">
        <v>2805</v>
      </c>
    </row>
    <row r="411" spans="1:59" hidden="1">
      <c r="A411">
        <v>37250</v>
      </c>
      <c r="B411">
        <v>2016</v>
      </c>
      <c r="C411" t="s">
        <v>7</v>
      </c>
      <c r="D411" t="s">
        <v>2630</v>
      </c>
      <c r="E411" s="2">
        <v>42374</v>
      </c>
      <c r="F411" s="2">
        <v>42375</v>
      </c>
      <c r="G411" t="s">
        <v>25</v>
      </c>
      <c r="H411" t="s">
        <v>25</v>
      </c>
      <c r="I411" t="s">
        <v>1010</v>
      </c>
      <c r="J411">
        <v>1</v>
      </c>
      <c r="K411" t="s">
        <v>6121</v>
      </c>
      <c r="L411" t="s">
        <v>2991</v>
      </c>
      <c r="M411" t="s">
        <v>2992</v>
      </c>
    </row>
    <row r="412" spans="1:59" hidden="1">
      <c r="A412">
        <v>37412</v>
      </c>
      <c r="B412">
        <v>2016</v>
      </c>
      <c r="C412" t="s">
        <v>2</v>
      </c>
      <c r="D412" t="s">
        <v>220</v>
      </c>
      <c r="E412" s="2">
        <v>42374</v>
      </c>
      <c r="F412" s="2">
        <v>42375</v>
      </c>
      <c r="G412" t="s">
        <v>47</v>
      </c>
      <c r="H412" t="s">
        <v>47</v>
      </c>
      <c r="I412" t="s">
        <v>173</v>
      </c>
      <c r="J412">
        <v>1</v>
      </c>
      <c r="K412" t="s">
        <v>3107</v>
      </c>
      <c r="L412" t="s">
        <v>172</v>
      </c>
      <c r="N412" t="s">
        <v>3108</v>
      </c>
      <c r="O412" t="s">
        <v>3109</v>
      </c>
      <c r="Q412" t="s">
        <v>3110</v>
      </c>
      <c r="R412" t="s">
        <v>659</v>
      </c>
      <c r="T412" t="s">
        <v>3111</v>
      </c>
      <c r="V412" t="s">
        <v>5701</v>
      </c>
      <c r="Y412" t="s">
        <v>1</v>
      </c>
      <c r="AF412">
        <v>0</v>
      </c>
      <c r="AI412" t="s">
        <v>6122</v>
      </c>
      <c r="AJ412" t="s">
        <v>174</v>
      </c>
      <c r="AK412" t="s">
        <v>703</v>
      </c>
      <c r="AL412" t="s">
        <v>704</v>
      </c>
      <c r="AM412" t="s">
        <v>1819</v>
      </c>
      <c r="AN412" t="s">
        <v>28</v>
      </c>
      <c r="AO412">
        <v>0</v>
      </c>
      <c r="AS412">
        <v>1</v>
      </c>
      <c r="AT412">
        <v>1</v>
      </c>
      <c r="BB412">
        <v>0</v>
      </c>
      <c r="BC412">
        <v>0</v>
      </c>
      <c r="BD412">
        <v>0</v>
      </c>
      <c r="BE412">
        <v>37415</v>
      </c>
      <c r="BF412">
        <v>0</v>
      </c>
      <c r="BG412" s="1">
        <v>42376.883425925924</v>
      </c>
    </row>
    <row r="413" spans="1:59" hidden="1">
      <c r="A413">
        <v>37453</v>
      </c>
      <c r="B413">
        <v>2016</v>
      </c>
      <c r="C413" t="s">
        <v>96</v>
      </c>
      <c r="D413" t="s">
        <v>99</v>
      </c>
      <c r="E413" s="2">
        <v>42374</v>
      </c>
      <c r="F413" s="2">
        <v>42375</v>
      </c>
      <c r="G413" t="s">
        <v>40</v>
      </c>
      <c r="H413" t="s">
        <v>40</v>
      </c>
      <c r="I413" t="s">
        <v>205</v>
      </c>
      <c r="J413">
        <v>1</v>
      </c>
      <c r="K413" t="s">
        <v>763</v>
      </c>
      <c r="L413" t="s">
        <v>764</v>
      </c>
      <c r="N413" t="s">
        <v>765</v>
      </c>
      <c r="O413" t="s">
        <v>1156</v>
      </c>
      <c r="Q413" t="s">
        <v>1157</v>
      </c>
      <c r="R413" t="s">
        <v>822</v>
      </c>
      <c r="T413" t="s">
        <v>1008</v>
      </c>
      <c r="V413" t="s">
        <v>1158</v>
      </c>
      <c r="Y413" t="s">
        <v>30</v>
      </c>
      <c r="AF413">
        <v>0</v>
      </c>
      <c r="AI413" t="s">
        <v>6113</v>
      </c>
      <c r="AJ413" t="s">
        <v>92</v>
      </c>
      <c r="AL413" t="s">
        <v>685</v>
      </c>
      <c r="AM413" t="s">
        <v>1819</v>
      </c>
      <c r="AO413">
        <v>0</v>
      </c>
      <c r="AS413">
        <v>1</v>
      </c>
      <c r="AT413">
        <v>1</v>
      </c>
      <c r="BB413">
        <v>0</v>
      </c>
      <c r="BC413">
        <v>0</v>
      </c>
      <c r="BD413">
        <v>0</v>
      </c>
      <c r="BG413" s="1">
        <v>42374.552708333336</v>
      </c>
    </row>
    <row r="414" spans="1:59" hidden="1">
      <c r="A414">
        <v>37619</v>
      </c>
      <c r="B414">
        <v>2016</v>
      </c>
      <c r="C414" t="s">
        <v>7</v>
      </c>
      <c r="D414" t="s">
        <v>1820</v>
      </c>
      <c r="E414" s="2">
        <v>42374</v>
      </c>
      <c r="F414" s="2">
        <v>42377</v>
      </c>
      <c r="G414" t="s">
        <v>10</v>
      </c>
      <c r="H414" t="s">
        <v>10</v>
      </c>
      <c r="I414" t="s">
        <v>1818</v>
      </c>
    </row>
    <row r="415" spans="1:59" hidden="1">
      <c r="A415">
        <v>37720</v>
      </c>
      <c r="B415">
        <v>2016</v>
      </c>
      <c r="C415" t="s">
        <v>7</v>
      </c>
      <c r="D415" t="s">
        <v>3114</v>
      </c>
      <c r="E415" s="2">
        <v>42374</v>
      </c>
      <c r="F415" s="2">
        <v>42377</v>
      </c>
      <c r="G415" t="s">
        <v>10</v>
      </c>
      <c r="H415" t="s">
        <v>10</v>
      </c>
      <c r="I415" t="s">
        <v>3115</v>
      </c>
    </row>
    <row r="416" spans="1:59" hidden="1">
      <c r="A416">
        <v>38061</v>
      </c>
      <c r="B416">
        <v>2016</v>
      </c>
      <c r="C416" t="s">
        <v>7</v>
      </c>
      <c r="E416" s="2">
        <v>42374</v>
      </c>
      <c r="F416" s="2">
        <v>42375</v>
      </c>
      <c r="G416" t="s">
        <v>14</v>
      </c>
      <c r="H416" t="s">
        <v>14</v>
      </c>
      <c r="I416" t="s">
        <v>3121</v>
      </c>
      <c r="J416">
        <v>1</v>
      </c>
      <c r="K416" t="s">
        <v>3122</v>
      </c>
      <c r="L416" t="s">
        <v>3123</v>
      </c>
      <c r="N416" t="s">
        <v>3124</v>
      </c>
    </row>
    <row r="417" spans="1:59" hidden="1">
      <c r="A417">
        <v>38179</v>
      </c>
      <c r="B417">
        <v>2016</v>
      </c>
      <c r="C417" t="s">
        <v>7</v>
      </c>
      <c r="E417" s="2">
        <v>42374</v>
      </c>
      <c r="F417" s="2">
        <v>42375</v>
      </c>
      <c r="G417" t="s">
        <v>11</v>
      </c>
      <c r="H417" t="s">
        <v>11</v>
      </c>
      <c r="I417" t="s">
        <v>45</v>
      </c>
      <c r="J417">
        <v>1</v>
      </c>
      <c r="K417" t="s">
        <v>564</v>
      </c>
      <c r="L417" t="s">
        <v>3062</v>
      </c>
    </row>
    <row r="418" spans="1:59" hidden="1">
      <c r="A418">
        <v>38437</v>
      </c>
      <c r="B418">
        <v>2016</v>
      </c>
      <c r="C418" t="s">
        <v>2</v>
      </c>
      <c r="D418" t="s">
        <v>3129</v>
      </c>
      <c r="E418" s="2">
        <v>42374</v>
      </c>
      <c r="F418" s="2">
        <v>42376</v>
      </c>
      <c r="G418" t="s">
        <v>3130</v>
      </c>
      <c r="H418" t="s">
        <v>3130</v>
      </c>
      <c r="I418" t="s">
        <v>3131</v>
      </c>
      <c r="J418">
        <v>1</v>
      </c>
      <c r="K418" t="s">
        <v>3132</v>
      </c>
      <c r="L418" t="s">
        <v>3133</v>
      </c>
    </row>
    <row r="419" spans="1:59" hidden="1">
      <c r="A419">
        <v>38566</v>
      </c>
      <c r="B419">
        <v>2016</v>
      </c>
      <c r="C419" t="s">
        <v>2</v>
      </c>
      <c r="D419" t="s">
        <v>3056</v>
      </c>
      <c r="E419" s="2">
        <v>42374</v>
      </c>
      <c r="F419" s="2">
        <v>42375</v>
      </c>
      <c r="G419" t="s">
        <v>79</v>
      </c>
      <c r="H419" t="s">
        <v>79</v>
      </c>
      <c r="I419" t="s">
        <v>857</v>
      </c>
      <c r="J419">
        <v>1</v>
      </c>
      <c r="K419" t="s">
        <v>3057</v>
      </c>
      <c r="L419" t="s">
        <v>3058</v>
      </c>
      <c r="M419" t="s">
        <v>3059</v>
      </c>
      <c r="N419" t="s">
        <v>749</v>
      </c>
      <c r="O419">
        <v>421904548260</v>
      </c>
      <c r="R419" t="s">
        <v>3060</v>
      </c>
      <c r="Y419" t="s">
        <v>1</v>
      </c>
      <c r="AF419">
        <v>0</v>
      </c>
      <c r="AI419" t="s">
        <v>9</v>
      </c>
      <c r="AJ419" t="s">
        <v>219</v>
      </c>
      <c r="AK419" t="s">
        <v>2134</v>
      </c>
      <c r="AL419" t="s">
        <v>701</v>
      </c>
      <c r="AM419" t="s">
        <v>1819</v>
      </c>
      <c r="AN419" t="s">
        <v>28</v>
      </c>
      <c r="AO419">
        <v>0</v>
      </c>
      <c r="AS419">
        <v>1</v>
      </c>
      <c r="AT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 s="1">
        <v>42374.47934027778</v>
      </c>
    </row>
    <row r="420" spans="1:59" hidden="1">
      <c r="A420">
        <v>38740</v>
      </c>
      <c r="B420">
        <v>2016</v>
      </c>
      <c r="C420" t="s">
        <v>7</v>
      </c>
      <c r="D420" t="s">
        <v>3134</v>
      </c>
      <c r="E420" s="2">
        <v>42374</v>
      </c>
      <c r="F420" s="2">
        <v>42374</v>
      </c>
      <c r="G420" t="s">
        <v>25</v>
      </c>
      <c r="H420" t="s">
        <v>25</v>
      </c>
      <c r="I420" t="s">
        <v>3135</v>
      </c>
      <c r="J420">
        <v>1</v>
      </c>
      <c r="K420" t="s">
        <v>3136</v>
      </c>
      <c r="L420" t="s">
        <v>3137</v>
      </c>
    </row>
    <row r="421" spans="1:59" hidden="1">
      <c r="A421">
        <v>37530</v>
      </c>
      <c r="B421">
        <v>2016</v>
      </c>
      <c r="C421" t="s">
        <v>2</v>
      </c>
      <c r="D421" t="s">
        <v>3141</v>
      </c>
      <c r="E421" s="2">
        <v>42375</v>
      </c>
      <c r="F421" s="2">
        <v>42377</v>
      </c>
      <c r="G421" t="s">
        <v>8</v>
      </c>
      <c r="H421" t="s">
        <v>8</v>
      </c>
      <c r="I421" t="s">
        <v>33</v>
      </c>
      <c r="J421">
        <v>1</v>
      </c>
      <c r="K421" t="s">
        <v>1182</v>
      </c>
      <c r="L421" t="s">
        <v>767</v>
      </c>
      <c r="M421" t="s">
        <v>768</v>
      </c>
    </row>
    <row r="422" spans="1:59" hidden="1">
      <c r="A422">
        <v>37542</v>
      </c>
      <c r="B422">
        <v>2016</v>
      </c>
      <c r="C422" t="s">
        <v>7</v>
      </c>
      <c r="D422" t="s">
        <v>3142</v>
      </c>
      <c r="E422" s="2">
        <v>42375</v>
      </c>
      <c r="F422" s="2">
        <v>42376</v>
      </c>
      <c r="G422" t="s">
        <v>8</v>
      </c>
      <c r="H422" t="s">
        <v>8</v>
      </c>
      <c r="I422" t="s">
        <v>750</v>
      </c>
      <c r="J422">
        <v>1</v>
      </c>
      <c r="K422" t="s">
        <v>1182</v>
      </c>
      <c r="L422" t="s">
        <v>1797</v>
      </c>
      <c r="M422" t="s">
        <v>762</v>
      </c>
    </row>
    <row r="423" spans="1:59" hidden="1">
      <c r="A423">
        <v>37968</v>
      </c>
      <c r="B423">
        <v>2016</v>
      </c>
      <c r="C423" t="s">
        <v>7</v>
      </c>
      <c r="E423" s="2">
        <v>42375</v>
      </c>
      <c r="F423" s="2">
        <v>42379</v>
      </c>
      <c r="G423" t="s">
        <v>22</v>
      </c>
      <c r="H423" t="s">
        <v>22</v>
      </c>
      <c r="I423" t="s">
        <v>2420</v>
      </c>
      <c r="J423">
        <v>1</v>
      </c>
      <c r="K423" t="s">
        <v>3164</v>
      </c>
      <c r="L423" t="s">
        <v>2422</v>
      </c>
    </row>
    <row r="424" spans="1:59" hidden="1">
      <c r="A424">
        <v>38307</v>
      </c>
      <c r="B424">
        <v>2016</v>
      </c>
      <c r="C424" t="s">
        <v>7</v>
      </c>
      <c r="D424" t="s">
        <v>3143</v>
      </c>
      <c r="E424" s="2">
        <v>42375</v>
      </c>
      <c r="F424" s="2">
        <v>42378</v>
      </c>
      <c r="G424" t="s">
        <v>40</v>
      </c>
      <c r="H424" t="s">
        <v>728</v>
      </c>
      <c r="I424" t="s">
        <v>239</v>
      </c>
      <c r="J424">
        <v>1</v>
      </c>
      <c r="K424" t="s">
        <v>3144</v>
      </c>
      <c r="L424" t="s">
        <v>3145</v>
      </c>
      <c r="M424" t="s">
        <v>3146</v>
      </c>
      <c r="N424" t="s">
        <v>3147</v>
      </c>
    </row>
    <row r="425" spans="1:59" hidden="1">
      <c r="A425">
        <v>38396</v>
      </c>
      <c r="B425">
        <v>2016</v>
      </c>
      <c r="C425" t="s">
        <v>7</v>
      </c>
      <c r="E425" s="2">
        <v>42375</v>
      </c>
      <c r="F425" s="2">
        <v>42376</v>
      </c>
      <c r="G425" t="s">
        <v>40</v>
      </c>
      <c r="H425" t="s">
        <v>40</v>
      </c>
      <c r="I425" t="s">
        <v>3150</v>
      </c>
      <c r="J425">
        <v>1</v>
      </c>
      <c r="K425" t="s">
        <v>3151</v>
      </c>
      <c r="L425" t="s">
        <v>3152</v>
      </c>
      <c r="M425" t="s">
        <v>3153</v>
      </c>
      <c r="O425" t="s">
        <v>3154</v>
      </c>
      <c r="Q425" t="s">
        <v>3155</v>
      </c>
      <c r="R425" t="s">
        <v>3156</v>
      </c>
      <c r="S425" t="s">
        <v>3156</v>
      </c>
      <c r="V425" t="s">
        <v>6123</v>
      </c>
      <c r="Y425" t="s">
        <v>1</v>
      </c>
      <c r="AB425" t="s">
        <v>4547</v>
      </c>
      <c r="AF425">
        <v>0</v>
      </c>
      <c r="AI425" t="s">
        <v>4</v>
      </c>
      <c r="AJ425" t="s">
        <v>3</v>
      </c>
      <c r="AL425" t="s">
        <v>675</v>
      </c>
      <c r="AM425" t="s">
        <v>3157</v>
      </c>
      <c r="AO425">
        <v>0</v>
      </c>
      <c r="AS425">
        <v>1</v>
      </c>
      <c r="AT425">
        <v>1</v>
      </c>
      <c r="BB425">
        <v>0</v>
      </c>
      <c r="BC425">
        <v>0</v>
      </c>
      <c r="BD425">
        <v>0</v>
      </c>
      <c r="BG425" s="1">
        <v>42375.751296296294</v>
      </c>
    </row>
    <row r="426" spans="1:59" hidden="1">
      <c r="A426">
        <v>38598</v>
      </c>
      <c r="B426">
        <v>2016</v>
      </c>
      <c r="C426" t="s">
        <v>7</v>
      </c>
      <c r="D426" t="s">
        <v>2550</v>
      </c>
      <c r="E426" s="2">
        <v>42375</v>
      </c>
      <c r="F426" s="2">
        <v>42378</v>
      </c>
      <c r="G426" t="s">
        <v>25</v>
      </c>
      <c r="H426" t="s">
        <v>25</v>
      </c>
      <c r="I426" t="s">
        <v>2551</v>
      </c>
      <c r="J426">
        <v>1</v>
      </c>
      <c r="K426" t="s">
        <v>2552</v>
      </c>
      <c r="L426" t="s">
        <v>2553</v>
      </c>
    </row>
    <row r="427" spans="1:59" hidden="1">
      <c r="A427">
        <v>38642</v>
      </c>
      <c r="B427">
        <v>2016</v>
      </c>
      <c r="C427" t="s">
        <v>7</v>
      </c>
      <c r="D427" t="s">
        <v>5553</v>
      </c>
      <c r="E427" s="2">
        <v>42375</v>
      </c>
      <c r="F427" s="2">
        <v>42376</v>
      </c>
      <c r="G427" t="s">
        <v>10</v>
      </c>
      <c r="H427" t="s">
        <v>10</v>
      </c>
      <c r="I427" t="s">
        <v>3401</v>
      </c>
      <c r="J427">
        <v>1</v>
      </c>
      <c r="K427" t="s">
        <v>2281</v>
      </c>
      <c r="L427" t="s">
        <v>2282</v>
      </c>
      <c r="M427" t="s">
        <v>2283</v>
      </c>
    </row>
    <row r="428" spans="1:59" hidden="1">
      <c r="A428">
        <v>38757</v>
      </c>
      <c r="B428">
        <v>2016</v>
      </c>
      <c r="C428" t="s">
        <v>2</v>
      </c>
      <c r="E428" s="2">
        <v>42375</v>
      </c>
      <c r="F428" s="2">
        <v>42376</v>
      </c>
      <c r="G428" t="s">
        <v>188</v>
      </c>
      <c r="H428" t="s">
        <v>188</v>
      </c>
      <c r="I428" t="s">
        <v>3158</v>
      </c>
      <c r="J428">
        <v>1</v>
      </c>
      <c r="K428" t="s">
        <v>2741</v>
      </c>
      <c r="L428">
        <v>56</v>
      </c>
    </row>
    <row r="429" spans="1:59" hidden="1">
      <c r="A429">
        <v>37251</v>
      </c>
      <c r="B429">
        <v>2016</v>
      </c>
      <c r="C429" t="s">
        <v>7</v>
      </c>
      <c r="E429" s="2">
        <v>42376</v>
      </c>
      <c r="F429" s="2">
        <v>42379</v>
      </c>
      <c r="G429" t="s">
        <v>40</v>
      </c>
      <c r="H429" t="s">
        <v>40</v>
      </c>
      <c r="I429" t="s">
        <v>6124</v>
      </c>
      <c r="J429">
        <v>1</v>
      </c>
      <c r="K429" t="s">
        <v>6125</v>
      </c>
      <c r="M429" t="s">
        <v>3323</v>
      </c>
      <c r="N429" t="s">
        <v>6126</v>
      </c>
      <c r="O429" t="s">
        <v>6127</v>
      </c>
      <c r="Q429" t="s">
        <v>6128</v>
      </c>
      <c r="R429" t="s">
        <v>6129</v>
      </c>
      <c r="V429" t="s">
        <v>6130</v>
      </c>
      <c r="Y429" t="s">
        <v>1</v>
      </c>
      <c r="AB429" t="s">
        <v>14</v>
      </c>
      <c r="AF429">
        <v>0</v>
      </c>
      <c r="AI429" t="s">
        <v>162</v>
      </c>
      <c r="AJ429" t="s">
        <v>65</v>
      </c>
      <c r="AK429" t="s">
        <v>883</v>
      </c>
      <c r="AM429" t="s">
        <v>1822</v>
      </c>
      <c r="AN429" t="s">
        <v>28</v>
      </c>
      <c r="AO429">
        <v>0</v>
      </c>
      <c r="AS429">
        <v>1</v>
      </c>
      <c r="AT429">
        <v>1</v>
      </c>
      <c r="BB429">
        <v>0</v>
      </c>
      <c r="BC429">
        <v>0</v>
      </c>
      <c r="BD429">
        <v>0</v>
      </c>
      <c r="BG429" s="1">
        <v>42375.81318287037</v>
      </c>
    </row>
    <row r="430" spans="1:59" hidden="1">
      <c r="A430">
        <v>37543</v>
      </c>
      <c r="B430">
        <v>2016</v>
      </c>
      <c r="C430" t="s">
        <v>7</v>
      </c>
      <c r="D430" t="s">
        <v>3159</v>
      </c>
      <c r="E430" s="2">
        <v>42376</v>
      </c>
      <c r="F430" s="2">
        <v>42377</v>
      </c>
      <c r="G430" t="s">
        <v>8</v>
      </c>
      <c r="H430" t="s">
        <v>8</v>
      </c>
      <c r="I430" t="s">
        <v>915</v>
      </c>
      <c r="J430">
        <v>1</v>
      </c>
      <c r="K430" t="s">
        <v>1182</v>
      </c>
      <c r="L430" t="s">
        <v>916</v>
      </c>
      <c r="M430" t="s">
        <v>1824</v>
      </c>
    </row>
    <row r="431" spans="1:59" hidden="1">
      <c r="A431">
        <v>37826</v>
      </c>
      <c r="B431">
        <v>2016</v>
      </c>
      <c r="C431" t="s">
        <v>7</v>
      </c>
      <c r="D431" t="s">
        <v>5711</v>
      </c>
      <c r="E431" s="2">
        <v>42376</v>
      </c>
      <c r="F431" s="2">
        <v>42377</v>
      </c>
      <c r="G431" t="s">
        <v>25</v>
      </c>
      <c r="H431" t="s">
        <v>25</v>
      </c>
      <c r="I431" t="s">
        <v>3160</v>
      </c>
      <c r="J431">
        <v>1</v>
      </c>
      <c r="K431" t="s">
        <v>3161</v>
      </c>
      <c r="L431" t="s">
        <v>3162</v>
      </c>
      <c r="N431" t="s">
        <v>3163</v>
      </c>
    </row>
    <row r="432" spans="1:59" hidden="1">
      <c r="A432">
        <v>38028</v>
      </c>
      <c r="B432">
        <v>2016</v>
      </c>
      <c r="C432" t="s">
        <v>7</v>
      </c>
      <c r="E432" s="2">
        <v>42376</v>
      </c>
      <c r="F432" s="2">
        <v>42379</v>
      </c>
      <c r="G432" t="s">
        <v>22</v>
      </c>
      <c r="H432" t="s">
        <v>22</v>
      </c>
      <c r="I432" t="s">
        <v>2837</v>
      </c>
      <c r="J432">
        <v>1</v>
      </c>
      <c r="K432" t="s">
        <v>2671</v>
      </c>
      <c r="L432" t="s">
        <v>2672</v>
      </c>
      <c r="M432" t="s">
        <v>2673</v>
      </c>
      <c r="N432" t="s">
        <v>2674</v>
      </c>
    </row>
    <row r="433" spans="1:59" hidden="1">
      <c r="A433">
        <v>38062</v>
      </c>
      <c r="B433">
        <v>2016</v>
      </c>
      <c r="C433" t="s">
        <v>7</v>
      </c>
      <c r="E433" s="2">
        <v>42376</v>
      </c>
      <c r="F433" s="2">
        <v>42377</v>
      </c>
      <c r="G433" t="s">
        <v>14</v>
      </c>
      <c r="H433" t="s">
        <v>14</v>
      </c>
      <c r="I433" t="s">
        <v>236</v>
      </c>
      <c r="J433">
        <v>1</v>
      </c>
      <c r="K433" t="s">
        <v>2262</v>
      </c>
      <c r="L433" t="s">
        <v>2263</v>
      </c>
      <c r="M433" t="s">
        <v>2264</v>
      </c>
      <c r="N433" t="s">
        <v>2265</v>
      </c>
      <c r="O433" t="s">
        <v>2266</v>
      </c>
      <c r="R433" t="s">
        <v>2267</v>
      </c>
      <c r="T433" t="s">
        <v>6131</v>
      </c>
      <c r="V433" t="s">
        <v>2268</v>
      </c>
      <c r="AB433" t="s">
        <v>14</v>
      </c>
      <c r="AI433" t="s">
        <v>2269</v>
      </c>
      <c r="AJ433" t="s">
        <v>16</v>
      </c>
      <c r="AL433" t="s">
        <v>729</v>
      </c>
      <c r="AM433" t="s">
        <v>1823</v>
      </c>
      <c r="AN433" t="s">
        <v>28</v>
      </c>
      <c r="AO433">
        <v>0</v>
      </c>
      <c r="AS433">
        <v>1</v>
      </c>
      <c r="AT433">
        <v>1</v>
      </c>
      <c r="BB433">
        <v>0</v>
      </c>
      <c r="BD433">
        <v>0</v>
      </c>
      <c r="BE433">
        <v>0</v>
      </c>
      <c r="BF433">
        <v>1863545</v>
      </c>
      <c r="BG433" s="1">
        <v>42376.585104166668</v>
      </c>
    </row>
    <row r="434" spans="1:59" hidden="1">
      <c r="A434">
        <v>38280</v>
      </c>
      <c r="B434">
        <v>2016</v>
      </c>
      <c r="C434" t="s">
        <v>7</v>
      </c>
      <c r="D434" t="s">
        <v>3275</v>
      </c>
      <c r="E434" s="2">
        <v>42376</v>
      </c>
      <c r="F434" s="2">
        <v>42379</v>
      </c>
      <c r="G434" t="s">
        <v>6</v>
      </c>
      <c r="H434" t="s">
        <v>6</v>
      </c>
      <c r="I434" t="s">
        <v>62</v>
      </c>
      <c r="J434">
        <v>1</v>
      </c>
      <c r="K434" t="s">
        <v>2863</v>
      </c>
      <c r="L434" t="s">
        <v>2864</v>
      </c>
      <c r="N434" t="s">
        <v>2865</v>
      </c>
      <c r="O434" t="s">
        <v>2866</v>
      </c>
      <c r="R434" t="s">
        <v>2867</v>
      </c>
      <c r="V434" t="s">
        <v>6092</v>
      </c>
      <c r="AB434" t="s">
        <v>5</v>
      </c>
      <c r="AI434" t="s">
        <v>4</v>
      </c>
      <c r="AJ434" t="s">
        <v>101</v>
      </c>
      <c r="AK434" t="s">
        <v>2434</v>
      </c>
      <c r="AL434" t="s">
        <v>6132</v>
      </c>
      <c r="AM434" t="s">
        <v>1822</v>
      </c>
      <c r="AN434" t="s">
        <v>28</v>
      </c>
      <c r="AO434">
        <v>0</v>
      </c>
      <c r="AS434">
        <v>1</v>
      </c>
      <c r="AT434">
        <v>1</v>
      </c>
      <c r="BB434">
        <v>0</v>
      </c>
      <c r="BD434">
        <v>1</v>
      </c>
      <c r="BE434">
        <v>0</v>
      </c>
      <c r="BF434">
        <v>0</v>
      </c>
      <c r="BG434" s="1">
        <v>42376.66988425926</v>
      </c>
    </row>
    <row r="435" spans="1:59">
      <c r="A435">
        <v>37369</v>
      </c>
      <c r="B435">
        <v>2016</v>
      </c>
      <c r="C435" t="s">
        <v>12</v>
      </c>
      <c r="E435" s="2">
        <v>42377</v>
      </c>
      <c r="F435" s="2">
        <v>42378</v>
      </c>
      <c r="G435" t="s">
        <v>40</v>
      </c>
      <c r="H435" t="s">
        <v>40</v>
      </c>
      <c r="I435" t="s">
        <v>126</v>
      </c>
      <c r="J435">
        <v>1</v>
      </c>
      <c r="K435" t="s">
        <v>1161</v>
      </c>
      <c r="L435" t="s">
        <v>1162</v>
      </c>
      <c r="N435" t="s">
        <v>1163</v>
      </c>
      <c r="O435" t="s">
        <v>1164</v>
      </c>
      <c r="Q435" t="s">
        <v>1164</v>
      </c>
      <c r="R435" t="s">
        <v>796</v>
      </c>
      <c r="Y435" t="s">
        <v>1</v>
      </c>
      <c r="AF435">
        <v>0</v>
      </c>
      <c r="AI435" t="s">
        <v>13</v>
      </c>
      <c r="AJ435" t="s">
        <v>6460</v>
      </c>
      <c r="AK435" t="s">
        <v>1230</v>
      </c>
      <c r="AL435" t="s">
        <v>1230</v>
      </c>
      <c r="AM435" t="s">
        <v>5712</v>
      </c>
      <c r="AO435">
        <v>0</v>
      </c>
      <c r="AS435">
        <v>1</v>
      </c>
      <c r="AT435">
        <v>1</v>
      </c>
      <c r="BB435">
        <v>0</v>
      </c>
      <c r="BC435">
        <v>0</v>
      </c>
      <c r="BD435">
        <v>0</v>
      </c>
      <c r="BG435" s="1">
        <v>42384.346539351849</v>
      </c>
    </row>
    <row r="436" spans="1:59" hidden="1">
      <c r="A436">
        <v>37413</v>
      </c>
      <c r="B436">
        <v>2016</v>
      </c>
      <c r="C436" t="s">
        <v>2</v>
      </c>
      <c r="D436" t="s">
        <v>220</v>
      </c>
      <c r="E436" s="2">
        <v>42377</v>
      </c>
      <c r="F436" s="2">
        <v>42377</v>
      </c>
      <c r="G436" t="s">
        <v>25</v>
      </c>
      <c r="H436" t="s">
        <v>25</v>
      </c>
      <c r="I436" t="s">
        <v>485</v>
      </c>
      <c r="J436">
        <v>1</v>
      </c>
      <c r="K436" t="s">
        <v>3172</v>
      </c>
      <c r="L436" t="s">
        <v>1825</v>
      </c>
      <c r="M436" t="s">
        <v>100</v>
      </c>
    </row>
    <row r="437" spans="1:59" hidden="1">
      <c r="A437">
        <v>37454</v>
      </c>
      <c r="B437">
        <v>2016</v>
      </c>
      <c r="C437" t="s">
        <v>96</v>
      </c>
      <c r="D437" t="s">
        <v>99</v>
      </c>
      <c r="E437" s="2">
        <v>42377</v>
      </c>
      <c r="F437" s="2">
        <v>42379</v>
      </c>
      <c r="G437" t="s">
        <v>47</v>
      </c>
      <c r="H437" t="s">
        <v>47</v>
      </c>
      <c r="I437" t="s">
        <v>192</v>
      </c>
      <c r="J437">
        <v>1</v>
      </c>
      <c r="K437" t="s">
        <v>3173</v>
      </c>
      <c r="L437" t="s">
        <v>3174</v>
      </c>
      <c r="N437" t="s">
        <v>3175</v>
      </c>
      <c r="O437" t="s">
        <v>3176</v>
      </c>
      <c r="Q437" t="s">
        <v>3177</v>
      </c>
      <c r="R437" t="s">
        <v>3178</v>
      </c>
      <c r="V437" t="s">
        <v>5713</v>
      </c>
      <c r="Y437" t="s">
        <v>30</v>
      </c>
      <c r="AF437">
        <v>0</v>
      </c>
      <c r="AI437" t="s">
        <v>107</v>
      </c>
      <c r="AJ437" t="s">
        <v>191</v>
      </c>
      <c r="AL437" t="s">
        <v>699</v>
      </c>
      <c r="AM437" t="s">
        <v>1826</v>
      </c>
      <c r="AO437">
        <v>0</v>
      </c>
      <c r="AS437">
        <v>1</v>
      </c>
      <c r="AT437">
        <v>1</v>
      </c>
      <c r="BB437">
        <v>0</v>
      </c>
      <c r="BC437">
        <v>0</v>
      </c>
      <c r="BD437">
        <v>0</v>
      </c>
      <c r="BG437" s="1">
        <v>42377.481909722221</v>
      </c>
    </row>
    <row r="438" spans="1:59" hidden="1">
      <c r="A438">
        <v>37844</v>
      </c>
      <c r="B438">
        <v>2016</v>
      </c>
      <c r="C438" t="s">
        <v>2</v>
      </c>
      <c r="D438" t="s">
        <v>3180</v>
      </c>
      <c r="E438" s="2">
        <v>42377</v>
      </c>
      <c r="F438" s="2">
        <v>42379</v>
      </c>
      <c r="G438" t="s">
        <v>5</v>
      </c>
      <c r="H438" t="s">
        <v>5</v>
      </c>
      <c r="I438" t="s">
        <v>3181</v>
      </c>
      <c r="J438">
        <v>1</v>
      </c>
      <c r="K438" t="s">
        <v>3182</v>
      </c>
      <c r="L438" t="s">
        <v>3183</v>
      </c>
      <c r="N438" t="s">
        <v>3184</v>
      </c>
    </row>
    <row r="439" spans="1:59" hidden="1">
      <c r="A439">
        <v>37922</v>
      </c>
      <c r="B439">
        <v>2016</v>
      </c>
      <c r="C439" t="s">
        <v>2</v>
      </c>
      <c r="D439" t="s">
        <v>3185</v>
      </c>
      <c r="E439" s="2">
        <v>42377</v>
      </c>
      <c r="F439" s="2">
        <v>42379</v>
      </c>
      <c r="G439" t="s">
        <v>6</v>
      </c>
      <c r="H439" t="s">
        <v>6</v>
      </c>
      <c r="I439" t="s">
        <v>3186</v>
      </c>
      <c r="J439">
        <v>1</v>
      </c>
      <c r="K439" t="s">
        <v>3187</v>
      </c>
      <c r="L439" t="s">
        <v>3188</v>
      </c>
      <c r="M439" t="s">
        <v>3189</v>
      </c>
      <c r="N439" t="s">
        <v>3189</v>
      </c>
    </row>
    <row r="440" spans="1:59" hidden="1">
      <c r="A440">
        <v>37938</v>
      </c>
      <c r="B440">
        <v>2016</v>
      </c>
      <c r="C440" t="s">
        <v>130</v>
      </c>
      <c r="D440" t="s">
        <v>158</v>
      </c>
      <c r="E440" s="2">
        <v>42377</v>
      </c>
      <c r="F440" s="2">
        <v>42379</v>
      </c>
      <c r="G440" t="s">
        <v>5</v>
      </c>
      <c r="H440" t="s">
        <v>5</v>
      </c>
      <c r="I440" t="s">
        <v>3190</v>
      </c>
      <c r="J440">
        <v>1</v>
      </c>
      <c r="K440" t="s">
        <v>3191</v>
      </c>
      <c r="L440" t="s">
        <v>3192</v>
      </c>
      <c r="N440" t="s">
        <v>3193</v>
      </c>
      <c r="O440" t="s">
        <v>3194</v>
      </c>
      <c r="R440" t="s">
        <v>3195</v>
      </c>
      <c r="V440" t="s">
        <v>3196</v>
      </c>
      <c r="AI440" t="s">
        <v>120</v>
      </c>
      <c r="AJ440" t="s">
        <v>182</v>
      </c>
      <c r="AL440" t="s">
        <v>6133</v>
      </c>
      <c r="AM440" t="s">
        <v>1826</v>
      </c>
      <c r="AN440" t="s">
        <v>28</v>
      </c>
      <c r="AO440">
        <v>0</v>
      </c>
      <c r="AS440">
        <v>1</v>
      </c>
      <c r="AT440">
        <v>1</v>
      </c>
      <c r="BB440">
        <v>0</v>
      </c>
      <c r="BD440">
        <v>1</v>
      </c>
      <c r="BE440">
        <v>0</v>
      </c>
      <c r="BF440">
        <v>3891</v>
      </c>
      <c r="BG440" s="1">
        <v>42378.615682870368</v>
      </c>
    </row>
    <row r="441" spans="1:59" hidden="1">
      <c r="A441">
        <v>38238</v>
      </c>
      <c r="B441">
        <v>2016</v>
      </c>
      <c r="C441" t="s">
        <v>7</v>
      </c>
      <c r="E441" s="2">
        <v>42377</v>
      </c>
      <c r="F441" s="2">
        <v>42379</v>
      </c>
      <c r="G441" t="s">
        <v>3197</v>
      </c>
      <c r="H441" t="s">
        <v>3197</v>
      </c>
      <c r="I441" t="s">
        <v>3198</v>
      </c>
      <c r="J441">
        <v>1</v>
      </c>
      <c r="K441" t="s">
        <v>3199</v>
      </c>
      <c r="N441" t="s">
        <v>3200</v>
      </c>
    </row>
    <row r="442" spans="1:59" hidden="1">
      <c r="A442">
        <v>38382</v>
      </c>
      <c r="B442">
        <v>2016</v>
      </c>
      <c r="C442" t="s">
        <v>2</v>
      </c>
      <c r="D442" t="s">
        <v>3201</v>
      </c>
      <c r="E442" s="2">
        <v>42377</v>
      </c>
      <c r="F442" s="2">
        <v>42379</v>
      </c>
      <c r="G442" t="s">
        <v>38</v>
      </c>
      <c r="H442" t="s">
        <v>38</v>
      </c>
      <c r="I442" t="s">
        <v>108</v>
      </c>
      <c r="J442">
        <v>1</v>
      </c>
      <c r="K442" t="s">
        <v>3202</v>
      </c>
      <c r="L442" t="s">
        <v>3203</v>
      </c>
      <c r="M442" t="s">
        <v>3204</v>
      </c>
      <c r="N442" t="s">
        <v>3127</v>
      </c>
      <c r="O442" t="s">
        <v>3205</v>
      </c>
      <c r="R442" t="s">
        <v>3206</v>
      </c>
      <c r="S442" t="s">
        <v>3206</v>
      </c>
      <c r="T442" t="s">
        <v>3207</v>
      </c>
      <c r="U442" t="s">
        <v>3206</v>
      </c>
      <c r="V442" t="s">
        <v>3208</v>
      </c>
      <c r="W442" t="s">
        <v>3209</v>
      </c>
      <c r="AI442" t="s">
        <v>730</v>
      </c>
      <c r="AJ442" t="s">
        <v>193</v>
      </c>
      <c r="AK442" t="s">
        <v>2135</v>
      </c>
      <c r="AL442" t="s">
        <v>6134</v>
      </c>
      <c r="AM442" t="s">
        <v>1826</v>
      </c>
      <c r="AN442" t="s">
        <v>28</v>
      </c>
      <c r="AO442">
        <v>0</v>
      </c>
      <c r="AS442">
        <v>1</v>
      </c>
      <c r="AT442">
        <v>1</v>
      </c>
      <c r="BB442">
        <v>0</v>
      </c>
      <c r="BD442">
        <v>0</v>
      </c>
      <c r="BE442">
        <v>0</v>
      </c>
      <c r="BF442">
        <v>-1</v>
      </c>
      <c r="BG442" s="1">
        <v>42377.618136574078</v>
      </c>
    </row>
    <row r="443" spans="1:59" hidden="1">
      <c r="A443">
        <v>38444</v>
      </c>
      <c r="B443">
        <v>2016</v>
      </c>
      <c r="C443" t="s">
        <v>7</v>
      </c>
      <c r="D443" t="s">
        <v>6135</v>
      </c>
      <c r="E443" s="2">
        <v>42377</v>
      </c>
      <c r="F443" s="2">
        <v>42377</v>
      </c>
      <c r="G443" t="s">
        <v>10</v>
      </c>
      <c r="H443" t="s">
        <v>10</v>
      </c>
      <c r="I443" t="s">
        <v>3168</v>
      </c>
    </row>
    <row r="444" spans="1:59" hidden="1">
      <c r="A444">
        <v>38527</v>
      </c>
      <c r="B444">
        <v>2016</v>
      </c>
      <c r="C444" t="s">
        <v>7</v>
      </c>
      <c r="E444" s="2">
        <v>42377</v>
      </c>
      <c r="F444" s="2">
        <v>42377</v>
      </c>
      <c r="G444" t="s">
        <v>40</v>
      </c>
      <c r="H444" t="s">
        <v>40</v>
      </c>
      <c r="I444" t="s">
        <v>3150</v>
      </c>
      <c r="J444">
        <v>1</v>
      </c>
      <c r="K444" t="s">
        <v>3151</v>
      </c>
      <c r="L444" t="s">
        <v>3152</v>
      </c>
      <c r="M444" t="s">
        <v>3169</v>
      </c>
      <c r="N444" t="s">
        <v>3153</v>
      </c>
      <c r="O444" t="s">
        <v>3154</v>
      </c>
      <c r="Q444" t="s">
        <v>3155</v>
      </c>
      <c r="R444" t="s">
        <v>3156</v>
      </c>
      <c r="S444" t="s">
        <v>3156</v>
      </c>
      <c r="V444" t="s">
        <v>6123</v>
      </c>
      <c r="X444" t="s">
        <v>28</v>
      </c>
      <c r="Y444" t="s">
        <v>1</v>
      </c>
      <c r="AB444" t="s">
        <v>4547</v>
      </c>
      <c r="AF444">
        <v>0</v>
      </c>
      <c r="AI444" t="s">
        <v>4</v>
      </c>
      <c r="AJ444" t="s">
        <v>3</v>
      </c>
      <c r="AK444" t="s">
        <v>675</v>
      </c>
      <c r="AM444" t="s">
        <v>6136</v>
      </c>
      <c r="AN444" t="s">
        <v>28</v>
      </c>
      <c r="AO444">
        <v>0</v>
      </c>
      <c r="AS444">
        <v>1</v>
      </c>
      <c r="AT444">
        <v>0</v>
      </c>
      <c r="BB444">
        <v>0</v>
      </c>
      <c r="BC444">
        <v>0</v>
      </c>
      <c r="BD444">
        <v>0</v>
      </c>
      <c r="BG444" s="1">
        <v>42377.699652777781</v>
      </c>
    </row>
    <row r="445" spans="1:59" hidden="1">
      <c r="A445">
        <v>38754</v>
      </c>
      <c r="B445">
        <v>2016</v>
      </c>
      <c r="C445" t="s">
        <v>2</v>
      </c>
      <c r="D445" t="s">
        <v>3211</v>
      </c>
      <c r="E445" s="2">
        <v>42377</v>
      </c>
      <c r="F445" s="2">
        <v>42379</v>
      </c>
      <c r="G445" t="s">
        <v>787</v>
      </c>
      <c r="H445" t="s">
        <v>2211</v>
      </c>
      <c r="I445" t="s">
        <v>788</v>
      </c>
      <c r="J445">
        <v>1</v>
      </c>
      <c r="K445" t="s">
        <v>3212</v>
      </c>
      <c r="M445" t="s">
        <v>3213</v>
      </c>
      <c r="N445" t="s">
        <v>3214</v>
      </c>
      <c r="O445" t="s">
        <v>3215</v>
      </c>
      <c r="R445" t="s">
        <v>3216</v>
      </c>
      <c r="V445" t="s">
        <v>3217</v>
      </c>
      <c r="W445" t="s">
        <v>3218</v>
      </c>
      <c r="Y445" t="s">
        <v>1</v>
      </c>
      <c r="AF445">
        <v>0</v>
      </c>
      <c r="AI445" t="s">
        <v>35</v>
      </c>
      <c r="AJ445" t="s">
        <v>193</v>
      </c>
      <c r="AK445" t="s">
        <v>5714</v>
      </c>
      <c r="AL445" t="s">
        <v>5715</v>
      </c>
      <c r="AM445" t="s">
        <v>1826</v>
      </c>
      <c r="AO445">
        <v>0</v>
      </c>
      <c r="AS445">
        <v>1</v>
      </c>
      <c r="AT445">
        <v>0</v>
      </c>
      <c r="BB445">
        <v>0</v>
      </c>
      <c r="BC445">
        <v>0</v>
      </c>
      <c r="BD445">
        <v>0</v>
      </c>
      <c r="BG445" s="1">
        <v>42377.932569444441</v>
      </c>
    </row>
    <row r="446" spans="1:59">
      <c r="A446">
        <v>38785</v>
      </c>
      <c r="B446">
        <v>2016</v>
      </c>
      <c r="C446" t="s">
        <v>12</v>
      </c>
      <c r="E446" s="2">
        <v>42377</v>
      </c>
      <c r="F446" s="2">
        <v>42379</v>
      </c>
      <c r="G446" t="s">
        <v>22</v>
      </c>
      <c r="H446" t="s">
        <v>22</v>
      </c>
      <c r="I446" t="s">
        <v>3219</v>
      </c>
      <c r="J446">
        <v>1</v>
      </c>
      <c r="K446" t="s">
        <v>3220</v>
      </c>
      <c r="N446" t="s">
        <v>3221</v>
      </c>
    </row>
    <row r="447" spans="1:59" hidden="1">
      <c r="A447">
        <v>37272</v>
      </c>
      <c r="B447">
        <v>2016</v>
      </c>
      <c r="C447" t="s">
        <v>7</v>
      </c>
      <c r="E447" s="2">
        <v>42378</v>
      </c>
      <c r="F447" s="2">
        <v>42379</v>
      </c>
      <c r="G447" t="s">
        <v>14</v>
      </c>
      <c r="H447" t="s">
        <v>14</v>
      </c>
      <c r="I447" t="s">
        <v>207</v>
      </c>
      <c r="J447">
        <v>1</v>
      </c>
      <c r="K447" t="s">
        <v>3231</v>
      </c>
      <c r="L447" t="s">
        <v>3232</v>
      </c>
      <c r="N447" t="s">
        <v>3233</v>
      </c>
      <c r="O447" t="s">
        <v>3234</v>
      </c>
      <c r="Q447" t="s">
        <v>3235</v>
      </c>
      <c r="R447" t="s">
        <v>3236</v>
      </c>
      <c r="V447" t="s">
        <v>3237</v>
      </c>
      <c r="W447" t="s">
        <v>3238</v>
      </c>
      <c r="X447" t="s">
        <v>3239</v>
      </c>
      <c r="Y447" t="s">
        <v>1</v>
      </c>
      <c r="AB447" t="s">
        <v>36</v>
      </c>
      <c r="AF447">
        <v>0</v>
      </c>
      <c r="AI447" t="s">
        <v>13</v>
      </c>
      <c r="AJ447" t="s">
        <v>3</v>
      </c>
      <c r="AL447" t="s">
        <v>696</v>
      </c>
      <c r="AM447" t="s">
        <v>1827</v>
      </c>
      <c r="AO447">
        <v>0</v>
      </c>
      <c r="AS447">
        <v>1</v>
      </c>
      <c r="AT447">
        <v>1</v>
      </c>
      <c r="BB447">
        <v>0</v>
      </c>
      <c r="BC447">
        <v>0</v>
      </c>
      <c r="BD447">
        <v>0</v>
      </c>
      <c r="BE447">
        <v>0</v>
      </c>
      <c r="BF447">
        <v>0</v>
      </c>
      <c r="BG447" s="1">
        <v>42383.373680555553</v>
      </c>
    </row>
    <row r="448" spans="1:59" hidden="1">
      <c r="A448">
        <v>37414</v>
      </c>
      <c r="B448">
        <v>2016</v>
      </c>
      <c r="C448" t="s">
        <v>2</v>
      </c>
      <c r="D448" t="s">
        <v>220</v>
      </c>
      <c r="E448" s="2">
        <v>42378</v>
      </c>
      <c r="F448" s="2">
        <v>42379</v>
      </c>
      <c r="G448" t="s">
        <v>25</v>
      </c>
      <c r="H448" t="s">
        <v>25</v>
      </c>
      <c r="I448" t="s">
        <v>197</v>
      </c>
      <c r="J448">
        <v>1</v>
      </c>
      <c r="K448" t="s">
        <v>3241</v>
      </c>
      <c r="L448" t="s">
        <v>760</v>
      </c>
    </row>
    <row r="449" spans="1:59" hidden="1">
      <c r="A449">
        <v>37481</v>
      </c>
      <c r="B449">
        <v>2016</v>
      </c>
      <c r="C449" t="s">
        <v>2</v>
      </c>
      <c r="D449" t="s">
        <v>3242</v>
      </c>
      <c r="E449" s="2">
        <v>42378</v>
      </c>
      <c r="F449" s="2">
        <v>42378</v>
      </c>
      <c r="G449" t="s">
        <v>25</v>
      </c>
      <c r="H449" t="s">
        <v>25</v>
      </c>
      <c r="I449" t="s">
        <v>1828</v>
      </c>
      <c r="J449">
        <v>1</v>
      </c>
      <c r="K449" t="s">
        <v>1829</v>
      </c>
      <c r="L449" t="s">
        <v>1171</v>
      </c>
    </row>
    <row r="450" spans="1:59" hidden="1">
      <c r="A450">
        <v>37488</v>
      </c>
      <c r="B450">
        <v>2016</v>
      </c>
      <c r="C450" t="s">
        <v>2</v>
      </c>
      <c r="D450" t="s">
        <v>782</v>
      </c>
      <c r="E450" s="2">
        <v>42378</v>
      </c>
      <c r="F450" s="2">
        <v>42379</v>
      </c>
      <c r="G450" t="s">
        <v>36</v>
      </c>
      <c r="H450" t="s">
        <v>36</v>
      </c>
      <c r="I450" t="s">
        <v>718</v>
      </c>
      <c r="J450">
        <v>1</v>
      </c>
      <c r="K450" t="s">
        <v>719</v>
      </c>
      <c r="N450" t="s">
        <v>783</v>
      </c>
      <c r="O450" t="s">
        <v>784</v>
      </c>
      <c r="R450" t="s">
        <v>785</v>
      </c>
      <c r="S450" t="s">
        <v>785</v>
      </c>
      <c r="V450" t="s">
        <v>786</v>
      </c>
      <c r="Y450" t="s">
        <v>1</v>
      </c>
      <c r="AF450">
        <v>0</v>
      </c>
      <c r="AI450" t="s">
        <v>0</v>
      </c>
      <c r="AJ450" t="s">
        <v>0</v>
      </c>
      <c r="AK450" t="s">
        <v>821</v>
      </c>
      <c r="AL450" t="s">
        <v>821</v>
      </c>
      <c r="AM450" t="s">
        <v>1827</v>
      </c>
      <c r="AO450">
        <v>0</v>
      </c>
      <c r="AS450">
        <v>0</v>
      </c>
      <c r="AT450">
        <v>1</v>
      </c>
      <c r="BB450">
        <v>0</v>
      </c>
      <c r="BC450">
        <v>108920</v>
      </c>
      <c r="BD450">
        <v>0</v>
      </c>
      <c r="BG450" s="1">
        <v>42380.337754629632</v>
      </c>
    </row>
    <row r="451" spans="1:59" hidden="1">
      <c r="A451">
        <v>37544</v>
      </c>
      <c r="B451">
        <v>2016</v>
      </c>
      <c r="C451" t="s">
        <v>7</v>
      </c>
      <c r="D451" t="s">
        <v>3243</v>
      </c>
      <c r="E451" s="2">
        <v>42378</v>
      </c>
      <c r="F451" s="2">
        <v>42379</v>
      </c>
      <c r="G451" t="s">
        <v>8</v>
      </c>
      <c r="H451" t="s">
        <v>8</v>
      </c>
      <c r="I451" t="s">
        <v>794</v>
      </c>
      <c r="J451">
        <v>1</v>
      </c>
      <c r="K451" t="s">
        <v>1182</v>
      </c>
      <c r="L451" t="s">
        <v>795</v>
      </c>
      <c r="M451" t="s">
        <v>1169</v>
      </c>
    </row>
    <row r="452" spans="1:59" hidden="1">
      <c r="A452">
        <v>37655</v>
      </c>
      <c r="B452">
        <v>2016</v>
      </c>
      <c r="C452" t="s">
        <v>26</v>
      </c>
      <c r="D452" t="s">
        <v>3244</v>
      </c>
      <c r="E452" s="2">
        <v>42378</v>
      </c>
      <c r="F452" s="2">
        <v>42379</v>
      </c>
      <c r="G452" t="s">
        <v>14</v>
      </c>
      <c r="H452" t="s">
        <v>14</v>
      </c>
      <c r="I452" t="s">
        <v>3245</v>
      </c>
      <c r="J452">
        <v>1</v>
      </c>
      <c r="K452" t="s">
        <v>3246</v>
      </c>
      <c r="L452" t="s">
        <v>6137</v>
      </c>
      <c r="M452" t="s">
        <v>3247</v>
      </c>
      <c r="N452" t="s">
        <v>3248</v>
      </c>
      <c r="O452" t="s">
        <v>3249</v>
      </c>
      <c r="R452" t="s">
        <v>3250</v>
      </c>
      <c r="T452" t="s">
        <v>6138</v>
      </c>
      <c r="V452" t="s">
        <v>6139</v>
      </c>
      <c r="Y452" t="s">
        <v>1</v>
      </c>
      <c r="AB452" t="s">
        <v>25</v>
      </c>
      <c r="AF452">
        <v>0</v>
      </c>
      <c r="AI452" t="s">
        <v>147</v>
      </c>
      <c r="AJ452" t="s">
        <v>18</v>
      </c>
      <c r="AK452" t="s">
        <v>677</v>
      </c>
      <c r="AL452" t="s">
        <v>676</v>
      </c>
      <c r="AM452" t="s">
        <v>1827</v>
      </c>
      <c r="AN452" t="s">
        <v>28</v>
      </c>
      <c r="AO452">
        <v>0</v>
      </c>
      <c r="AS452">
        <v>1</v>
      </c>
      <c r="AT452">
        <v>1</v>
      </c>
      <c r="BB452">
        <v>0</v>
      </c>
      <c r="BC452">
        <v>0</v>
      </c>
      <c r="BD452">
        <v>0</v>
      </c>
      <c r="BG452" s="1">
        <v>42378.580937500003</v>
      </c>
    </row>
    <row r="453" spans="1:59" hidden="1">
      <c r="A453">
        <v>37659</v>
      </c>
      <c r="B453">
        <v>2016</v>
      </c>
      <c r="C453" t="s">
        <v>96</v>
      </c>
      <c r="D453" t="s">
        <v>3003</v>
      </c>
      <c r="E453" s="2">
        <v>42378</v>
      </c>
      <c r="F453" s="2">
        <v>42379</v>
      </c>
      <c r="G453" t="s">
        <v>47</v>
      </c>
      <c r="H453" t="s">
        <v>47</v>
      </c>
      <c r="I453" t="s">
        <v>94</v>
      </c>
      <c r="J453">
        <v>1</v>
      </c>
      <c r="K453" t="s">
        <v>3066</v>
      </c>
      <c r="L453" t="s">
        <v>3067</v>
      </c>
      <c r="N453" t="s">
        <v>3068</v>
      </c>
      <c r="O453" t="s">
        <v>3069</v>
      </c>
      <c r="Q453" t="s">
        <v>3070</v>
      </c>
      <c r="R453" t="s">
        <v>6140</v>
      </c>
      <c r="V453" t="s">
        <v>6141</v>
      </c>
      <c r="Y453" t="s">
        <v>1</v>
      </c>
      <c r="AF453">
        <v>0</v>
      </c>
      <c r="AI453" t="s">
        <v>120</v>
      </c>
      <c r="AJ453" t="s">
        <v>92</v>
      </c>
      <c r="AL453" t="s">
        <v>685</v>
      </c>
      <c r="AM453" t="s">
        <v>1827</v>
      </c>
      <c r="AO453">
        <v>0</v>
      </c>
      <c r="AS453">
        <v>1</v>
      </c>
      <c r="AT453">
        <v>1</v>
      </c>
      <c r="BB453">
        <v>0</v>
      </c>
      <c r="BC453">
        <v>0</v>
      </c>
      <c r="BD453">
        <v>0</v>
      </c>
      <c r="BG453" s="1">
        <v>42378.509594907409</v>
      </c>
    </row>
    <row r="454" spans="1:59" hidden="1">
      <c r="A454">
        <v>37676</v>
      </c>
      <c r="B454">
        <v>2016</v>
      </c>
      <c r="C454" t="s">
        <v>7</v>
      </c>
      <c r="D454" t="s">
        <v>2470</v>
      </c>
      <c r="E454" s="2">
        <v>42378</v>
      </c>
      <c r="F454" s="2">
        <v>42381</v>
      </c>
      <c r="G454" t="s">
        <v>10</v>
      </c>
      <c r="H454" t="s">
        <v>10</v>
      </c>
      <c r="I454" t="s">
        <v>2824</v>
      </c>
    </row>
    <row r="455" spans="1:59" hidden="1">
      <c r="A455">
        <v>37677</v>
      </c>
      <c r="B455">
        <v>2016</v>
      </c>
      <c r="C455" t="s">
        <v>7</v>
      </c>
      <c r="D455" t="s">
        <v>2823</v>
      </c>
      <c r="E455" s="2">
        <v>42378</v>
      </c>
      <c r="F455" s="2">
        <v>42381</v>
      </c>
      <c r="G455" t="s">
        <v>10</v>
      </c>
      <c r="H455" t="s">
        <v>10</v>
      </c>
      <c r="I455" t="s">
        <v>3251</v>
      </c>
    </row>
    <row r="456" spans="1:59" hidden="1">
      <c r="A456">
        <v>37846</v>
      </c>
      <c r="B456">
        <v>2016</v>
      </c>
      <c r="C456" t="s">
        <v>7</v>
      </c>
      <c r="D456" t="s">
        <v>2963</v>
      </c>
      <c r="E456" s="2">
        <v>42378</v>
      </c>
      <c r="F456" s="2">
        <v>42379</v>
      </c>
      <c r="G456" t="s">
        <v>25</v>
      </c>
      <c r="H456" t="s">
        <v>25</v>
      </c>
      <c r="I456" t="s">
        <v>2964</v>
      </c>
      <c r="J456">
        <v>1</v>
      </c>
      <c r="K456" t="s">
        <v>2965</v>
      </c>
      <c r="L456" t="s">
        <v>2966</v>
      </c>
    </row>
    <row r="457" spans="1:59" hidden="1">
      <c r="A457">
        <v>37782</v>
      </c>
      <c r="B457">
        <v>2016</v>
      </c>
      <c r="C457" t="s">
        <v>7</v>
      </c>
      <c r="D457" t="s">
        <v>3252</v>
      </c>
      <c r="E457" s="2">
        <v>42378</v>
      </c>
      <c r="F457" s="2">
        <v>42380</v>
      </c>
      <c r="G457" t="s">
        <v>10</v>
      </c>
      <c r="H457" t="s">
        <v>10</v>
      </c>
      <c r="I457" t="s">
        <v>3253</v>
      </c>
    </row>
    <row r="458" spans="1:59" hidden="1">
      <c r="A458">
        <v>38027</v>
      </c>
      <c r="B458">
        <v>2016</v>
      </c>
      <c r="C458" t="s">
        <v>7</v>
      </c>
      <c r="E458" s="2">
        <v>42378</v>
      </c>
      <c r="F458" s="2">
        <v>42381</v>
      </c>
      <c r="G458" t="s">
        <v>22</v>
      </c>
      <c r="H458" t="s">
        <v>22</v>
      </c>
      <c r="I458" t="s">
        <v>2836</v>
      </c>
      <c r="J458">
        <v>1</v>
      </c>
      <c r="K458" t="s">
        <v>2671</v>
      </c>
      <c r="L458" t="s">
        <v>2672</v>
      </c>
      <c r="M458" t="s">
        <v>2673</v>
      </c>
      <c r="N458" t="s">
        <v>2674</v>
      </c>
    </row>
    <row r="459" spans="1:59" hidden="1">
      <c r="A459">
        <v>38049</v>
      </c>
      <c r="B459">
        <v>2016</v>
      </c>
      <c r="C459" t="s">
        <v>2</v>
      </c>
      <c r="D459" t="s">
        <v>561</v>
      </c>
      <c r="E459" s="2">
        <v>42378</v>
      </c>
      <c r="F459" s="2">
        <v>42379</v>
      </c>
      <c r="G459" t="s">
        <v>11</v>
      </c>
      <c r="H459" t="s">
        <v>11</v>
      </c>
      <c r="I459" t="s">
        <v>3061</v>
      </c>
      <c r="J459">
        <v>1</v>
      </c>
      <c r="K459" t="s">
        <v>564</v>
      </c>
      <c r="L459" t="s">
        <v>3062</v>
      </c>
    </row>
    <row r="460" spans="1:59" hidden="1">
      <c r="A460">
        <v>38124</v>
      </c>
      <c r="B460">
        <v>2016</v>
      </c>
      <c r="C460" t="s">
        <v>7</v>
      </c>
      <c r="E460" s="2">
        <v>42378</v>
      </c>
      <c r="F460" s="2">
        <v>42379</v>
      </c>
      <c r="G460" t="s">
        <v>5</v>
      </c>
      <c r="H460" t="s">
        <v>5</v>
      </c>
      <c r="I460" t="s">
        <v>3259</v>
      </c>
      <c r="J460">
        <v>1</v>
      </c>
      <c r="K460" t="s">
        <v>3260</v>
      </c>
    </row>
    <row r="461" spans="1:59" hidden="1">
      <c r="A461">
        <v>38161</v>
      </c>
      <c r="B461">
        <v>2016</v>
      </c>
      <c r="C461" t="s">
        <v>7</v>
      </c>
      <c r="D461" t="s">
        <v>3261</v>
      </c>
      <c r="E461" s="2">
        <v>42378</v>
      </c>
      <c r="F461" s="2">
        <v>42379</v>
      </c>
      <c r="G461" t="s">
        <v>59</v>
      </c>
      <c r="H461" t="s">
        <v>59</v>
      </c>
      <c r="I461" t="s">
        <v>3262</v>
      </c>
      <c r="J461">
        <v>1</v>
      </c>
      <c r="K461" t="s">
        <v>3263</v>
      </c>
      <c r="L461" t="s">
        <v>3264</v>
      </c>
      <c r="M461" t="s">
        <v>3262</v>
      </c>
      <c r="O461" t="s">
        <v>3265</v>
      </c>
      <c r="R461" t="s">
        <v>3266</v>
      </c>
      <c r="S461" t="s">
        <v>3266</v>
      </c>
      <c r="Y461" t="s">
        <v>1</v>
      </c>
      <c r="AB461" t="s">
        <v>40</v>
      </c>
      <c r="AF461">
        <v>0</v>
      </c>
      <c r="AI461" t="s">
        <v>4</v>
      </c>
      <c r="AJ461" t="s">
        <v>16</v>
      </c>
      <c r="AK461" t="s">
        <v>729</v>
      </c>
      <c r="AL461" t="s">
        <v>729</v>
      </c>
      <c r="AM461" t="s">
        <v>1827</v>
      </c>
      <c r="AN461" t="s">
        <v>653</v>
      </c>
      <c r="AO461">
        <v>0</v>
      </c>
      <c r="AS461">
        <v>0</v>
      </c>
      <c r="AT461">
        <v>0</v>
      </c>
      <c r="BB461">
        <v>0</v>
      </c>
      <c r="BC461">
        <v>0</v>
      </c>
      <c r="BD461">
        <v>0</v>
      </c>
      <c r="BG461" s="1">
        <v>42373.635775462964</v>
      </c>
    </row>
    <row r="462" spans="1:59" hidden="1">
      <c r="A462">
        <v>38242</v>
      </c>
      <c r="B462">
        <v>2016</v>
      </c>
      <c r="C462" t="s">
        <v>7</v>
      </c>
      <c r="E462" s="2">
        <v>42378</v>
      </c>
      <c r="F462" s="2">
        <v>42379</v>
      </c>
      <c r="G462" t="s">
        <v>40</v>
      </c>
      <c r="H462" t="s">
        <v>40</v>
      </c>
      <c r="I462" t="s">
        <v>3267</v>
      </c>
      <c r="J462">
        <v>1</v>
      </c>
      <c r="K462" t="s">
        <v>3268</v>
      </c>
      <c r="L462" t="s">
        <v>3269</v>
      </c>
      <c r="M462" t="s">
        <v>3270</v>
      </c>
      <c r="N462" t="s">
        <v>3271</v>
      </c>
      <c r="O462" t="s">
        <v>3272</v>
      </c>
      <c r="Q462" t="s">
        <v>3273</v>
      </c>
      <c r="R462" t="s">
        <v>3274</v>
      </c>
      <c r="Y462" t="s">
        <v>1</v>
      </c>
      <c r="AB462" t="s">
        <v>40</v>
      </c>
      <c r="AF462">
        <v>0</v>
      </c>
      <c r="AI462" t="s">
        <v>2690</v>
      </c>
      <c r="AJ462" t="s">
        <v>3</v>
      </c>
      <c r="AK462" t="s">
        <v>675</v>
      </c>
      <c r="AL462" t="s">
        <v>675</v>
      </c>
      <c r="AM462" t="s">
        <v>1827</v>
      </c>
      <c r="AO462">
        <v>0</v>
      </c>
      <c r="AS462">
        <v>1</v>
      </c>
      <c r="AT462">
        <v>0</v>
      </c>
      <c r="BB462">
        <v>0</v>
      </c>
      <c r="BC462">
        <v>0</v>
      </c>
      <c r="BD462">
        <v>0</v>
      </c>
      <c r="BG462" s="1">
        <v>42378.646793981483</v>
      </c>
    </row>
    <row r="463" spans="1:59" hidden="1">
      <c r="A463">
        <v>38284</v>
      </c>
      <c r="B463">
        <v>2016</v>
      </c>
      <c r="C463" t="s">
        <v>7</v>
      </c>
      <c r="D463" t="s">
        <v>3276</v>
      </c>
      <c r="E463" s="2">
        <v>42378</v>
      </c>
      <c r="F463" s="2">
        <v>42378</v>
      </c>
      <c r="G463" t="s">
        <v>6</v>
      </c>
      <c r="H463" t="s">
        <v>6</v>
      </c>
      <c r="I463" t="s">
        <v>3277</v>
      </c>
      <c r="J463">
        <v>1</v>
      </c>
      <c r="K463" t="s">
        <v>3278</v>
      </c>
      <c r="L463" t="s">
        <v>3279</v>
      </c>
      <c r="N463" t="s">
        <v>3280</v>
      </c>
      <c r="O463" t="s">
        <v>3281</v>
      </c>
      <c r="R463" t="s">
        <v>3282</v>
      </c>
      <c r="V463" t="s">
        <v>3283</v>
      </c>
      <c r="AB463" t="s">
        <v>6</v>
      </c>
      <c r="AI463" t="s">
        <v>2123</v>
      </c>
      <c r="AJ463" t="s">
        <v>3</v>
      </c>
      <c r="AK463" t="s">
        <v>696</v>
      </c>
      <c r="AL463" t="s">
        <v>696</v>
      </c>
      <c r="AM463" t="s">
        <v>3284</v>
      </c>
      <c r="AN463" t="s">
        <v>653</v>
      </c>
      <c r="AO463">
        <v>0</v>
      </c>
      <c r="AS463">
        <v>0</v>
      </c>
      <c r="AT463">
        <v>0</v>
      </c>
      <c r="BB463">
        <v>0</v>
      </c>
      <c r="BD463">
        <v>1</v>
      </c>
      <c r="BE463">
        <v>0</v>
      </c>
      <c r="BF463">
        <v>0</v>
      </c>
      <c r="BG463" s="1">
        <v>42367.481666666667</v>
      </c>
    </row>
    <row r="464" spans="1:59">
      <c r="A464">
        <v>38341</v>
      </c>
      <c r="B464">
        <v>2016</v>
      </c>
      <c r="C464" t="s">
        <v>12</v>
      </c>
      <c r="D464" t="s">
        <v>3285</v>
      </c>
      <c r="E464" s="2">
        <v>42378</v>
      </c>
      <c r="F464" s="2">
        <v>42379</v>
      </c>
      <c r="G464" t="s">
        <v>59</v>
      </c>
      <c r="H464" t="s">
        <v>59</v>
      </c>
      <c r="I464" t="s">
        <v>3286</v>
      </c>
      <c r="J464">
        <v>1</v>
      </c>
      <c r="K464" t="s">
        <v>3287</v>
      </c>
      <c r="N464" t="s">
        <v>6142</v>
      </c>
    </row>
    <row r="465" spans="1:59" hidden="1">
      <c r="A465">
        <v>38446</v>
      </c>
      <c r="B465">
        <v>2016</v>
      </c>
      <c r="C465" t="s">
        <v>7</v>
      </c>
      <c r="D465" t="s">
        <v>3288</v>
      </c>
      <c r="E465" s="2">
        <v>42378</v>
      </c>
      <c r="F465" s="2">
        <v>42380</v>
      </c>
      <c r="G465" t="s">
        <v>10</v>
      </c>
      <c r="H465" t="s">
        <v>10</v>
      </c>
      <c r="I465" t="s">
        <v>3289</v>
      </c>
    </row>
    <row r="466" spans="1:59" hidden="1">
      <c r="A466">
        <v>38545</v>
      </c>
      <c r="B466">
        <v>2016</v>
      </c>
      <c r="C466" t="s">
        <v>7</v>
      </c>
      <c r="D466" t="s">
        <v>3290</v>
      </c>
      <c r="E466" s="2">
        <v>42378</v>
      </c>
      <c r="F466" s="2">
        <v>42379</v>
      </c>
      <c r="G466" t="s">
        <v>36</v>
      </c>
      <c r="H466" t="s">
        <v>36</v>
      </c>
      <c r="I466" t="s">
        <v>3291</v>
      </c>
      <c r="J466">
        <v>1</v>
      </c>
      <c r="K466" t="s">
        <v>3292</v>
      </c>
      <c r="L466" t="s">
        <v>3293</v>
      </c>
      <c r="M466" t="s">
        <v>3294</v>
      </c>
      <c r="N466" t="s">
        <v>3295</v>
      </c>
    </row>
    <row r="467" spans="1:59" hidden="1">
      <c r="A467">
        <v>38643</v>
      </c>
      <c r="B467">
        <v>2016</v>
      </c>
      <c r="C467" t="s">
        <v>2</v>
      </c>
      <c r="D467" t="s">
        <v>3299</v>
      </c>
      <c r="E467" s="2">
        <v>42378</v>
      </c>
      <c r="F467" s="2">
        <v>42378</v>
      </c>
      <c r="G467" t="s">
        <v>3017</v>
      </c>
      <c r="H467" t="s">
        <v>3017</v>
      </c>
      <c r="I467" t="s">
        <v>3018</v>
      </c>
      <c r="J467">
        <v>1</v>
      </c>
      <c r="K467" t="s">
        <v>3300</v>
      </c>
      <c r="L467" t="s">
        <v>3301</v>
      </c>
      <c r="N467" t="s">
        <v>3302</v>
      </c>
    </row>
    <row r="468" spans="1:59" hidden="1">
      <c r="A468">
        <v>38653</v>
      </c>
      <c r="B468">
        <v>2016</v>
      </c>
      <c r="C468" t="s">
        <v>7</v>
      </c>
      <c r="D468" t="s">
        <v>2885</v>
      </c>
      <c r="E468" s="2">
        <v>42378</v>
      </c>
      <c r="F468" s="2">
        <v>42379</v>
      </c>
      <c r="G468" t="s">
        <v>25</v>
      </c>
      <c r="H468" t="s">
        <v>25</v>
      </c>
      <c r="I468" t="s">
        <v>1010</v>
      </c>
      <c r="J468">
        <v>1</v>
      </c>
      <c r="K468" t="s">
        <v>2353</v>
      </c>
      <c r="L468" t="s">
        <v>2354</v>
      </c>
    </row>
    <row r="469" spans="1:59" hidden="1">
      <c r="A469">
        <v>38760</v>
      </c>
      <c r="B469">
        <v>2016</v>
      </c>
      <c r="C469" t="s">
        <v>2</v>
      </c>
      <c r="D469" t="s">
        <v>3303</v>
      </c>
      <c r="E469" s="2">
        <v>42378</v>
      </c>
      <c r="F469" s="2">
        <v>42379</v>
      </c>
      <c r="G469" t="s">
        <v>79</v>
      </c>
      <c r="H469" t="s">
        <v>85</v>
      </c>
      <c r="I469" t="s">
        <v>857</v>
      </c>
      <c r="J469">
        <v>1</v>
      </c>
      <c r="K469" t="s">
        <v>6144</v>
      </c>
      <c r="L469" t="s">
        <v>139</v>
      </c>
      <c r="M469" t="s">
        <v>792</v>
      </c>
      <c r="N469" t="s">
        <v>460</v>
      </c>
      <c r="O469" t="s">
        <v>3304</v>
      </c>
      <c r="Q469" t="s">
        <v>3305</v>
      </c>
      <c r="R469" t="s">
        <v>138</v>
      </c>
      <c r="V469" t="s">
        <v>793</v>
      </c>
      <c r="AI469" t="s">
        <v>2665</v>
      </c>
      <c r="AJ469" t="s">
        <v>706</v>
      </c>
      <c r="AK469" t="s">
        <v>726</v>
      </c>
      <c r="AL469" t="s">
        <v>755</v>
      </c>
      <c r="AM469" t="s">
        <v>1827</v>
      </c>
      <c r="AN469" t="s">
        <v>28</v>
      </c>
      <c r="AO469">
        <v>0</v>
      </c>
      <c r="AS469">
        <v>1</v>
      </c>
      <c r="AT469">
        <v>0</v>
      </c>
      <c r="BB469">
        <v>0</v>
      </c>
      <c r="BD469">
        <v>1</v>
      </c>
      <c r="BE469">
        <v>0</v>
      </c>
      <c r="BF469">
        <v>0</v>
      </c>
      <c r="BG469" s="1">
        <v>42378.594641203701</v>
      </c>
    </row>
    <row r="470" spans="1:59" hidden="1">
      <c r="A470">
        <v>38761</v>
      </c>
      <c r="B470">
        <v>2016</v>
      </c>
      <c r="C470" t="s">
        <v>2</v>
      </c>
      <c r="D470" t="s">
        <v>3306</v>
      </c>
      <c r="E470" s="2">
        <v>42378</v>
      </c>
      <c r="F470" s="2">
        <v>42379</v>
      </c>
      <c r="G470" t="s">
        <v>59</v>
      </c>
      <c r="H470" t="s">
        <v>59</v>
      </c>
      <c r="I470" t="s">
        <v>3307</v>
      </c>
      <c r="J470">
        <v>1</v>
      </c>
      <c r="K470" t="s">
        <v>3308</v>
      </c>
      <c r="M470" t="s">
        <v>3309</v>
      </c>
      <c r="N470" t="s">
        <v>3310</v>
      </c>
      <c r="O470" t="s">
        <v>3311</v>
      </c>
      <c r="Q470" t="s">
        <v>3312</v>
      </c>
      <c r="R470" t="s">
        <v>3313</v>
      </c>
      <c r="V470" t="s">
        <v>3314</v>
      </c>
      <c r="Y470" t="s">
        <v>1</v>
      </c>
      <c r="AI470" t="s">
        <v>1514</v>
      </c>
      <c r="AJ470" t="s">
        <v>812</v>
      </c>
      <c r="AK470" t="s">
        <v>5718</v>
      </c>
      <c r="AL470" t="s">
        <v>5718</v>
      </c>
      <c r="AM470" t="s">
        <v>1827</v>
      </c>
      <c r="AN470" t="s">
        <v>28</v>
      </c>
      <c r="AO470">
        <v>0</v>
      </c>
      <c r="AS470">
        <v>1</v>
      </c>
      <c r="AT470">
        <v>1</v>
      </c>
      <c r="BB470">
        <v>0</v>
      </c>
      <c r="BD470">
        <v>0</v>
      </c>
      <c r="BG470" s="1">
        <v>42383.562141203707</v>
      </c>
    </row>
    <row r="471" spans="1:59" hidden="1">
      <c r="A471">
        <v>38836</v>
      </c>
      <c r="B471">
        <v>2016</v>
      </c>
      <c r="C471" t="s">
        <v>96</v>
      </c>
      <c r="D471" t="s">
        <v>211</v>
      </c>
      <c r="E471" s="2">
        <v>42378</v>
      </c>
      <c r="F471" s="2">
        <v>42379</v>
      </c>
      <c r="G471" t="s">
        <v>38</v>
      </c>
      <c r="H471" t="s">
        <v>38</v>
      </c>
      <c r="I471" t="s">
        <v>5719</v>
      </c>
      <c r="J471">
        <v>1</v>
      </c>
      <c r="K471" t="s">
        <v>5720</v>
      </c>
      <c r="L471" t="s">
        <v>5721</v>
      </c>
      <c r="M471" t="s">
        <v>5722</v>
      </c>
      <c r="N471" t="s">
        <v>5723</v>
      </c>
      <c r="O471" t="s">
        <v>5724</v>
      </c>
      <c r="R471" t="s">
        <v>5725</v>
      </c>
      <c r="V471" t="s">
        <v>5726</v>
      </c>
      <c r="Y471" t="s">
        <v>1</v>
      </c>
      <c r="AI471" t="s">
        <v>144</v>
      </c>
      <c r="AJ471" t="s">
        <v>159</v>
      </c>
      <c r="AK471" t="s">
        <v>686</v>
      </c>
      <c r="AM471" t="s">
        <v>1827</v>
      </c>
      <c r="AO471">
        <v>0</v>
      </c>
      <c r="AS471">
        <v>1</v>
      </c>
      <c r="AT471">
        <v>0</v>
      </c>
      <c r="BB471">
        <v>0</v>
      </c>
      <c r="BD471">
        <v>0</v>
      </c>
      <c r="BG471" s="1">
        <v>42383.40997685185</v>
      </c>
    </row>
    <row r="472" spans="1:59">
      <c r="A472">
        <v>38848</v>
      </c>
      <c r="B472">
        <v>2016</v>
      </c>
      <c r="C472" t="s">
        <v>12</v>
      </c>
      <c r="D472" t="s">
        <v>5727</v>
      </c>
      <c r="E472" s="2">
        <v>42378</v>
      </c>
      <c r="F472" s="2">
        <v>42379</v>
      </c>
      <c r="G472" t="s">
        <v>22</v>
      </c>
      <c r="H472" t="s">
        <v>22</v>
      </c>
      <c r="I472" t="s">
        <v>3426</v>
      </c>
    </row>
    <row r="473" spans="1:59" hidden="1">
      <c r="A473">
        <v>38872</v>
      </c>
      <c r="B473">
        <v>2016</v>
      </c>
      <c r="C473" t="s">
        <v>32</v>
      </c>
      <c r="D473" t="s">
        <v>6145</v>
      </c>
      <c r="E473" s="2">
        <v>42378</v>
      </c>
      <c r="F473" s="2">
        <v>42379</v>
      </c>
      <c r="G473" t="s">
        <v>6</v>
      </c>
      <c r="H473" t="s">
        <v>6</v>
      </c>
      <c r="I473" t="s">
        <v>6075</v>
      </c>
      <c r="J473">
        <v>1</v>
      </c>
      <c r="K473" t="s">
        <v>2863</v>
      </c>
      <c r="L473" t="s">
        <v>2864</v>
      </c>
      <c r="N473" t="s">
        <v>5465</v>
      </c>
      <c r="O473" t="s">
        <v>5846</v>
      </c>
      <c r="R473" t="s">
        <v>2867</v>
      </c>
      <c r="V473" t="s">
        <v>6092</v>
      </c>
      <c r="AI473" t="s">
        <v>4</v>
      </c>
      <c r="AJ473" t="s">
        <v>67</v>
      </c>
      <c r="AK473" t="s">
        <v>698</v>
      </c>
      <c r="AL473" t="s">
        <v>698</v>
      </c>
      <c r="AM473" t="s">
        <v>1827</v>
      </c>
      <c r="AN473" t="s">
        <v>28</v>
      </c>
      <c r="AO473">
        <v>0</v>
      </c>
      <c r="AS473">
        <v>1</v>
      </c>
      <c r="AT473">
        <v>1</v>
      </c>
      <c r="BB473">
        <v>0</v>
      </c>
      <c r="BD473">
        <v>1</v>
      </c>
      <c r="BE473">
        <v>0</v>
      </c>
      <c r="BF473">
        <v>6509797</v>
      </c>
      <c r="BG473" s="1">
        <v>42380.355127314811</v>
      </c>
    </row>
    <row r="474" spans="1:59" hidden="1">
      <c r="A474">
        <v>37586</v>
      </c>
      <c r="B474">
        <v>2016</v>
      </c>
      <c r="C474" t="s">
        <v>2</v>
      </c>
      <c r="D474" t="s">
        <v>1830</v>
      </c>
      <c r="E474" s="2">
        <v>42379</v>
      </c>
      <c r="F474" s="2">
        <v>42380</v>
      </c>
      <c r="G474" t="s">
        <v>10</v>
      </c>
      <c r="H474" t="s">
        <v>10</v>
      </c>
      <c r="I474" t="s">
        <v>466</v>
      </c>
      <c r="J474">
        <v>1</v>
      </c>
      <c r="K474" t="s">
        <v>1831</v>
      </c>
      <c r="L474" t="s">
        <v>1832</v>
      </c>
      <c r="M474" t="s">
        <v>1833</v>
      </c>
      <c r="N474" t="s">
        <v>1834</v>
      </c>
    </row>
    <row r="475" spans="1:59" hidden="1">
      <c r="A475">
        <v>37664</v>
      </c>
      <c r="B475">
        <v>2016</v>
      </c>
      <c r="C475" t="s">
        <v>7</v>
      </c>
      <c r="D475" t="s">
        <v>2468</v>
      </c>
      <c r="E475" s="2">
        <v>42379</v>
      </c>
      <c r="F475" s="2">
        <v>42382</v>
      </c>
      <c r="G475" t="s">
        <v>10</v>
      </c>
      <c r="H475" t="s">
        <v>10</v>
      </c>
      <c r="I475" t="s">
        <v>2469</v>
      </c>
    </row>
    <row r="476" spans="1:59" hidden="1">
      <c r="A476">
        <v>38397</v>
      </c>
      <c r="B476">
        <v>2016</v>
      </c>
      <c r="C476" t="s">
        <v>7</v>
      </c>
      <c r="E476" s="2">
        <v>42379</v>
      </c>
      <c r="F476" s="2">
        <v>42380</v>
      </c>
      <c r="G476" t="s">
        <v>40</v>
      </c>
      <c r="H476" t="s">
        <v>40</v>
      </c>
      <c r="I476" t="s">
        <v>2695</v>
      </c>
      <c r="J476">
        <v>1</v>
      </c>
      <c r="K476" t="s">
        <v>2696</v>
      </c>
      <c r="L476" t="s">
        <v>6063</v>
      </c>
      <c r="N476" t="s">
        <v>2697</v>
      </c>
      <c r="O476" t="s">
        <v>2698</v>
      </c>
      <c r="Q476" t="s">
        <v>2699</v>
      </c>
      <c r="R476" t="s">
        <v>2700</v>
      </c>
      <c r="Y476" t="s">
        <v>1</v>
      </c>
      <c r="AB476" t="s">
        <v>47</v>
      </c>
      <c r="AF476">
        <v>0</v>
      </c>
      <c r="AI476" t="s">
        <v>4</v>
      </c>
      <c r="AJ476" t="s">
        <v>16</v>
      </c>
      <c r="AL476" t="s">
        <v>678</v>
      </c>
      <c r="AM476" t="s">
        <v>6146</v>
      </c>
      <c r="AN476" t="s">
        <v>28</v>
      </c>
      <c r="AO476">
        <v>0</v>
      </c>
      <c r="AS476">
        <v>1</v>
      </c>
      <c r="AT476">
        <v>1</v>
      </c>
      <c r="BB476">
        <v>0</v>
      </c>
      <c r="BC476">
        <v>0</v>
      </c>
      <c r="BD476">
        <v>0</v>
      </c>
      <c r="BG476" s="1">
        <v>42385.622384259259</v>
      </c>
    </row>
    <row r="477" spans="1:59" hidden="1">
      <c r="A477">
        <v>38845</v>
      </c>
      <c r="B477">
        <v>2016</v>
      </c>
      <c r="C477" t="s">
        <v>705</v>
      </c>
      <c r="D477" t="s">
        <v>2476</v>
      </c>
      <c r="E477" s="2">
        <v>42379</v>
      </c>
      <c r="F477" s="2">
        <v>42379</v>
      </c>
      <c r="G477" t="s">
        <v>14</v>
      </c>
      <c r="H477" t="s">
        <v>14</v>
      </c>
      <c r="I477" t="s">
        <v>5155</v>
      </c>
      <c r="J477">
        <v>1</v>
      </c>
      <c r="K477" t="s">
        <v>5733</v>
      </c>
      <c r="L477" t="s">
        <v>5734</v>
      </c>
      <c r="M477" t="s">
        <v>5735</v>
      </c>
      <c r="N477" t="s">
        <v>5736</v>
      </c>
    </row>
    <row r="478" spans="1:59" hidden="1">
      <c r="A478">
        <v>38901</v>
      </c>
      <c r="B478">
        <v>2016</v>
      </c>
      <c r="C478" t="s">
        <v>32</v>
      </c>
      <c r="D478" t="s">
        <v>6147</v>
      </c>
      <c r="E478" s="2">
        <v>42379</v>
      </c>
      <c r="F478" s="2">
        <v>42379</v>
      </c>
      <c r="G478" t="s">
        <v>36</v>
      </c>
      <c r="H478" t="s">
        <v>36</v>
      </c>
      <c r="I478" t="s">
        <v>6148</v>
      </c>
      <c r="J478">
        <v>1</v>
      </c>
      <c r="K478" t="s">
        <v>6149</v>
      </c>
    </row>
    <row r="479" spans="1:59" hidden="1">
      <c r="A479">
        <v>37288</v>
      </c>
      <c r="B479">
        <v>2016</v>
      </c>
      <c r="C479" t="s">
        <v>7</v>
      </c>
      <c r="E479" s="2">
        <v>42380</v>
      </c>
      <c r="F479" s="2">
        <v>42384</v>
      </c>
      <c r="G479" t="s">
        <v>40</v>
      </c>
      <c r="H479" t="s">
        <v>40</v>
      </c>
      <c r="I479" t="s">
        <v>1835</v>
      </c>
      <c r="J479">
        <v>1</v>
      </c>
      <c r="K479" t="s">
        <v>6150</v>
      </c>
      <c r="L479" t="s">
        <v>3323</v>
      </c>
      <c r="N479" t="s">
        <v>3324</v>
      </c>
    </row>
    <row r="480" spans="1:59" hidden="1">
      <c r="A480">
        <v>38176</v>
      </c>
      <c r="B480">
        <v>2016</v>
      </c>
      <c r="C480" t="s">
        <v>7</v>
      </c>
      <c r="E480" s="2">
        <v>42380</v>
      </c>
      <c r="F480" s="2">
        <v>42381</v>
      </c>
      <c r="G480" t="s">
        <v>5</v>
      </c>
      <c r="H480" t="s">
        <v>5</v>
      </c>
      <c r="I480" t="s">
        <v>6152</v>
      </c>
      <c r="J480">
        <v>1</v>
      </c>
      <c r="K480" t="s">
        <v>3403</v>
      </c>
    </row>
    <row r="481" spans="1:59" hidden="1">
      <c r="A481">
        <v>38402</v>
      </c>
      <c r="B481">
        <v>2016</v>
      </c>
      <c r="C481" t="s">
        <v>7</v>
      </c>
      <c r="E481" s="2">
        <v>42380</v>
      </c>
      <c r="F481" s="2">
        <v>42384</v>
      </c>
      <c r="G481" t="s">
        <v>40</v>
      </c>
      <c r="H481" t="s">
        <v>40</v>
      </c>
      <c r="I481" t="s">
        <v>3330</v>
      </c>
      <c r="J481">
        <v>1</v>
      </c>
      <c r="K481" t="s">
        <v>3331</v>
      </c>
      <c r="L481" t="s">
        <v>3332</v>
      </c>
      <c r="M481" t="s">
        <v>3333</v>
      </c>
      <c r="O481" t="s">
        <v>3334</v>
      </c>
      <c r="Q481" t="s">
        <v>3335</v>
      </c>
      <c r="R481" t="s">
        <v>3336</v>
      </c>
      <c r="V481" t="s">
        <v>3337</v>
      </c>
      <c r="Y481" t="s">
        <v>1</v>
      </c>
      <c r="AB481" t="s">
        <v>59</v>
      </c>
      <c r="AF481">
        <v>0</v>
      </c>
      <c r="AI481" t="s">
        <v>4</v>
      </c>
      <c r="AJ481" t="s">
        <v>18</v>
      </c>
      <c r="AK481" t="s">
        <v>676</v>
      </c>
      <c r="AM481" t="s">
        <v>1836</v>
      </c>
      <c r="AN481" t="s">
        <v>28</v>
      </c>
      <c r="AO481">
        <v>0</v>
      </c>
      <c r="AS481">
        <v>1</v>
      </c>
      <c r="AT481">
        <v>0</v>
      </c>
      <c r="BB481">
        <v>0</v>
      </c>
      <c r="BC481">
        <v>0</v>
      </c>
      <c r="BD481">
        <v>0</v>
      </c>
      <c r="BG481" s="1">
        <v>42380.658483796295</v>
      </c>
    </row>
    <row r="482" spans="1:59" hidden="1">
      <c r="A482">
        <v>37252</v>
      </c>
      <c r="B482">
        <v>2016</v>
      </c>
      <c r="C482" t="s">
        <v>7</v>
      </c>
      <c r="E482" s="2">
        <v>42381</v>
      </c>
      <c r="F482" s="2">
        <v>42381</v>
      </c>
      <c r="G482" t="s">
        <v>40</v>
      </c>
      <c r="H482" t="s">
        <v>40</v>
      </c>
      <c r="I482" t="s">
        <v>111</v>
      </c>
      <c r="J482">
        <v>1</v>
      </c>
      <c r="K482" t="s">
        <v>5689</v>
      </c>
      <c r="L482" t="s">
        <v>799</v>
      </c>
      <c r="M482" t="s">
        <v>1839</v>
      </c>
      <c r="N482" t="s">
        <v>800</v>
      </c>
      <c r="O482" t="s">
        <v>1172</v>
      </c>
      <c r="Q482" t="s">
        <v>1173</v>
      </c>
      <c r="R482" t="s">
        <v>801</v>
      </c>
      <c r="V482" t="s">
        <v>1840</v>
      </c>
      <c r="Y482" t="s">
        <v>1</v>
      </c>
      <c r="AB482" t="s">
        <v>59</v>
      </c>
      <c r="AF482">
        <v>0</v>
      </c>
      <c r="AI482" t="s">
        <v>13</v>
      </c>
      <c r="AJ482" t="s">
        <v>3</v>
      </c>
      <c r="AK482" t="s">
        <v>5737</v>
      </c>
      <c r="AM482" t="s">
        <v>1841</v>
      </c>
      <c r="AO482">
        <v>0</v>
      </c>
      <c r="AS482">
        <v>1</v>
      </c>
      <c r="AT482">
        <v>1</v>
      </c>
      <c r="BB482">
        <v>0</v>
      </c>
      <c r="BC482">
        <v>0</v>
      </c>
      <c r="BD482">
        <v>0</v>
      </c>
      <c r="BE482">
        <v>0</v>
      </c>
      <c r="BF482">
        <v>0</v>
      </c>
      <c r="BG482" s="1">
        <v>42380.847685185188</v>
      </c>
    </row>
    <row r="483" spans="1:59" hidden="1">
      <c r="A483">
        <v>37273</v>
      </c>
      <c r="B483">
        <v>2016</v>
      </c>
      <c r="C483" t="s">
        <v>7</v>
      </c>
      <c r="E483" s="2">
        <v>42381</v>
      </c>
      <c r="F483" s="2">
        <v>42386</v>
      </c>
      <c r="G483" t="s">
        <v>14</v>
      </c>
      <c r="H483" t="s">
        <v>14</v>
      </c>
      <c r="I483" t="s">
        <v>217</v>
      </c>
      <c r="J483">
        <v>1</v>
      </c>
      <c r="K483" t="s">
        <v>3138</v>
      </c>
      <c r="L483" t="s">
        <v>3139</v>
      </c>
      <c r="N483" t="s">
        <v>3140</v>
      </c>
      <c r="O483" t="s">
        <v>3341</v>
      </c>
      <c r="Q483" t="s">
        <v>3342</v>
      </c>
      <c r="R483" t="s">
        <v>3343</v>
      </c>
      <c r="V483" t="s">
        <v>3344</v>
      </c>
      <c r="W483" t="s">
        <v>3345</v>
      </c>
      <c r="Y483" t="s">
        <v>1</v>
      </c>
      <c r="AB483" t="s">
        <v>36</v>
      </c>
      <c r="AF483">
        <v>0</v>
      </c>
      <c r="AI483" t="s">
        <v>6461</v>
      </c>
      <c r="AJ483" t="s">
        <v>6462</v>
      </c>
      <c r="AL483" t="s">
        <v>6463</v>
      </c>
      <c r="AM483" t="s">
        <v>1842</v>
      </c>
      <c r="AN483" t="s">
        <v>28</v>
      </c>
      <c r="AO483">
        <v>0</v>
      </c>
      <c r="AS483">
        <v>1</v>
      </c>
      <c r="AT483">
        <v>1</v>
      </c>
      <c r="BB483">
        <v>0</v>
      </c>
      <c r="BC483">
        <v>0</v>
      </c>
      <c r="BD483">
        <v>0</v>
      </c>
      <c r="BE483">
        <v>0</v>
      </c>
      <c r="BF483">
        <v>0</v>
      </c>
      <c r="BG483" s="1">
        <v>42384.681701388887</v>
      </c>
    </row>
    <row r="484" spans="1:59" hidden="1">
      <c r="A484">
        <v>37353</v>
      </c>
      <c r="B484">
        <v>2016</v>
      </c>
      <c r="C484" t="s">
        <v>7</v>
      </c>
      <c r="D484" t="s">
        <v>214</v>
      </c>
      <c r="E484" s="2">
        <v>42381</v>
      </c>
      <c r="F484" s="2">
        <v>42382</v>
      </c>
      <c r="G484" t="s">
        <v>77</v>
      </c>
      <c r="H484" t="s">
        <v>77</v>
      </c>
      <c r="I484" t="s">
        <v>76</v>
      </c>
      <c r="J484">
        <v>1</v>
      </c>
      <c r="K484" t="s">
        <v>163</v>
      </c>
      <c r="L484" t="s">
        <v>1174</v>
      </c>
      <c r="N484" t="s">
        <v>74</v>
      </c>
      <c r="O484" t="s">
        <v>1843</v>
      </c>
      <c r="Q484" t="s">
        <v>1844</v>
      </c>
      <c r="R484" t="s">
        <v>1024</v>
      </c>
      <c r="S484" t="s">
        <v>73</v>
      </c>
      <c r="V484" t="s">
        <v>6153</v>
      </c>
      <c r="Y484" t="s">
        <v>1</v>
      </c>
      <c r="AB484" t="s">
        <v>38</v>
      </c>
      <c r="AF484">
        <v>0</v>
      </c>
      <c r="AI484" t="s">
        <v>4</v>
      </c>
      <c r="AJ484" t="s">
        <v>3</v>
      </c>
      <c r="AK484" t="s">
        <v>675</v>
      </c>
      <c r="AL484" t="s">
        <v>675</v>
      </c>
      <c r="AM484" t="s">
        <v>1845</v>
      </c>
      <c r="AO484">
        <v>0</v>
      </c>
      <c r="AS484">
        <v>1</v>
      </c>
      <c r="AT484">
        <v>1</v>
      </c>
      <c r="BB484">
        <v>0</v>
      </c>
      <c r="BC484">
        <v>0</v>
      </c>
      <c r="BD484">
        <v>0</v>
      </c>
      <c r="BE484">
        <v>0</v>
      </c>
      <c r="BF484">
        <v>0</v>
      </c>
      <c r="BG484" s="1">
        <v>42381.540706018517</v>
      </c>
    </row>
    <row r="485" spans="1:59" hidden="1">
      <c r="A485">
        <v>38618</v>
      </c>
      <c r="B485">
        <v>2016</v>
      </c>
      <c r="C485" t="s">
        <v>7</v>
      </c>
      <c r="D485" t="s">
        <v>3347</v>
      </c>
      <c r="E485" s="2">
        <v>42381</v>
      </c>
      <c r="F485" s="2">
        <v>42382</v>
      </c>
      <c r="G485" t="s">
        <v>25</v>
      </c>
      <c r="H485" t="s">
        <v>25</v>
      </c>
      <c r="I485" t="s">
        <v>2718</v>
      </c>
      <c r="J485">
        <v>1</v>
      </c>
      <c r="K485" t="s">
        <v>3348</v>
      </c>
      <c r="L485" t="s">
        <v>3349</v>
      </c>
    </row>
    <row r="486" spans="1:59" hidden="1">
      <c r="A486">
        <v>38624</v>
      </c>
      <c r="B486">
        <v>2016</v>
      </c>
      <c r="C486" t="s">
        <v>7</v>
      </c>
      <c r="D486" t="s">
        <v>2713</v>
      </c>
      <c r="E486" s="2">
        <v>42381</v>
      </c>
      <c r="F486" s="2">
        <v>42382</v>
      </c>
      <c r="G486" t="s">
        <v>85</v>
      </c>
      <c r="H486" t="s">
        <v>85</v>
      </c>
      <c r="I486" t="s">
        <v>2714</v>
      </c>
      <c r="J486">
        <v>1</v>
      </c>
      <c r="K486" t="s">
        <v>2715</v>
      </c>
      <c r="L486" t="s">
        <v>2716</v>
      </c>
      <c r="M486" t="s">
        <v>2717</v>
      </c>
    </row>
    <row r="487" spans="1:59" hidden="1">
      <c r="A487">
        <v>38707</v>
      </c>
      <c r="B487">
        <v>2016</v>
      </c>
      <c r="C487" t="s">
        <v>7</v>
      </c>
      <c r="D487" t="s">
        <v>3350</v>
      </c>
      <c r="E487" s="2">
        <v>42381</v>
      </c>
      <c r="F487" s="2">
        <v>42384</v>
      </c>
      <c r="G487" t="s">
        <v>25</v>
      </c>
      <c r="H487" t="s">
        <v>25</v>
      </c>
      <c r="I487" t="s">
        <v>3255</v>
      </c>
      <c r="J487">
        <v>1</v>
      </c>
      <c r="K487" t="s">
        <v>3256</v>
      </c>
      <c r="L487" t="s">
        <v>3351</v>
      </c>
      <c r="N487" t="s">
        <v>3258</v>
      </c>
    </row>
    <row r="488" spans="1:59" hidden="1">
      <c r="A488">
        <v>37305</v>
      </c>
      <c r="B488">
        <v>2016</v>
      </c>
      <c r="C488" t="s">
        <v>7</v>
      </c>
      <c r="D488" t="s">
        <v>5738</v>
      </c>
      <c r="E488" s="2">
        <v>42382</v>
      </c>
      <c r="F488" s="2">
        <v>42382</v>
      </c>
      <c r="G488" t="s">
        <v>25</v>
      </c>
      <c r="H488" t="s">
        <v>25</v>
      </c>
      <c r="I488" t="s">
        <v>3346</v>
      </c>
      <c r="J488">
        <v>1</v>
      </c>
      <c r="K488" t="s">
        <v>5739</v>
      </c>
      <c r="L488" t="s">
        <v>5740</v>
      </c>
    </row>
    <row r="489" spans="1:59" hidden="1">
      <c r="A489">
        <v>37788</v>
      </c>
      <c r="B489">
        <v>2016</v>
      </c>
      <c r="C489" t="s">
        <v>7</v>
      </c>
      <c r="E489" s="2">
        <v>42382</v>
      </c>
      <c r="F489" s="2">
        <v>42383</v>
      </c>
      <c r="G489" t="s">
        <v>40</v>
      </c>
      <c r="H489" t="s">
        <v>47</v>
      </c>
      <c r="I489" t="s">
        <v>6154</v>
      </c>
      <c r="J489">
        <v>1</v>
      </c>
      <c r="K489" t="s">
        <v>3325</v>
      </c>
      <c r="L489" t="s">
        <v>3326</v>
      </c>
      <c r="M489" t="s">
        <v>3327</v>
      </c>
      <c r="N489" t="s">
        <v>3328</v>
      </c>
    </row>
    <row r="490" spans="1:59" hidden="1">
      <c r="A490">
        <v>38002</v>
      </c>
      <c r="B490">
        <v>2016</v>
      </c>
      <c r="C490" t="s">
        <v>7</v>
      </c>
      <c r="E490" s="2">
        <v>42382</v>
      </c>
      <c r="F490" s="2">
        <v>42383</v>
      </c>
      <c r="G490" t="s">
        <v>14</v>
      </c>
      <c r="H490" t="s">
        <v>14</v>
      </c>
      <c r="I490" t="s">
        <v>207</v>
      </c>
      <c r="J490">
        <v>1</v>
      </c>
      <c r="K490" t="s">
        <v>3231</v>
      </c>
      <c r="L490" t="s">
        <v>3232</v>
      </c>
      <c r="N490" t="s">
        <v>3233</v>
      </c>
    </row>
    <row r="491" spans="1:59" hidden="1">
      <c r="A491">
        <v>38270</v>
      </c>
      <c r="B491">
        <v>2016</v>
      </c>
      <c r="C491" t="s">
        <v>7</v>
      </c>
      <c r="D491" t="s">
        <v>2540</v>
      </c>
      <c r="E491" s="2">
        <v>42382</v>
      </c>
      <c r="F491" s="2">
        <v>42383</v>
      </c>
      <c r="G491" t="s">
        <v>6</v>
      </c>
      <c r="H491" t="s">
        <v>6</v>
      </c>
      <c r="I491" t="s">
        <v>2541</v>
      </c>
      <c r="J491">
        <v>1</v>
      </c>
      <c r="K491" t="s">
        <v>2542</v>
      </c>
      <c r="L491" t="s">
        <v>2543</v>
      </c>
      <c r="M491" t="s">
        <v>2544</v>
      </c>
      <c r="N491" t="s">
        <v>2545</v>
      </c>
      <c r="O491" t="s">
        <v>2546</v>
      </c>
      <c r="R491" t="s">
        <v>2547</v>
      </c>
      <c r="S491" t="s">
        <v>2547</v>
      </c>
      <c r="T491" t="s">
        <v>5666</v>
      </c>
      <c r="V491" t="s">
        <v>5667</v>
      </c>
      <c r="W491" t="s">
        <v>5668</v>
      </c>
      <c r="Y491" t="s">
        <v>1</v>
      </c>
      <c r="AB491" t="s">
        <v>24</v>
      </c>
      <c r="AF491">
        <v>0</v>
      </c>
      <c r="AI491" t="s">
        <v>4</v>
      </c>
      <c r="AJ491" t="s">
        <v>3</v>
      </c>
      <c r="AK491" t="s">
        <v>675</v>
      </c>
      <c r="AL491" t="s">
        <v>675</v>
      </c>
      <c r="AM491" t="s">
        <v>6155</v>
      </c>
      <c r="AN491" t="s">
        <v>28</v>
      </c>
      <c r="AO491">
        <v>0</v>
      </c>
      <c r="AS491">
        <v>1</v>
      </c>
      <c r="AT491">
        <v>1</v>
      </c>
      <c r="BB491">
        <v>0</v>
      </c>
      <c r="BC491">
        <v>0</v>
      </c>
      <c r="BD491">
        <v>0</v>
      </c>
      <c r="BE491">
        <v>0</v>
      </c>
      <c r="BF491">
        <v>0</v>
      </c>
      <c r="BG491" s="1">
        <v>42382.866585648146</v>
      </c>
    </row>
    <row r="492" spans="1:59" hidden="1">
      <c r="A492">
        <v>37196</v>
      </c>
      <c r="B492">
        <v>2016</v>
      </c>
      <c r="C492" t="s">
        <v>32</v>
      </c>
      <c r="D492" t="s">
        <v>3222</v>
      </c>
      <c r="E492" s="2">
        <v>42383</v>
      </c>
      <c r="F492" s="2">
        <v>42386</v>
      </c>
      <c r="G492" t="s">
        <v>25</v>
      </c>
      <c r="H492" t="s">
        <v>25</v>
      </c>
      <c r="I492" t="s">
        <v>1019</v>
      </c>
      <c r="J492">
        <v>1</v>
      </c>
      <c r="K492" t="s">
        <v>3223</v>
      </c>
      <c r="L492" t="s">
        <v>3224</v>
      </c>
      <c r="N492" t="s">
        <v>3225</v>
      </c>
      <c r="O492" t="s">
        <v>3226</v>
      </c>
      <c r="Q492" t="s">
        <v>3227</v>
      </c>
      <c r="R492" t="s">
        <v>3228</v>
      </c>
      <c r="V492" t="s">
        <v>3229</v>
      </c>
      <c r="W492" t="s">
        <v>3230</v>
      </c>
      <c r="Y492" t="s">
        <v>1</v>
      </c>
      <c r="AF492">
        <v>0</v>
      </c>
      <c r="AI492" t="s">
        <v>107</v>
      </c>
      <c r="AJ492" t="s">
        <v>67</v>
      </c>
      <c r="AK492" t="s">
        <v>2578</v>
      </c>
      <c r="AL492" t="s">
        <v>2578</v>
      </c>
      <c r="AM492" t="s">
        <v>1850</v>
      </c>
      <c r="AN492" t="s">
        <v>28</v>
      </c>
      <c r="AO492">
        <v>0</v>
      </c>
      <c r="AS492">
        <v>1</v>
      </c>
      <c r="AT492">
        <v>1</v>
      </c>
      <c r="BB492">
        <v>0</v>
      </c>
      <c r="BC492">
        <v>0</v>
      </c>
      <c r="BD492">
        <v>0</v>
      </c>
      <c r="BE492">
        <v>0</v>
      </c>
      <c r="BF492">
        <v>4202302</v>
      </c>
      <c r="BG492" s="1">
        <v>42383.565949074073</v>
      </c>
    </row>
    <row r="493" spans="1:59" hidden="1">
      <c r="A493">
        <v>37198</v>
      </c>
      <c r="B493">
        <v>2016</v>
      </c>
      <c r="C493" t="s">
        <v>32</v>
      </c>
      <c r="D493" t="s">
        <v>1846</v>
      </c>
      <c r="E493" s="2">
        <v>42383</v>
      </c>
      <c r="F493" s="2">
        <v>42385</v>
      </c>
      <c r="G493" t="s">
        <v>10</v>
      </c>
      <c r="H493" t="s">
        <v>10</v>
      </c>
      <c r="I493" t="s">
        <v>82</v>
      </c>
      <c r="J493">
        <v>1</v>
      </c>
      <c r="K493" t="s">
        <v>6157</v>
      </c>
      <c r="L493" t="s">
        <v>6158</v>
      </c>
      <c r="N493" t="s">
        <v>82</v>
      </c>
    </row>
    <row r="494" spans="1:59" hidden="1">
      <c r="A494">
        <v>37296</v>
      </c>
      <c r="B494">
        <v>2016</v>
      </c>
      <c r="C494" t="s">
        <v>7</v>
      </c>
      <c r="E494" s="2">
        <v>42383</v>
      </c>
      <c r="F494" s="2">
        <v>42384</v>
      </c>
      <c r="G494" t="s">
        <v>40</v>
      </c>
      <c r="H494" t="s">
        <v>40</v>
      </c>
      <c r="I494" t="s">
        <v>6159</v>
      </c>
      <c r="J494">
        <v>1</v>
      </c>
      <c r="K494" t="s">
        <v>6160</v>
      </c>
      <c r="L494" t="s">
        <v>3498</v>
      </c>
      <c r="N494" t="s">
        <v>3499</v>
      </c>
    </row>
    <row r="495" spans="1:59" hidden="1">
      <c r="A495">
        <v>37466</v>
      </c>
      <c r="B495">
        <v>2016</v>
      </c>
      <c r="C495" t="s">
        <v>96</v>
      </c>
      <c r="D495" t="s">
        <v>1847</v>
      </c>
      <c r="E495" s="2">
        <v>42383</v>
      </c>
      <c r="F495" s="2">
        <v>42386</v>
      </c>
      <c r="G495" t="s">
        <v>40</v>
      </c>
      <c r="H495" t="s">
        <v>40</v>
      </c>
      <c r="I495" t="s">
        <v>594</v>
      </c>
      <c r="J495">
        <v>1</v>
      </c>
      <c r="K495" t="s">
        <v>773</v>
      </c>
      <c r="L495" t="s">
        <v>1848</v>
      </c>
      <c r="M495" t="s">
        <v>1849</v>
      </c>
      <c r="N495" t="s">
        <v>774</v>
      </c>
      <c r="O495" t="s">
        <v>1165</v>
      </c>
      <c r="Q495" t="s">
        <v>1166</v>
      </c>
      <c r="R495" t="s">
        <v>775</v>
      </c>
      <c r="S495" t="s">
        <v>3352</v>
      </c>
      <c r="V495" t="s">
        <v>1167</v>
      </c>
      <c r="Y495" t="s">
        <v>30</v>
      </c>
      <c r="AF495">
        <v>0</v>
      </c>
      <c r="AI495" t="s">
        <v>3353</v>
      </c>
      <c r="AJ495" t="s">
        <v>1231</v>
      </c>
      <c r="AL495" t="s">
        <v>6464</v>
      </c>
      <c r="AM495" t="s">
        <v>1850</v>
      </c>
      <c r="AO495">
        <v>0</v>
      </c>
      <c r="AS495">
        <v>1</v>
      </c>
      <c r="AT495">
        <v>1</v>
      </c>
      <c r="BB495">
        <v>0</v>
      </c>
      <c r="BC495">
        <v>0</v>
      </c>
      <c r="BD495">
        <v>0</v>
      </c>
      <c r="BG495" s="1">
        <v>42425.620104166665</v>
      </c>
    </row>
    <row r="496" spans="1:59" hidden="1">
      <c r="A496">
        <v>37546</v>
      </c>
      <c r="B496">
        <v>2016</v>
      </c>
      <c r="C496" t="s">
        <v>7</v>
      </c>
      <c r="D496" t="s">
        <v>3354</v>
      </c>
      <c r="E496" s="2">
        <v>42383</v>
      </c>
      <c r="F496" s="2">
        <v>42384</v>
      </c>
      <c r="G496" t="s">
        <v>8</v>
      </c>
      <c r="H496" t="s">
        <v>8</v>
      </c>
      <c r="I496" t="s">
        <v>833</v>
      </c>
      <c r="J496">
        <v>1</v>
      </c>
      <c r="K496" t="s">
        <v>1182</v>
      </c>
      <c r="L496" t="s">
        <v>834</v>
      </c>
      <c r="M496" t="s">
        <v>835</v>
      </c>
    </row>
    <row r="497" spans="1:59" hidden="1">
      <c r="A497">
        <v>37780</v>
      </c>
      <c r="B497">
        <v>2016</v>
      </c>
      <c r="C497" t="s">
        <v>7</v>
      </c>
      <c r="D497" t="s">
        <v>3355</v>
      </c>
      <c r="E497" s="2">
        <v>42383</v>
      </c>
      <c r="F497" s="2">
        <v>42386</v>
      </c>
      <c r="G497" t="s">
        <v>10</v>
      </c>
      <c r="H497" t="s">
        <v>10</v>
      </c>
      <c r="I497" t="s">
        <v>3356</v>
      </c>
    </row>
    <row r="498" spans="1:59" hidden="1">
      <c r="A498">
        <v>37874</v>
      </c>
      <c r="B498">
        <v>2016</v>
      </c>
      <c r="C498" t="s">
        <v>2</v>
      </c>
      <c r="D498" t="s">
        <v>3357</v>
      </c>
      <c r="E498" s="2">
        <v>42383</v>
      </c>
      <c r="F498" s="2">
        <v>42386</v>
      </c>
      <c r="G498" t="s">
        <v>160</v>
      </c>
      <c r="H498" t="s">
        <v>160</v>
      </c>
      <c r="I498" t="s">
        <v>3358</v>
      </c>
      <c r="J498">
        <v>1</v>
      </c>
      <c r="K498" t="s">
        <v>3359</v>
      </c>
      <c r="L498">
        <v>10</v>
      </c>
    </row>
    <row r="499" spans="1:59" hidden="1">
      <c r="A499">
        <v>38365</v>
      </c>
      <c r="B499">
        <v>2016</v>
      </c>
      <c r="C499" t="s">
        <v>2</v>
      </c>
      <c r="D499" t="s">
        <v>3360</v>
      </c>
      <c r="E499" s="2">
        <v>42383</v>
      </c>
      <c r="F499" s="2">
        <v>42386</v>
      </c>
      <c r="G499" t="s">
        <v>22</v>
      </c>
      <c r="H499" t="s">
        <v>22</v>
      </c>
      <c r="I499" t="s">
        <v>3361</v>
      </c>
      <c r="J499">
        <v>1</v>
      </c>
      <c r="K499" t="s">
        <v>3362</v>
      </c>
      <c r="L499" t="s">
        <v>3363</v>
      </c>
      <c r="N499" t="s">
        <v>3364</v>
      </c>
    </row>
    <row r="500" spans="1:59" hidden="1">
      <c r="A500">
        <v>38395</v>
      </c>
      <c r="B500">
        <v>2016</v>
      </c>
      <c r="C500" t="s">
        <v>7</v>
      </c>
      <c r="D500" t="s">
        <v>3329</v>
      </c>
      <c r="E500" s="2">
        <v>42383</v>
      </c>
      <c r="F500" s="2">
        <v>42384</v>
      </c>
      <c r="G500" t="s">
        <v>38</v>
      </c>
      <c r="H500" t="s">
        <v>38</v>
      </c>
      <c r="I500" t="s">
        <v>461</v>
      </c>
      <c r="J500">
        <v>1</v>
      </c>
      <c r="K500" t="s">
        <v>2559</v>
      </c>
      <c r="L500" t="s">
        <v>2560</v>
      </c>
      <c r="M500" t="s">
        <v>2561</v>
      </c>
      <c r="N500" t="s">
        <v>41</v>
      </c>
      <c r="O500" t="s">
        <v>2562</v>
      </c>
      <c r="Q500" t="s">
        <v>2563</v>
      </c>
      <c r="R500" t="s">
        <v>2564</v>
      </c>
      <c r="V500" t="s">
        <v>2565</v>
      </c>
      <c r="Y500" t="s">
        <v>1</v>
      </c>
      <c r="AB500" t="s">
        <v>40</v>
      </c>
      <c r="AF500">
        <v>0</v>
      </c>
      <c r="AI500" t="s">
        <v>4</v>
      </c>
      <c r="AJ500" t="s">
        <v>16</v>
      </c>
      <c r="AK500" t="s">
        <v>729</v>
      </c>
      <c r="AL500" t="s">
        <v>729</v>
      </c>
      <c r="AM500" t="s">
        <v>3381</v>
      </c>
      <c r="AN500" t="s">
        <v>653</v>
      </c>
      <c r="AO500">
        <v>0</v>
      </c>
      <c r="AS500">
        <v>0</v>
      </c>
      <c r="AT500">
        <v>0</v>
      </c>
      <c r="BB500">
        <v>0</v>
      </c>
      <c r="BC500">
        <v>108434</v>
      </c>
      <c r="BD500">
        <v>0</v>
      </c>
      <c r="BG500" s="1">
        <v>42377.355428240742</v>
      </c>
    </row>
    <row r="501" spans="1:59" hidden="1">
      <c r="A501">
        <v>38606</v>
      </c>
      <c r="B501">
        <v>2016</v>
      </c>
      <c r="C501" t="s">
        <v>7</v>
      </c>
      <c r="D501" t="s">
        <v>3365</v>
      </c>
      <c r="E501" s="2">
        <v>42383</v>
      </c>
      <c r="F501" s="2">
        <v>42384</v>
      </c>
      <c r="G501" t="s">
        <v>25</v>
      </c>
      <c r="H501" t="s">
        <v>25</v>
      </c>
      <c r="I501" t="s">
        <v>3366</v>
      </c>
      <c r="J501">
        <v>1</v>
      </c>
      <c r="K501" t="s">
        <v>3367</v>
      </c>
      <c r="L501" t="s">
        <v>6156</v>
      </c>
      <c r="N501" t="s">
        <v>3368</v>
      </c>
    </row>
    <row r="502" spans="1:59" hidden="1">
      <c r="A502">
        <v>38619</v>
      </c>
      <c r="B502">
        <v>2016</v>
      </c>
      <c r="C502" t="s">
        <v>7</v>
      </c>
      <c r="D502" t="s">
        <v>3369</v>
      </c>
      <c r="E502" s="2">
        <v>42383</v>
      </c>
      <c r="F502" s="2">
        <v>42384</v>
      </c>
      <c r="G502" t="s">
        <v>25</v>
      </c>
      <c r="H502" t="s">
        <v>25</v>
      </c>
      <c r="I502" t="s">
        <v>3370</v>
      </c>
      <c r="J502">
        <v>1</v>
      </c>
      <c r="K502" t="s">
        <v>3371</v>
      </c>
      <c r="L502" t="s">
        <v>3372</v>
      </c>
    </row>
    <row r="503" spans="1:59" hidden="1">
      <c r="A503">
        <v>38625</v>
      </c>
      <c r="B503">
        <v>2016</v>
      </c>
      <c r="C503" t="s">
        <v>7</v>
      </c>
      <c r="D503" t="s">
        <v>3373</v>
      </c>
      <c r="E503" s="2">
        <v>42383</v>
      </c>
      <c r="F503" s="2">
        <v>42384</v>
      </c>
      <c r="G503" t="s">
        <v>85</v>
      </c>
      <c r="H503" t="s">
        <v>85</v>
      </c>
      <c r="I503" t="s">
        <v>3374</v>
      </c>
      <c r="J503">
        <v>1</v>
      </c>
      <c r="K503" t="s">
        <v>3375</v>
      </c>
      <c r="L503" t="s">
        <v>3376</v>
      </c>
      <c r="N503" t="s">
        <v>3377</v>
      </c>
      <c r="O503" t="s">
        <v>3378</v>
      </c>
      <c r="R503" t="s">
        <v>3379</v>
      </c>
      <c r="V503" t="s">
        <v>3380</v>
      </c>
      <c r="AB503" t="s">
        <v>79</v>
      </c>
      <c r="AF503">
        <v>0</v>
      </c>
      <c r="AI503" t="s">
        <v>4</v>
      </c>
      <c r="AJ503" t="s">
        <v>3</v>
      </c>
      <c r="AK503" t="s">
        <v>675</v>
      </c>
      <c r="AL503" t="s">
        <v>675</v>
      </c>
      <c r="AM503" t="s">
        <v>3381</v>
      </c>
      <c r="AN503" t="s">
        <v>653</v>
      </c>
      <c r="AO503">
        <v>0</v>
      </c>
      <c r="AS503">
        <v>0</v>
      </c>
      <c r="AT503">
        <v>0</v>
      </c>
      <c r="BB503">
        <v>0</v>
      </c>
      <c r="BC503">
        <v>0</v>
      </c>
      <c r="BD503">
        <v>0</v>
      </c>
      <c r="BE503">
        <v>0</v>
      </c>
      <c r="BF503">
        <v>5766308</v>
      </c>
      <c r="BG503" s="1">
        <v>42376.503032407411</v>
      </c>
    </row>
    <row r="504" spans="1:59" hidden="1">
      <c r="A504">
        <v>38753</v>
      </c>
      <c r="B504">
        <v>2016</v>
      </c>
      <c r="C504" t="s">
        <v>7</v>
      </c>
      <c r="D504" t="s">
        <v>2701</v>
      </c>
      <c r="E504" s="2">
        <v>42383</v>
      </c>
      <c r="F504" s="2">
        <v>42384</v>
      </c>
      <c r="G504" t="s">
        <v>36</v>
      </c>
      <c r="H504" t="s">
        <v>36</v>
      </c>
      <c r="I504" t="s">
        <v>3382</v>
      </c>
      <c r="J504">
        <v>1</v>
      </c>
      <c r="K504" t="s">
        <v>3383</v>
      </c>
      <c r="L504" t="s">
        <v>3384</v>
      </c>
      <c r="N504" t="s">
        <v>3385</v>
      </c>
    </row>
    <row r="505" spans="1:59" hidden="1">
      <c r="A505">
        <v>38782</v>
      </c>
      <c r="B505">
        <v>2016</v>
      </c>
      <c r="C505" t="s">
        <v>7</v>
      </c>
      <c r="D505" t="s">
        <v>6162</v>
      </c>
      <c r="E505" s="2">
        <v>42383</v>
      </c>
      <c r="F505" s="2">
        <v>42384</v>
      </c>
      <c r="G505" t="s">
        <v>754</v>
      </c>
      <c r="H505" t="s">
        <v>754</v>
      </c>
      <c r="I505" t="s">
        <v>3386</v>
      </c>
      <c r="J505">
        <v>1</v>
      </c>
      <c r="K505" t="s">
        <v>6163</v>
      </c>
      <c r="L505">
        <v>295</v>
      </c>
    </row>
    <row r="506" spans="1:59" hidden="1">
      <c r="A506">
        <v>38934</v>
      </c>
      <c r="B506">
        <v>2016</v>
      </c>
      <c r="C506" t="s">
        <v>32</v>
      </c>
      <c r="E506" s="2">
        <v>42383</v>
      </c>
      <c r="F506" s="2">
        <v>42384</v>
      </c>
      <c r="G506" t="s">
        <v>36</v>
      </c>
      <c r="H506" t="s">
        <v>36</v>
      </c>
      <c r="I506" t="s">
        <v>48</v>
      </c>
      <c r="J506">
        <v>1</v>
      </c>
      <c r="K506" t="s">
        <v>6164</v>
      </c>
      <c r="L506" t="s">
        <v>6165</v>
      </c>
      <c r="M506" t="s">
        <v>6166</v>
      </c>
      <c r="N506" t="s">
        <v>6167</v>
      </c>
      <c r="O506" t="s">
        <v>6168</v>
      </c>
      <c r="R506" t="s">
        <v>6169</v>
      </c>
      <c r="Y506" t="s">
        <v>1</v>
      </c>
      <c r="AI506" t="s">
        <v>4</v>
      </c>
      <c r="AJ506" t="s">
        <v>145</v>
      </c>
      <c r="AK506" t="s">
        <v>6170</v>
      </c>
      <c r="AL506" t="s">
        <v>6170</v>
      </c>
      <c r="AM506" t="s">
        <v>3381</v>
      </c>
      <c r="AN506" t="s">
        <v>28</v>
      </c>
      <c r="AO506">
        <v>0</v>
      </c>
      <c r="AS506">
        <v>1</v>
      </c>
      <c r="AT506">
        <v>1</v>
      </c>
      <c r="BB506">
        <v>0</v>
      </c>
      <c r="BD506">
        <v>0</v>
      </c>
      <c r="BG506" s="1">
        <v>42385.403402777774</v>
      </c>
    </row>
    <row r="507" spans="1:59" hidden="1">
      <c r="A507">
        <v>37194</v>
      </c>
      <c r="B507">
        <v>2016</v>
      </c>
      <c r="C507" t="s">
        <v>32</v>
      </c>
      <c r="D507" t="s">
        <v>2574</v>
      </c>
      <c r="E507" s="2">
        <v>42384</v>
      </c>
      <c r="F507" s="2">
        <v>42385</v>
      </c>
      <c r="G507" t="s">
        <v>36</v>
      </c>
      <c r="H507" t="s">
        <v>36</v>
      </c>
      <c r="I507" t="s">
        <v>51</v>
      </c>
      <c r="J507">
        <v>1</v>
      </c>
      <c r="K507" t="s">
        <v>3387</v>
      </c>
      <c r="L507" t="s">
        <v>3388</v>
      </c>
      <c r="M507" t="s">
        <v>3389</v>
      </c>
      <c r="N507" t="s">
        <v>3390</v>
      </c>
      <c r="O507" t="s">
        <v>3391</v>
      </c>
      <c r="R507" t="s">
        <v>3392</v>
      </c>
      <c r="S507" t="s">
        <v>3392</v>
      </c>
      <c r="V507" t="s">
        <v>3393</v>
      </c>
      <c r="W507" t="s">
        <v>3394</v>
      </c>
      <c r="Y507" t="s">
        <v>1</v>
      </c>
      <c r="AF507">
        <v>0</v>
      </c>
      <c r="AI507" t="s">
        <v>107</v>
      </c>
      <c r="AJ507" t="s">
        <v>67</v>
      </c>
      <c r="AK507" t="s">
        <v>698</v>
      </c>
      <c r="AL507" t="s">
        <v>698</v>
      </c>
      <c r="AM507" t="s">
        <v>1851</v>
      </c>
      <c r="AN507" t="s">
        <v>653</v>
      </c>
      <c r="AO507">
        <v>0</v>
      </c>
      <c r="AS507">
        <v>0</v>
      </c>
      <c r="AT507">
        <v>1</v>
      </c>
      <c r="BB507">
        <v>0</v>
      </c>
      <c r="BC507">
        <v>0</v>
      </c>
      <c r="BD507">
        <v>0</v>
      </c>
      <c r="BG507" s="1">
        <v>42373.308842592596</v>
      </c>
    </row>
    <row r="508" spans="1:59" hidden="1">
      <c r="A508">
        <v>37253</v>
      </c>
      <c r="B508">
        <v>2016</v>
      </c>
      <c r="C508" t="s">
        <v>7</v>
      </c>
      <c r="D508" t="s">
        <v>1852</v>
      </c>
      <c r="E508" s="2">
        <v>42384</v>
      </c>
      <c r="F508" s="2">
        <v>42386</v>
      </c>
      <c r="G508" t="s">
        <v>40</v>
      </c>
      <c r="H508" t="s">
        <v>40</v>
      </c>
      <c r="I508" t="s">
        <v>111</v>
      </c>
      <c r="J508">
        <v>1</v>
      </c>
      <c r="R508" t="s">
        <v>801</v>
      </c>
      <c r="Y508" t="s">
        <v>1</v>
      </c>
      <c r="AB508" t="s">
        <v>40</v>
      </c>
      <c r="AF508">
        <v>0</v>
      </c>
      <c r="AI508" t="s">
        <v>13</v>
      </c>
      <c r="AJ508" t="s">
        <v>18</v>
      </c>
      <c r="AK508" t="s">
        <v>677</v>
      </c>
      <c r="AM508" t="s">
        <v>3404</v>
      </c>
      <c r="AN508" t="s">
        <v>28</v>
      </c>
      <c r="AO508">
        <v>0</v>
      </c>
      <c r="AS508">
        <v>1</v>
      </c>
      <c r="AT508">
        <v>1</v>
      </c>
      <c r="BB508">
        <v>0</v>
      </c>
      <c r="BC508">
        <v>0</v>
      </c>
      <c r="BD508">
        <v>0</v>
      </c>
      <c r="BG508" s="1">
        <v>42383.78020833333</v>
      </c>
    </row>
    <row r="509" spans="1:59" hidden="1">
      <c r="A509">
        <v>37673</v>
      </c>
      <c r="B509">
        <v>2016</v>
      </c>
      <c r="C509" t="s">
        <v>7</v>
      </c>
      <c r="D509" t="s">
        <v>3417</v>
      </c>
      <c r="E509" s="2">
        <v>42384</v>
      </c>
      <c r="F509" s="2">
        <v>42385</v>
      </c>
      <c r="G509" t="s">
        <v>10</v>
      </c>
      <c r="H509" t="s">
        <v>10</v>
      </c>
      <c r="I509" t="s">
        <v>3073</v>
      </c>
    </row>
    <row r="510" spans="1:59" hidden="1">
      <c r="A510">
        <v>37691</v>
      </c>
      <c r="B510">
        <v>2016</v>
      </c>
      <c r="C510" t="s">
        <v>7</v>
      </c>
      <c r="D510" t="s">
        <v>3397</v>
      </c>
      <c r="E510" s="2">
        <v>42384</v>
      </c>
      <c r="F510" s="2">
        <v>42385</v>
      </c>
      <c r="G510" t="s">
        <v>10</v>
      </c>
      <c r="H510" t="s">
        <v>10</v>
      </c>
      <c r="I510" t="s">
        <v>2471</v>
      </c>
    </row>
    <row r="511" spans="1:59" hidden="1">
      <c r="A511">
        <v>37773</v>
      </c>
      <c r="B511">
        <v>2016</v>
      </c>
      <c r="C511" t="s">
        <v>2</v>
      </c>
      <c r="D511" t="s">
        <v>3398</v>
      </c>
      <c r="E511" s="2">
        <v>42384</v>
      </c>
      <c r="F511" s="2">
        <v>42384</v>
      </c>
      <c r="G511" t="s">
        <v>10</v>
      </c>
      <c r="H511" t="s">
        <v>10</v>
      </c>
      <c r="I511" t="s">
        <v>6465</v>
      </c>
      <c r="J511">
        <v>1</v>
      </c>
      <c r="K511" t="s">
        <v>6466</v>
      </c>
      <c r="L511" t="s">
        <v>6467</v>
      </c>
      <c r="M511" t="s">
        <v>6468</v>
      </c>
      <c r="N511" t="s">
        <v>6469</v>
      </c>
    </row>
    <row r="512" spans="1:59" hidden="1">
      <c r="A512">
        <v>37795</v>
      </c>
      <c r="B512">
        <v>2016</v>
      </c>
      <c r="C512" t="s">
        <v>7</v>
      </c>
      <c r="D512" t="s">
        <v>3400</v>
      </c>
      <c r="E512" s="2">
        <v>42384</v>
      </c>
      <c r="F512" s="2">
        <v>42389</v>
      </c>
      <c r="G512" t="s">
        <v>10</v>
      </c>
      <c r="H512" t="s">
        <v>10</v>
      </c>
      <c r="I512" t="s">
        <v>3401</v>
      </c>
    </row>
    <row r="513" spans="1:59">
      <c r="A513">
        <v>37856</v>
      </c>
      <c r="B513">
        <v>2016</v>
      </c>
      <c r="C513" t="s">
        <v>12</v>
      </c>
      <c r="E513" s="2">
        <v>42384</v>
      </c>
      <c r="F513" s="2">
        <v>42385</v>
      </c>
      <c r="G513" t="s">
        <v>14</v>
      </c>
      <c r="H513" t="s">
        <v>14</v>
      </c>
      <c r="I513" t="s">
        <v>236</v>
      </c>
      <c r="J513">
        <v>1</v>
      </c>
      <c r="K513" t="s">
        <v>2257</v>
      </c>
      <c r="L513" t="s">
        <v>2225</v>
      </c>
      <c r="N513" t="s">
        <v>2226</v>
      </c>
    </row>
    <row r="514" spans="1:59" hidden="1">
      <c r="A514">
        <v>37952</v>
      </c>
      <c r="B514">
        <v>2016</v>
      </c>
      <c r="C514" t="s">
        <v>32</v>
      </c>
      <c r="E514" s="2">
        <v>42384</v>
      </c>
      <c r="F514" s="2">
        <v>42386</v>
      </c>
      <c r="G514" t="s">
        <v>22</v>
      </c>
      <c r="H514" t="s">
        <v>22</v>
      </c>
      <c r="I514" t="s">
        <v>5741</v>
      </c>
      <c r="J514">
        <v>1</v>
      </c>
      <c r="K514" t="s">
        <v>2429</v>
      </c>
      <c r="L514" t="s">
        <v>2430</v>
      </c>
    </row>
    <row r="515" spans="1:59" hidden="1">
      <c r="A515">
        <v>38334</v>
      </c>
      <c r="B515">
        <v>2016</v>
      </c>
      <c r="C515" t="s">
        <v>7</v>
      </c>
      <c r="D515" t="s">
        <v>2214</v>
      </c>
      <c r="E515" s="2">
        <v>42384</v>
      </c>
      <c r="F515" s="2">
        <v>42386</v>
      </c>
      <c r="G515" t="s">
        <v>36</v>
      </c>
      <c r="H515" t="s">
        <v>36</v>
      </c>
      <c r="I515" t="s">
        <v>694</v>
      </c>
      <c r="J515">
        <v>1</v>
      </c>
      <c r="K515" t="s">
        <v>2915</v>
      </c>
      <c r="L515" t="s">
        <v>2916</v>
      </c>
      <c r="N515" t="s">
        <v>2917</v>
      </c>
      <c r="O515" t="s">
        <v>3148</v>
      </c>
      <c r="R515" t="s">
        <v>3149</v>
      </c>
      <c r="S515" t="s">
        <v>3149</v>
      </c>
      <c r="AB515" t="s">
        <v>25</v>
      </c>
      <c r="AI515" t="s">
        <v>2566</v>
      </c>
      <c r="AJ515" t="s">
        <v>6462</v>
      </c>
      <c r="AL515" t="s">
        <v>6470</v>
      </c>
      <c r="AM515" t="s">
        <v>3404</v>
      </c>
      <c r="AN515" t="s">
        <v>653</v>
      </c>
      <c r="AO515">
        <v>0</v>
      </c>
      <c r="AS515">
        <v>0</v>
      </c>
      <c r="AT515">
        <v>1</v>
      </c>
      <c r="BB515">
        <v>0</v>
      </c>
      <c r="BD515">
        <v>1</v>
      </c>
      <c r="BE515">
        <v>0</v>
      </c>
      <c r="BF515">
        <v>73320</v>
      </c>
      <c r="BG515" s="1">
        <v>42382.613020833334</v>
      </c>
    </row>
    <row r="516" spans="1:59" hidden="1">
      <c r="A516">
        <v>38449</v>
      </c>
      <c r="B516">
        <v>2016</v>
      </c>
      <c r="C516" t="s">
        <v>96</v>
      </c>
      <c r="D516" t="s">
        <v>211</v>
      </c>
      <c r="E516" s="2">
        <v>42384</v>
      </c>
      <c r="F516" s="2">
        <v>42386</v>
      </c>
      <c r="G516" t="s">
        <v>47</v>
      </c>
      <c r="H516" t="s">
        <v>47</v>
      </c>
      <c r="I516" t="s">
        <v>150</v>
      </c>
      <c r="J516">
        <v>1</v>
      </c>
      <c r="K516" t="s">
        <v>6471</v>
      </c>
      <c r="M516" t="s">
        <v>1095</v>
      </c>
      <c r="N516" t="s">
        <v>149</v>
      </c>
      <c r="O516" t="s">
        <v>1620</v>
      </c>
      <c r="Q516" t="s">
        <v>1621</v>
      </c>
      <c r="R516" t="s">
        <v>148</v>
      </c>
      <c r="Y516" t="s">
        <v>1</v>
      </c>
      <c r="AF516">
        <v>0</v>
      </c>
      <c r="AI516" t="s">
        <v>144</v>
      </c>
      <c r="AJ516" t="s">
        <v>155</v>
      </c>
      <c r="AK516" t="s">
        <v>686</v>
      </c>
      <c r="AL516" t="s">
        <v>1498</v>
      </c>
      <c r="AM516" t="s">
        <v>3404</v>
      </c>
      <c r="AN516" t="s">
        <v>28</v>
      </c>
      <c r="AO516">
        <v>0</v>
      </c>
      <c r="AS516">
        <v>1</v>
      </c>
      <c r="AT516">
        <v>0</v>
      </c>
      <c r="BB516">
        <v>0</v>
      </c>
      <c r="BC516">
        <v>0</v>
      </c>
      <c r="BD516">
        <v>0</v>
      </c>
      <c r="BG516" s="1">
        <v>42388.397835648146</v>
      </c>
    </row>
    <row r="517" spans="1:59" hidden="1">
      <c r="A517">
        <v>38519</v>
      </c>
      <c r="B517">
        <v>2016</v>
      </c>
      <c r="C517" t="s">
        <v>130</v>
      </c>
      <c r="D517" t="s">
        <v>211</v>
      </c>
      <c r="E517" s="2">
        <v>42384</v>
      </c>
      <c r="F517" s="2">
        <v>42386</v>
      </c>
      <c r="G517" t="s">
        <v>47</v>
      </c>
      <c r="H517" t="s">
        <v>47</v>
      </c>
      <c r="I517" t="s">
        <v>150</v>
      </c>
      <c r="J517">
        <v>1</v>
      </c>
      <c r="K517" t="s">
        <v>6472</v>
      </c>
      <c r="L517" t="s">
        <v>1095</v>
      </c>
      <c r="N517" t="s">
        <v>149</v>
      </c>
      <c r="O517" t="s">
        <v>1620</v>
      </c>
      <c r="Q517" t="s">
        <v>1621</v>
      </c>
      <c r="R517" t="s">
        <v>148</v>
      </c>
      <c r="Y517" t="s">
        <v>1</v>
      </c>
      <c r="AF517">
        <v>0</v>
      </c>
      <c r="AI517" t="s">
        <v>144</v>
      </c>
      <c r="AJ517" t="s">
        <v>154</v>
      </c>
      <c r="AL517" t="s">
        <v>132</v>
      </c>
      <c r="AM517" t="s">
        <v>3404</v>
      </c>
      <c r="AN517" t="s">
        <v>28</v>
      </c>
      <c r="AO517">
        <v>0</v>
      </c>
      <c r="AS517">
        <v>1</v>
      </c>
      <c r="AT517">
        <v>0</v>
      </c>
      <c r="BB517">
        <v>0</v>
      </c>
      <c r="BC517">
        <v>0</v>
      </c>
      <c r="BD517">
        <v>0</v>
      </c>
      <c r="BG517" s="1">
        <v>42387.402812499997</v>
      </c>
    </row>
    <row r="518" spans="1:59" hidden="1">
      <c r="A518">
        <v>38581</v>
      </c>
      <c r="B518">
        <v>2016</v>
      </c>
      <c r="C518" t="s">
        <v>130</v>
      </c>
      <c r="D518" t="s">
        <v>158</v>
      </c>
      <c r="E518" s="2">
        <v>42384</v>
      </c>
      <c r="F518" s="2">
        <v>42386</v>
      </c>
      <c r="G518" t="s">
        <v>24</v>
      </c>
      <c r="H518" t="s">
        <v>24</v>
      </c>
      <c r="I518" t="s">
        <v>71</v>
      </c>
      <c r="J518">
        <v>1</v>
      </c>
      <c r="K518" t="s">
        <v>2342</v>
      </c>
      <c r="L518" t="s">
        <v>2343</v>
      </c>
      <c r="N518" t="s">
        <v>2355</v>
      </c>
    </row>
    <row r="519" spans="1:59" hidden="1">
      <c r="A519">
        <v>38679</v>
      </c>
      <c r="B519">
        <v>2016</v>
      </c>
      <c r="C519" t="s">
        <v>7</v>
      </c>
      <c r="E519" s="2">
        <v>42384</v>
      </c>
      <c r="F519" s="2">
        <v>42385</v>
      </c>
      <c r="G519" t="s">
        <v>44</v>
      </c>
      <c r="H519" t="s">
        <v>2886</v>
      </c>
      <c r="I519" t="s">
        <v>2887</v>
      </c>
      <c r="J519">
        <v>1</v>
      </c>
      <c r="K519" t="s">
        <v>2888</v>
      </c>
      <c r="L519" t="s">
        <v>2889</v>
      </c>
      <c r="M519" t="s">
        <v>2890</v>
      </c>
      <c r="N519" t="s">
        <v>2891</v>
      </c>
      <c r="R519" t="s">
        <v>2892</v>
      </c>
      <c r="T519" t="s">
        <v>6174</v>
      </c>
      <c r="Y519" t="s">
        <v>1</v>
      </c>
      <c r="AB519" t="s">
        <v>2893</v>
      </c>
      <c r="AI519" t="s">
        <v>4</v>
      </c>
      <c r="AJ519" t="s">
        <v>3</v>
      </c>
      <c r="AL519" t="s">
        <v>675</v>
      </c>
      <c r="AM519" t="s">
        <v>1851</v>
      </c>
      <c r="AN519" t="s">
        <v>28</v>
      </c>
      <c r="AO519">
        <v>0</v>
      </c>
      <c r="AS519">
        <v>1</v>
      </c>
      <c r="AT519">
        <v>1</v>
      </c>
      <c r="BB519">
        <v>0</v>
      </c>
      <c r="BD519">
        <v>0</v>
      </c>
      <c r="BG519" s="1">
        <v>42384.548564814817</v>
      </c>
    </row>
    <row r="520" spans="1:59" hidden="1">
      <c r="A520">
        <v>38747</v>
      </c>
      <c r="B520">
        <v>2016</v>
      </c>
      <c r="C520" t="s">
        <v>7</v>
      </c>
      <c r="D520" t="s">
        <v>6175</v>
      </c>
      <c r="E520" s="2">
        <v>42384</v>
      </c>
      <c r="F520" s="2">
        <v>42385</v>
      </c>
      <c r="G520" t="s">
        <v>38</v>
      </c>
      <c r="H520" t="s">
        <v>38</v>
      </c>
      <c r="I520" t="s">
        <v>83</v>
      </c>
      <c r="J520">
        <v>1</v>
      </c>
      <c r="K520" t="s">
        <v>3202</v>
      </c>
      <c r="L520" t="s">
        <v>3204</v>
      </c>
      <c r="N520" t="s">
        <v>3412</v>
      </c>
      <c r="R520" t="s">
        <v>6176</v>
      </c>
      <c r="Y520" t="s">
        <v>1</v>
      </c>
      <c r="AB520" t="s">
        <v>77</v>
      </c>
      <c r="AI520" t="s">
        <v>55</v>
      </c>
      <c r="AJ520" t="s">
        <v>49</v>
      </c>
      <c r="AK520" t="s">
        <v>745</v>
      </c>
      <c r="AL520" t="s">
        <v>745</v>
      </c>
      <c r="AM520" t="s">
        <v>1851</v>
      </c>
      <c r="AN520" t="s">
        <v>28</v>
      </c>
      <c r="AO520">
        <v>0</v>
      </c>
      <c r="AS520">
        <v>0</v>
      </c>
      <c r="AT520">
        <v>1</v>
      </c>
      <c r="BB520">
        <v>0</v>
      </c>
      <c r="BD520">
        <v>0</v>
      </c>
      <c r="BE520">
        <v>0</v>
      </c>
      <c r="BF520">
        <v>100968</v>
      </c>
      <c r="BG520" s="1">
        <v>42389.262939814813</v>
      </c>
    </row>
    <row r="521" spans="1:59">
      <c r="A521">
        <v>38823</v>
      </c>
      <c r="B521">
        <v>2016</v>
      </c>
      <c r="C521" t="s">
        <v>12</v>
      </c>
      <c r="D521" t="s">
        <v>3405</v>
      </c>
      <c r="E521" s="2">
        <v>42384</v>
      </c>
      <c r="F521" s="2">
        <v>42386</v>
      </c>
      <c r="G521" t="s">
        <v>22</v>
      </c>
      <c r="H521" t="s">
        <v>22</v>
      </c>
      <c r="I521" t="s">
        <v>3406</v>
      </c>
    </row>
    <row r="522" spans="1:59" hidden="1">
      <c r="A522">
        <v>37306</v>
      </c>
      <c r="B522">
        <v>2016</v>
      </c>
      <c r="C522" t="s">
        <v>7</v>
      </c>
      <c r="E522" s="2">
        <v>42385</v>
      </c>
      <c r="F522" s="2">
        <v>42386</v>
      </c>
      <c r="G522" t="s">
        <v>40</v>
      </c>
      <c r="H522" t="s">
        <v>40</v>
      </c>
      <c r="I522" t="s">
        <v>596</v>
      </c>
      <c r="J522">
        <v>1</v>
      </c>
      <c r="K522" t="s">
        <v>3407</v>
      </c>
      <c r="L522" t="s">
        <v>3408</v>
      </c>
      <c r="M522" t="s">
        <v>3409</v>
      </c>
      <c r="N522" t="s">
        <v>3410</v>
      </c>
    </row>
    <row r="523" spans="1:59" hidden="1">
      <c r="A523">
        <v>37416</v>
      </c>
      <c r="B523">
        <v>2016</v>
      </c>
      <c r="C523" t="s">
        <v>2</v>
      </c>
      <c r="D523" t="s">
        <v>99</v>
      </c>
      <c r="E523" s="2">
        <v>42385</v>
      </c>
      <c r="F523" s="2">
        <v>42386</v>
      </c>
      <c r="G523" t="s">
        <v>38</v>
      </c>
      <c r="H523" t="s">
        <v>38</v>
      </c>
      <c r="I523" t="s">
        <v>108</v>
      </c>
      <c r="J523">
        <v>1</v>
      </c>
      <c r="K523" t="s">
        <v>3202</v>
      </c>
      <c r="L523" t="s">
        <v>3203</v>
      </c>
      <c r="M523" t="s">
        <v>3411</v>
      </c>
      <c r="N523" t="s">
        <v>3412</v>
      </c>
    </row>
    <row r="524" spans="1:59" hidden="1">
      <c r="A524">
        <v>37467</v>
      </c>
      <c r="B524">
        <v>2016</v>
      </c>
      <c r="C524" t="s">
        <v>96</v>
      </c>
      <c r="D524" t="s">
        <v>99</v>
      </c>
      <c r="E524" s="2">
        <v>42385</v>
      </c>
      <c r="F524" s="2">
        <v>42386</v>
      </c>
      <c r="G524" t="s">
        <v>8</v>
      </c>
      <c r="H524" t="s">
        <v>8</v>
      </c>
      <c r="I524" t="s">
        <v>33</v>
      </c>
      <c r="J524">
        <v>1</v>
      </c>
      <c r="K524" t="s">
        <v>1182</v>
      </c>
      <c r="L524" t="s">
        <v>767</v>
      </c>
      <c r="M524" t="s">
        <v>768</v>
      </c>
    </row>
    <row r="525" spans="1:59" hidden="1">
      <c r="A525">
        <v>37483</v>
      </c>
      <c r="B525">
        <v>2016</v>
      </c>
      <c r="C525" t="s">
        <v>2</v>
      </c>
      <c r="D525" t="s">
        <v>561</v>
      </c>
      <c r="E525" s="2">
        <v>42385</v>
      </c>
      <c r="F525" s="2">
        <v>42389</v>
      </c>
      <c r="G525" t="s">
        <v>187</v>
      </c>
      <c r="H525" t="s">
        <v>187</v>
      </c>
      <c r="I525" t="s">
        <v>1856</v>
      </c>
      <c r="J525">
        <v>1</v>
      </c>
      <c r="K525" t="s">
        <v>1857</v>
      </c>
      <c r="L525" t="s">
        <v>1858</v>
      </c>
      <c r="N525" t="s">
        <v>208</v>
      </c>
      <c r="O525">
        <v>77273969235</v>
      </c>
      <c r="R525" t="s">
        <v>1859</v>
      </c>
      <c r="S525" t="s">
        <v>1860</v>
      </c>
      <c r="Y525" t="s">
        <v>1</v>
      </c>
      <c r="AF525">
        <v>0</v>
      </c>
      <c r="AI525" t="s">
        <v>4</v>
      </c>
      <c r="AJ525" t="s">
        <v>193</v>
      </c>
      <c r="AK525" t="s">
        <v>720</v>
      </c>
      <c r="AL525" t="s">
        <v>721</v>
      </c>
      <c r="AM525" t="s">
        <v>1861</v>
      </c>
      <c r="AN525" t="s">
        <v>28</v>
      </c>
      <c r="AO525">
        <v>0</v>
      </c>
      <c r="AS525">
        <v>1</v>
      </c>
      <c r="AT525">
        <v>0</v>
      </c>
      <c r="BB525">
        <v>0</v>
      </c>
      <c r="BC525">
        <v>0</v>
      </c>
      <c r="BD525">
        <v>0</v>
      </c>
      <c r="BG525" s="1">
        <v>42387.367824074077</v>
      </c>
    </row>
    <row r="526" spans="1:59" hidden="1">
      <c r="A526">
        <v>37703</v>
      </c>
      <c r="B526">
        <v>2016</v>
      </c>
      <c r="C526" t="s">
        <v>96</v>
      </c>
      <c r="D526" t="s">
        <v>3003</v>
      </c>
      <c r="E526" s="2">
        <v>42385</v>
      </c>
      <c r="F526" s="2">
        <v>42386</v>
      </c>
      <c r="G526" t="s">
        <v>47</v>
      </c>
      <c r="H526" t="s">
        <v>47</v>
      </c>
      <c r="I526" t="s">
        <v>192</v>
      </c>
      <c r="J526">
        <v>1</v>
      </c>
      <c r="K526" t="s">
        <v>3173</v>
      </c>
      <c r="L526" t="s">
        <v>3174</v>
      </c>
      <c r="N526" t="s">
        <v>3175</v>
      </c>
      <c r="O526" t="s">
        <v>3176</v>
      </c>
      <c r="Q526" t="s">
        <v>3177</v>
      </c>
      <c r="R526" t="s">
        <v>3178</v>
      </c>
      <c r="Y526" t="s">
        <v>1</v>
      </c>
      <c r="AF526">
        <v>0</v>
      </c>
      <c r="AI526" t="s">
        <v>120</v>
      </c>
      <c r="AJ526" t="s">
        <v>92</v>
      </c>
      <c r="AL526" t="s">
        <v>685</v>
      </c>
      <c r="AM526" t="s">
        <v>1854</v>
      </c>
      <c r="AN526" t="s">
        <v>28</v>
      </c>
      <c r="AO526">
        <v>0</v>
      </c>
      <c r="AS526">
        <v>1</v>
      </c>
      <c r="AT526">
        <v>1</v>
      </c>
      <c r="BB526">
        <v>0</v>
      </c>
      <c r="BC526">
        <v>0</v>
      </c>
      <c r="BD526">
        <v>0</v>
      </c>
      <c r="BG526" s="1">
        <v>42387.314710648148</v>
      </c>
    </row>
    <row r="527" spans="1:59">
      <c r="A527">
        <v>37707</v>
      </c>
      <c r="B527">
        <v>2016</v>
      </c>
      <c r="C527" t="s">
        <v>12</v>
      </c>
      <c r="D527" t="s">
        <v>2254</v>
      </c>
      <c r="E527" s="2">
        <v>42385</v>
      </c>
      <c r="F527" s="2">
        <v>42386</v>
      </c>
      <c r="G527" t="s">
        <v>10</v>
      </c>
      <c r="H527" t="s">
        <v>10</v>
      </c>
      <c r="I527" t="s">
        <v>2912</v>
      </c>
    </row>
    <row r="528" spans="1:59" hidden="1">
      <c r="A528">
        <v>37735</v>
      </c>
      <c r="B528">
        <v>2016</v>
      </c>
      <c r="C528" t="s">
        <v>2</v>
      </c>
      <c r="D528" t="s">
        <v>561</v>
      </c>
      <c r="E528" s="2">
        <v>42385</v>
      </c>
      <c r="F528" s="2">
        <v>42385</v>
      </c>
      <c r="G528" t="s">
        <v>40</v>
      </c>
      <c r="H528" t="s">
        <v>40</v>
      </c>
      <c r="I528" t="s">
        <v>292</v>
      </c>
      <c r="J528">
        <v>1</v>
      </c>
      <c r="K528" t="s">
        <v>6473</v>
      </c>
      <c r="M528" t="s">
        <v>3089</v>
      </c>
      <c r="N528" t="s">
        <v>3090</v>
      </c>
      <c r="O528" t="s">
        <v>6474</v>
      </c>
      <c r="R528" t="s">
        <v>6475</v>
      </c>
      <c r="S528" t="s">
        <v>2795</v>
      </c>
      <c r="Y528" t="s">
        <v>1</v>
      </c>
      <c r="AF528">
        <v>0</v>
      </c>
      <c r="AI528" t="s">
        <v>4</v>
      </c>
      <c r="AJ528" t="s">
        <v>657</v>
      </c>
      <c r="AK528" t="s">
        <v>906</v>
      </c>
      <c r="AL528" t="s">
        <v>904</v>
      </c>
      <c r="AM528" t="s">
        <v>1863</v>
      </c>
      <c r="AN528" t="s">
        <v>28</v>
      </c>
      <c r="AO528">
        <v>0</v>
      </c>
      <c r="AS528">
        <v>1</v>
      </c>
      <c r="AT528">
        <v>1</v>
      </c>
      <c r="BB528">
        <v>0</v>
      </c>
      <c r="BC528">
        <v>0</v>
      </c>
      <c r="BD528">
        <v>0</v>
      </c>
      <c r="BE528">
        <v>0</v>
      </c>
      <c r="BF528">
        <v>0</v>
      </c>
      <c r="BG528" s="1">
        <v>42385.543333333335</v>
      </c>
    </row>
    <row r="529" spans="1:59" hidden="1">
      <c r="A529">
        <v>37886</v>
      </c>
      <c r="B529">
        <v>2016</v>
      </c>
      <c r="C529" t="s">
        <v>2</v>
      </c>
      <c r="D529" t="s">
        <v>3418</v>
      </c>
      <c r="E529" s="2">
        <v>42385</v>
      </c>
      <c r="F529" s="2">
        <v>42386</v>
      </c>
      <c r="G529" t="s">
        <v>10</v>
      </c>
      <c r="H529" t="s">
        <v>10</v>
      </c>
      <c r="I529" t="s">
        <v>3419</v>
      </c>
    </row>
    <row r="530" spans="1:59" hidden="1">
      <c r="A530">
        <v>37775</v>
      </c>
      <c r="B530">
        <v>2016</v>
      </c>
      <c r="C530" t="s">
        <v>2</v>
      </c>
      <c r="D530" t="s">
        <v>2826</v>
      </c>
      <c r="E530" s="2">
        <v>42385</v>
      </c>
      <c r="F530" s="2">
        <v>42386</v>
      </c>
      <c r="G530" t="s">
        <v>10</v>
      </c>
      <c r="H530" t="s">
        <v>10</v>
      </c>
      <c r="I530" t="s">
        <v>6465</v>
      </c>
      <c r="J530">
        <v>1</v>
      </c>
      <c r="K530" t="s">
        <v>6476</v>
      </c>
    </row>
    <row r="531" spans="1:59" hidden="1">
      <c r="A531">
        <v>37789</v>
      </c>
      <c r="B531">
        <v>2016</v>
      </c>
      <c r="C531" t="s">
        <v>7</v>
      </c>
      <c r="D531" t="s">
        <v>3664</v>
      </c>
      <c r="E531" s="2">
        <v>42385</v>
      </c>
      <c r="F531" s="2">
        <v>42386</v>
      </c>
      <c r="G531" t="s">
        <v>25</v>
      </c>
      <c r="H531" t="s">
        <v>47</v>
      </c>
      <c r="I531" t="s">
        <v>2379</v>
      </c>
      <c r="J531">
        <v>1</v>
      </c>
      <c r="K531" t="s">
        <v>6177</v>
      </c>
      <c r="L531" t="s">
        <v>2381</v>
      </c>
      <c r="M531" t="s">
        <v>2382</v>
      </c>
      <c r="N531" t="s">
        <v>664</v>
      </c>
      <c r="O531" t="s">
        <v>6178</v>
      </c>
      <c r="Q531" t="s">
        <v>6179</v>
      </c>
      <c r="R531" t="s">
        <v>3119</v>
      </c>
      <c r="T531" t="s">
        <v>6477</v>
      </c>
      <c r="Y531" t="s">
        <v>1</v>
      </c>
      <c r="AB531" t="s">
        <v>40</v>
      </c>
      <c r="AF531">
        <v>0</v>
      </c>
      <c r="AI531" t="s">
        <v>4</v>
      </c>
      <c r="AJ531" t="s">
        <v>4600</v>
      </c>
      <c r="AK531" t="s">
        <v>6180</v>
      </c>
      <c r="AL531" t="s">
        <v>3772</v>
      </c>
      <c r="AM531" t="s">
        <v>1854</v>
      </c>
      <c r="AN531" t="s">
        <v>28</v>
      </c>
      <c r="AO531">
        <v>0</v>
      </c>
      <c r="AS531">
        <v>1</v>
      </c>
      <c r="AT531">
        <v>1</v>
      </c>
      <c r="BB531">
        <v>0</v>
      </c>
      <c r="BC531">
        <v>0</v>
      </c>
      <c r="BD531">
        <v>0</v>
      </c>
      <c r="BG531" s="1">
        <v>42385.666851851849</v>
      </c>
    </row>
    <row r="532" spans="1:59" hidden="1">
      <c r="A532">
        <v>37904</v>
      </c>
      <c r="B532">
        <v>2016</v>
      </c>
      <c r="C532" t="s">
        <v>2</v>
      </c>
      <c r="E532" s="2">
        <v>42385</v>
      </c>
      <c r="F532" s="2">
        <v>42386</v>
      </c>
      <c r="G532" t="s">
        <v>787</v>
      </c>
      <c r="H532" t="s">
        <v>787</v>
      </c>
      <c r="I532" t="s">
        <v>3420</v>
      </c>
      <c r="J532">
        <v>1</v>
      </c>
      <c r="K532" t="s">
        <v>789</v>
      </c>
      <c r="L532" t="s">
        <v>2213</v>
      </c>
      <c r="N532" t="s">
        <v>3421</v>
      </c>
    </row>
    <row r="533" spans="1:59" hidden="1">
      <c r="A533">
        <v>37923</v>
      </c>
      <c r="B533">
        <v>2016</v>
      </c>
      <c r="C533" t="s">
        <v>2</v>
      </c>
      <c r="D533" t="s">
        <v>3422</v>
      </c>
      <c r="E533" s="2">
        <v>42385</v>
      </c>
      <c r="F533" s="2">
        <v>42386</v>
      </c>
      <c r="G533" t="s">
        <v>6</v>
      </c>
      <c r="H533" t="s">
        <v>6</v>
      </c>
      <c r="I533" t="s">
        <v>3423</v>
      </c>
      <c r="J533">
        <v>1</v>
      </c>
      <c r="K533" t="s">
        <v>3424</v>
      </c>
      <c r="L533" t="s">
        <v>3425</v>
      </c>
    </row>
    <row r="534" spans="1:59" hidden="1">
      <c r="A534">
        <v>37969</v>
      </c>
      <c r="B534">
        <v>2016</v>
      </c>
      <c r="C534" t="s">
        <v>7</v>
      </c>
      <c r="E534" s="2">
        <v>42385</v>
      </c>
      <c r="F534" s="2">
        <v>42386</v>
      </c>
      <c r="G534" t="s">
        <v>22</v>
      </c>
      <c r="H534" t="s">
        <v>22</v>
      </c>
      <c r="I534" t="s">
        <v>3426</v>
      </c>
      <c r="J534">
        <v>1</v>
      </c>
      <c r="K534" t="s">
        <v>3164</v>
      </c>
      <c r="L534" t="s">
        <v>2422</v>
      </c>
    </row>
    <row r="535" spans="1:59" hidden="1">
      <c r="A535">
        <v>37972</v>
      </c>
      <c r="B535">
        <v>2016</v>
      </c>
      <c r="C535" t="s">
        <v>7</v>
      </c>
      <c r="E535" s="2">
        <v>42385</v>
      </c>
      <c r="F535" s="2">
        <v>42386</v>
      </c>
      <c r="G535" t="s">
        <v>22</v>
      </c>
      <c r="H535" t="s">
        <v>22</v>
      </c>
      <c r="I535" t="s">
        <v>3427</v>
      </c>
      <c r="J535">
        <v>1</v>
      </c>
      <c r="K535" t="s">
        <v>3013</v>
      </c>
      <c r="L535" t="s">
        <v>3014</v>
      </c>
      <c r="M535" t="s">
        <v>3015</v>
      </c>
    </row>
    <row r="536" spans="1:59" hidden="1">
      <c r="A536">
        <v>38029</v>
      </c>
      <c r="B536">
        <v>2016</v>
      </c>
      <c r="C536" t="s">
        <v>7</v>
      </c>
      <c r="E536" s="2">
        <v>42385</v>
      </c>
      <c r="F536" s="2">
        <v>42386</v>
      </c>
      <c r="G536" t="s">
        <v>22</v>
      </c>
      <c r="H536" t="s">
        <v>22</v>
      </c>
      <c r="I536" t="s">
        <v>3428</v>
      </c>
      <c r="J536">
        <v>1</v>
      </c>
      <c r="K536" t="s">
        <v>2671</v>
      </c>
      <c r="L536" t="s">
        <v>2672</v>
      </c>
      <c r="M536" t="s">
        <v>2673</v>
      </c>
      <c r="N536" t="s">
        <v>2674</v>
      </c>
    </row>
    <row r="537" spans="1:59" hidden="1">
      <c r="A537">
        <v>38160</v>
      </c>
      <c r="B537">
        <v>2016</v>
      </c>
      <c r="C537" t="s">
        <v>7</v>
      </c>
      <c r="D537" t="s">
        <v>2846</v>
      </c>
      <c r="E537" s="2">
        <v>42385</v>
      </c>
      <c r="F537" s="2">
        <v>42386</v>
      </c>
      <c r="G537" t="s">
        <v>59</v>
      </c>
      <c r="H537" t="s">
        <v>59</v>
      </c>
      <c r="I537" t="s">
        <v>2847</v>
      </c>
      <c r="J537">
        <v>1</v>
      </c>
      <c r="K537" t="s">
        <v>2848</v>
      </c>
      <c r="L537" t="s">
        <v>2849</v>
      </c>
      <c r="M537" t="s">
        <v>2850</v>
      </c>
      <c r="N537">
        <v>73936</v>
      </c>
      <c r="O537" t="s">
        <v>2851</v>
      </c>
      <c r="R537" t="s">
        <v>2852</v>
      </c>
      <c r="S537" t="s">
        <v>2852</v>
      </c>
      <c r="V537" t="s">
        <v>6478</v>
      </c>
      <c r="Y537" t="s">
        <v>1</v>
      </c>
      <c r="AB537" t="s">
        <v>85</v>
      </c>
      <c r="AF537">
        <v>0</v>
      </c>
      <c r="AI537" t="s">
        <v>4</v>
      </c>
      <c r="AJ537" t="s">
        <v>3</v>
      </c>
      <c r="AK537" t="s">
        <v>675</v>
      </c>
      <c r="AL537" t="s">
        <v>675</v>
      </c>
      <c r="AM537" t="s">
        <v>1854</v>
      </c>
      <c r="AN537" t="s">
        <v>28</v>
      </c>
      <c r="AO537">
        <v>0</v>
      </c>
      <c r="AS537">
        <v>1</v>
      </c>
      <c r="AT537">
        <v>1</v>
      </c>
      <c r="BB537">
        <v>0</v>
      </c>
      <c r="BC537">
        <v>0</v>
      </c>
      <c r="BD537">
        <v>0</v>
      </c>
      <c r="BG537" s="1">
        <v>42385.652916666666</v>
      </c>
    </row>
    <row r="538" spans="1:59" hidden="1">
      <c r="A538">
        <v>38223</v>
      </c>
      <c r="B538">
        <v>2016</v>
      </c>
      <c r="C538" t="s">
        <v>2</v>
      </c>
      <c r="D538" t="s">
        <v>3430</v>
      </c>
      <c r="E538" s="2">
        <v>42385</v>
      </c>
      <c r="F538" s="2">
        <v>42386</v>
      </c>
      <c r="G538" t="s">
        <v>14</v>
      </c>
      <c r="H538" t="s">
        <v>14</v>
      </c>
      <c r="I538" t="s">
        <v>3431</v>
      </c>
      <c r="J538">
        <v>1</v>
      </c>
      <c r="K538" t="s">
        <v>3432</v>
      </c>
      <c r="N538" t="s">
        <v>3433</v>
      </c>
    </row>
    <row r="539" spans="1:59" hidden="1">
      <c r="A539">
        <v>38244</v>
      </c>
      <c r="B539">
        <v>2016</v>
      </c>
      <c r="C539" t="s">
        <v>7</v>
      </c>
      <c r="E539" s="2">
        <v>42385</v>
      </c>
      <c r="F539" s="2">
        <v>42386</v>
      </c>
      <c r="G539" t="s">
        <v>40</v>
      </c>
      <c r="H539" t="s">
        <v>40</v>
      </c>
      <c r="I539" t="s">
        <v>239</v>
      </c>
      <c r="J539">
        <v>1</v>
      </c>
      <c r="K539" t="s">
        <v>2339</v>
      </c>
      <c r="L539" t="s">
        <v>2340</v>
      </c>
      <c r="M539" t="s">
        <v>3434</v>
      </c>
      <c r="O539" t="s">
        <v>3435</v>
      </c>
      <c r="Q539" t="s">
        <v>3436</v>
      </c>
      <c r="R539" t="s">
        <v>3437</v>
      </c>
      <c r="S539" t="s">
        <v>3437</v>
      </c>
      <c r="Y539" t="s">
        <v>1</v>
      </c>
      <c r="AB539" t="s">
        <v>40</v>
      </c>
      <c r="AF539">
        <v>0</v>
      </c>
      <c r="AI539" t="s">
        <v>2690</v>
      </c>
      <c r="AJ539" t="s">
        <v>16</v>
      </c>
      <c r="AK539" t="s">
        <v>729</v>
      </c>
      <c r="AL539" t="s">
        <v>729</v>
      </c>
      <c r="AM539" t="s">
        <v>1854</v>
      </c>
      <c r="AO539">
        <v>0</v>
      </c>
      <c r="AS539">
        <v>1</v>
      </c>
      <c r="AT539">
        <v>1</v>
      </c>
      <c r="BB539">
        <v>0</v>
      </c>
      <c r="BC539">
        <v>0</v>
      </c>
      <c r="BD539">
        <v>0</v>
      </c>
      <c r="BG539" s="1">
        <v>42385.463043981479</v>
      </c>
    </row>
    <row r="540" spans="1:59" hidden="1">
      <c r="A540">
        <v>38249</v>
      </c>
      <c r="B540">
        <v>2016</v>
      </c>
      <c r="C540" t="s">
        <v>26</v>
      </c>
      <c r="E540" s="2">
        <v>42385</v>
      </c>
      <c r="F540" s="2">
        <v>42386</v>
      </c>
      <c r="G540" t="s">
        <v>40</v>
      </c>
      <c r="H540" t="s">
        <v>40</v>
      </c>
      <c r="I540" t="s">
        <v>568</v>
      </c>
      <c r="J540">
        <v>1</v>
      </c>
      <c r="K540" t="s">
        <v>1586</v>
      </c>
      <c r="L540" t="s">
        <v>3438</v>
      </c>
      <c r="M540" t="s">
        <v>3439</v>
      </c>
      <c r="N540" t="s">
        <v>1587</v>
      </c>
      <c r="O540" t="s">
        <v>6181</v>
      </c>
      <c r="R540" t="s">
        <v>1588</v>
      </c>
      <c r="S540" t="s">
        <v>6182</v>
      </c>
      <c r="T540" t="s">
        <v>6183</v>
      </c>
      <c r="AB540" t="s">
        <v>40</v>
      </c>
      <c r="AI540" t="s">
        <v>147</v>
      </c>
      <c r="AJ540" t="s">
        <v>16</v>
      </c>
      <c r="AK540" t="s">
        <v>729</v>
      </c>
      <c r="AL540" t="s">
        <v>2503</v>
      </c>
      <c r="AM540" t="s">
        <v>1854</v>
      </c>
      <c r="AN540" t="s">
        <v>28</v>
      </c>
      <c r="AO540">
        <v>0</v>
      </c>
      <c r="AS540">
        <v>1</v>
      </c>
      <c r="AT540">
        <v>1</v>
      </c>
      <c r="BB540">
        <v>0</v>
      </c>
      <c r="BD540">
        <v>0</v>
      </c>
      <c r="BE540">
        <v>0</v>
      </c>
      <c r="BF540">
        <v>0</v>
      </c>
      <c r="BG540" s="1">
        <v>42385.591817129629</v>
      </c>
    </row>
    <row r="541" spans="1:59" hidden="1">
      <c r="A541">
        <v>38286</v>
      </c>
      <c r="B541">
        <v>2016</v>
      </c>
      <c r="C541" t="s">
        <v>7</v>
      </c>
      <c r="D541" t="s">
        <v>3440</v>
      </c>
      <c r="E541" s="2">
        <v>42385</v>
      </c>
      <c r="F541" s="2">
        <v>42386</v>
      </c>
      <c r="G541" t="s">
        <v>6</v>
      </c>
      <c r="H541" t="s">
        <v>6</v>
      </c>
      <c r="I541" t="s">
        <v>3441</v>
      </c>
      <c r="J541">
        <v>1</v>
      </c>
      <c r="K541" t="s">
        <v>3442</v>
      </c>
      <c r="L541" t="s">
        <v>3443</v>
      </c>
      <c r="N541" t="s">
        <v>3444</v>
      </c>
      <c r="O541" t="s">
        <v>3445</v>
      </c>
      <c r="P541" t="s">
        <v>3446</v>
      </c>
      <c r="Q541" t="s">
        <v>3447</v>
      </c>
      <c r="R541" t="s">
        <v>3448</v>
      </c>
      <c r="S541" t="s">
        <v>3448</v>
      </c>
      <c r="V541" t="s">
        <v>3449</v>
      </c>
      <c r="W541" t="s">
        <v>3450</v>
      </c>
      <c r="AB541" t="s">
        <v>5</v>
      </c>
      <c r="AI541" t="s">
        <v>4</v>
      </c>
      <c r="AJ541" t="s">
        <v>3</v>
      </c>
      <c r="AK541" t="s">
        <v>675</v>
      </c>
      <c r="AL541" t="s">
        <v>675</v>
      </c>
      <c r="AM541" t="s">
        <v>1854</v>
      </c>
      <c r="AO541">
        <v>0</v>
      </c>
      <c r="AS541">
        <v>1</v>
      </c>
      <c r="AT541">
        <v>1</v>
      </c>
      <c r="BB541">
        <v>0</v>
      </c>
      <c r="BD541">
        <v>1</v>
      </c>
      <c r="BE541">
        <v>0</v>
      </c>
      <c r="BF541">
        <v>0</v>
      </c>
      <c r="BG541" s="1">
        <v>42385.575601851851</v>
      </c>
    </row>
    <row r="542" spans="1:59" hidden="1">
      <c r="A542">
        <v>38287</v>
      </c>
      <c r="B542">
        <v>2016</v>
      </c>
      <c r="C542" t="s">
        <v>7</v>
      </c>
      <c r="D542" t="s">
        <v>3451</v>
      </c>
      <c r="E542" s="2">
        <v>42385</v>
      </c>
      <c r="F542" s="2">
        <v>42385</v>
      </c>
      <c r="G542" t="s">
        <v>6</v>
      </c>
      <c r="H542" t="s">
        <v>6</v>
      </c>
      <c r="I542" t="s">
        <v>104</v>
      </c>
      <c r="J542">
        <v>1</v>
      </c>
      <c r="K542" t="s">
        <v>3452</v>
      </c>
      <c r="L542" t="s">
        <v>6184</v>
      </c>
      <c r="M542" t="s">
        <v>3453</v>
      </c>
      <c r="N542" t="s">
        <v>3454</v>
      </c>
      <c r="O542" t="s">
        <v>6185</v>
      </c>
      <c r="R542" t="s">
        <v>6186</v>
      </c>
      <c r="S542" t="s">
        <v>3455</v>
      </c>
      <c r="V542" t="s">
        <v>6187</v>
      </c>
      <c r="AB542" t="s">
        <v>6</v>
      </c>
      <c r="AI542" t="s">
        <v>2123</v>
      </c>
      <c r="AJ542" t="s">
        <v>3</v>
      </c>
      <c r="AK542" t="s">
        <v>675</v>
      </c>
      <c r="AL542" t="s">
        <v>675</v>
      </c>
      <c r="AM542" t="s">
        <v>1863</v>
      </c>
      <c r="AN542" t="s">
        <v>28</v>
      </c>
      <c r="AO542">
        <v>0</v>
      </c>
      <c r="AS542">
        <v>1</v>
      </c>
      <c r="AT542">
        <v>1</v>
      </c>
      <c r="BB542">
        <v>0</v>
      </c>
      <c r="BD542">
        <v>1</v>
      </c>
      <c r="BE542">
        <v>0</v>
      </c>
      <c r="BF542">
        <v>0</v>
      </c>
      <c r="BG542" s="1">
        <v>42385.500555555554</v>
      </c>
    </row>
    <row r="543" spans="1:59">
      <c r="A543">
        <v>38340</v>
      </c>
      <c r="B543">
        <v>2016</v>
      </c>
      <c r="C543" t="s">
        <v>12</v>
      </c>
      <c r="D543" t="s">
        <v>3285</v>
      </c>
      <c r="E543" s="2">
        <v>42385</v>
      </c>
      <c r="F543" s="2">
        <v>42386</v>
      </c>
      <c r="G543" t="s">
        <v>59</v>
      </c>
      <c r="H543" t="s">
        <v>59</v>
      </c>
      <c r="I543" t="s">
        <v>3460</v>
      </c>
    </row>
    <row r="544" spans="1:59">
      <c r="A544">
        <v>38827</v>
      </c>
      <c r="B544">
        <v>2016</v>
      </c>
      <c r="C544" t="s">
        <v>12</v>
      </c>
      <c r="E544" s="2">
        <v>42385</v>
      </c>
      <c r="F544" s="2">
        <v>42386</v>
      </c>
      <c r="G544" t="s">
        <v>40</v>
      </c>
      <c r="H544" t="s">
        <v>40</v>
      </c>
      <c r="I544" t="s">
        <v>5742</v>
      </c>
      <c r="J544">
        <v>1</v>
      </c>
      <c r="K544" t="s">
        <v>5743</v>
      </c>
      <c r="M544" t="s">
        <v>5744</v>
      </c>
      <c r="N544" t="s">
        <v>5745</v>
      </c>
    </row>
    <row r="545" spans="1:59" hidden="1">
      <c r="A545">
        <v>38457</v>
      </c>
      <c r="B545">
        <v>2016</v>
      </c>
      <c r="C545" t="s">
        <v>2</v>
      </c>
      <c r="D545" t="s">
        <v>561</v>
      </c>
      <c r="E545" s="2">
        <v>42385</v>
      </c>
      <c r="F545" s="2">
        <v>42386</v>
      </c>
      <c r="G545" t="s">
        <v>59</v>
      </c>
      <c r="H545" t="s">
        <v>59</v>
      </c>
      <c r="I545" t="s">
        <v>3461</v>
      </c>
      <c r="J545">
        <v>1</v>
      </c>
      <c r="K545" t="s">
        <v>3461</v>
      </c>
      <c r="L545" t="s">
        <v>3462</v>
      </c>
      <c r="M545" t="s">
        <v>3463</v>
      </c>
      <c r="N545" t="s">
        <v>3464</v>
      </c>
    </row>
    <row r="546" spans="1:59" hidden="1">
      <c r="A546">
        <v>38546</v>
      </c>
      <c r="B546">
        <v>2016</v>
      </c>
      <c r="C546" t="s">
        <v>7</v>
      </c>
      <c r="D546" t="s">
        <v>2701</v>
      </c>
      <c r="E546" s="2">
        <v>42385</v>
      </c>
      <c r="F546" s="2">
        <v>42386</v>
      </c>
      <c r="G546" t="s">
        <v>36</v>
      </c>
      <c r="H546" t="s">
        <v>36</v>
      </c>
      <c r="I546" t="s">
        <v>3382</v>
      </c>
      <c r="J546">
        <v>1</v>
      </c>
      <c r="K546" t="s">
        <v>3465</v>
      </c>
      <c r="L546" t="s">
        <v>3466</v>
      </c>
      <c r="M546" t="s">
        <v>3467</v>
      </c>
      <c r="N546" t="s">
        <v>3468</v>
      </c>
      <c r="O546" t="s">
        <v>3469</v>
      </c>
      <c r="R546" t="s">
        <v>3470</v>
      </c>
      <c r="S546" t="s">
        <v>3470</v>
      </c>
      <c r="AB546" t="s">
        <v>36</v>
      </c>
      <c r="AI546" t="s">
        <v>2690</v>
      </c>
      <c r="AJ546" t="s">
        <v>3</v>
      </c>
      <c r="AK546" t="s">
        <v>675</v>
      </c>
      <c r="AL546" t="s">
        <v>675</v>
      </c>
      <c r="AM546" t="s">
        <v>1854</v>
      </c>
      <c r="AN546" t="s">
        <v>653</v>
      </c>
      <c r="AO546">
        <v>0</v>
      </c>
      <c r="AS546">
        <v>0</v>
      </c>
      <c r="AT546">
        <v>0</v>
      </c>
      <c r="BB546">
        <v>0</v>
      </c>
      <c r="BD546">
        <v>1</v>
      </c>
      <c r="BE546">
        <v>0</v>
      </c>
      <c r="BF546">
        <v>38511</v>
      </c>
      <c r="BG546" s="1">
        <v>42381.444374999999</v>
      </c>
    </row>
    <row r="547" spans="1:59" hidden="1">
      <c r="A547">
        <v>38501</v>
      </c>
      <c r="B547">
        <v>2016</v>
      </c>
      <c r="C547" t="s">
        <v>96</v>
      </c>
      <c r="D547" t="s">
        <v>194</v>
      </c>
      <c r="E547" s="2">
        <v>42385</v>
      </c>
      <c r="F547" s="2">
        <v>42386</v>
      </c>
      <c r="G547" t="s">
        <v>85</v>
      </c>
      <c r="H547" t="s">
        <v>85</v>
      </c>
      <c r="I547" t="s">
        <v>140</v>
      </c>
      <c r="J547">
        <v>1</v>
      </c>
      <c r="K547" t="s">
        <v>791</v>
      </c>
      <c r="L547" t="s">
        <v>139</v>
      </c>
      <c r="M547" t="s">
        <v>792</v>
      </c>
      <c r="N547" t="s">
        <v>460</v>
      </c>
      <c r="O547" t="s">
        <v>3304</v>
      </c>
      <c r="Q547" t="s">
        <v>3305</v>
      </c>
      <c r="R547" t="s">
        <v>138</v>
      </c>
      <c r="V547" t="s">
        <v>793</v>
      </c>
      <c r="AF547">
        <v>0</v>
      </c>
      <c r="AI547" t="s">
        <v>93</v>
      </c>
      <c r="AJ547" t="s">
        <v>92</v>
      </c>
      <c r="AL547" t="s">
        <v>685</v>
      </c>
      <c r="AM547" t="s">
        <v>1854</v>
      </c>
      <c r="AO547">
        <v>0</v>
      </c>
      <c r="AS547">
        <v>1</v>
      </c>
      <c r="AT547">
        <v>1</v>
      </c>
      <c r="BB547">
        <v>0</v>
      </c>
      <c r="BC547">
        <v>0</v>
      </c>
      <c r="BD547">
        <v>1</v>
      </c>
      <c r="BE547">
        <v>0</v>
      </c>
      <c r="BF547">
        <v>0</v>
      </c>
      <c r="BG547" s="1">
        <v>42385.564421296294</v>
      </c>
    </row>
    <row r="548" spans="1:59" hidden="1">
      <c r="A548">
        <v>38612</v>
      </c>
      <c r="B548">
        <v>2016</v>
      </c>
      <c r="C548" t="s">
        <v>7</v>
      </c>
      <c r="D548" t="s">
        <v>3471</v>
      </c>
      <c r="E548" s="2">
        <v>42385</v>
      </c>
      <c r="F548" s="2">
        <v>42386</v>
      </c>
      <c r="G548" t="s">
        <v>25</v>
      </c>
      <c r="H548" t="s">
        <v>25</v>
      </c>
      <c r="I548" t="s">
        <v>738</v>
      </c>
      <c r="J548">
        <v>1</v>
      </c>
      <c r="K548" t="s">
        <v>3472</v>
      </c>
      <c r="L548" t="s">
        <v>3473</v>
      </c>
    </row>
    <row r="549" spans="1:59" hidden="1">
      <c r="A549">
        <v>38711</v>
      </c>
      <c r="B549">
        <v>2016</v>
      </c>
      <c r="C549" t="s">
        <v>7</v>
      </c>
      <c r="D549" t="s">
        <v>2217</v>
      </c>
      <c r="E549" s="2">
        <v>42385</v>
      </c>
      <c r="F549" s="2">
        <v>42386</v>
      </c>
      <c r="G549" t="s">
        <v>25</v>
      </c>
      <c r="H549" t="s">
        <v>25</v>
      </c>
      <c r="I549" t="s">
        <v>3483</v>
      </c>
      <c r="J549">
        <v>1</v>
      </c>
      <c r="K549" t="s">
        <v>3484</v>
      </c>
      <c r="L549" t="s">
        <v>3485</v>
      </c>
    </row>
    <row r="550" spans="1:59" hidden="1">
      <c r="A550">
        <v>38832</v>
      </c>
      <c r="B550">
        <v>2016</v>
      </c>
      <c r="C550" t="s">
        <v>705</v>
      </c>
      <c r="D550" t="s">
        <v>561</v>
      </c>
      <c r="E550" s="2">
        <v>42385</v>
      </c>
      <c r="F550" s="2">
        <v>42386</v>
      </c>
      <c r="G550" t="s">
        <v>36</v>
      </c>
      <c r="H550" t="s">
        <v>36</v>
      </c>
      <c r="I550" t="s">
        <v>817</v>
      </c>
      <c r="J550">
        <v>1</v>
      </c>
      <c r="K550" t="s">
        <v>5746</v>
      </c>
      <c r="L550" t="s">
        <v>5747</v>
      </c>
      <c r="N550" t="s">
        <v>5748</v>
      </c>
      <c r="O550" t="s">
        <v>5749</v>
      </c>
      <c r="R550" t="s">
        <v>5750</v>
      </c>
      <c r="Y550" t="s">
        <v>1</v>
      </c>
      <c r="AI550" t="s">
        <v>4</v>
      </c>
      <c r="AJ550" t="s">
        <v>5751</v>
      </c>
      <c r="AK550" t="s">
        <v>5752</v>
      </c>
      <c r="AL550" t="s">
        <v>5752</v>
      </c>
      <c r="AM550" t="s">
        <v>1854</v>
      </c>
      <c r="AO550">
        <v>0</v>
      </c>
      <c r="AS550">
        <v>1</v>
      </c>
      <c r="AT550">
        <v>0</v>
      </c>
      <c r="BB550">
        <v>0</v>
      </c>
      <c r="BD550">
        <v>0</v>
      </c>
      <c r="BG550" s="1">
        <v>42396.55395833333</v>
      </c>
    </row>
    <row r="551" spans="1:59" hidden="1">
      <c r="A551">
        <v>38858</v>
      </c>
      <c r="B551">
        <v>2016</v>
      </c>
      <c r="C551" t="s">
        <v>705</v>
      </c>
      <c r="D551" t="s">
        <v>561</v>
      </c>
      <c r="E551" s="2">
        <v>42385</v>
      </c>
      <c r="F551" s="2">
        <v>42386</v>
      </c>
      <c r="G551" t="s">
        <v>5</v>
      </c>
      <c r="H551" t="s">
        <v>5</v>
      </c>
      <c r="I551" t="s">
        <v>5753</v>
      </c>
      <c r="J551">
        <v>1</v>
      </c>
      <c r="K551" t="s">
        <v>5754</v>
      </c>
      <c r="M551" t="s">
        <v>5755</v>
      </c>
      <c r="N551" t="s">
        <v>5756</v>
      </c>
      <c r="O551" t="s">
        <v>5757</v>
      </c>
      <c r="R551" t="s">
        <v>5758</v>
      </c>
      <c r="Y551" t="s">
        <v>1</v>
      </c>
      <c r="AI551" t="s">
        <v>4</v>
      </c>
      <c r="AJ551" t="s">
        <v>5751</v>
      </c>
      <c r="AK551" t="s">
        <v>5752</v>
      </c>
      <c r="AL551" t="s">
        <v>5752</v>
      </c>
      <c r="AM551" t="s">
        <v>1854</v>
      </c>
      <c r="AO551">
        <v>0</v>
      </c>
      <c r="AS551">
        <v>1</v>
      </c>
      <c r="AT551">
        <v>0</v>
      </c>
      <c r="BB551">
        <v>0</v>
      </c>
      <c r="BD551">
        <v>0</v>
      </c>
      <c r="BG551" s="1">
        <v>42385.683807870373</v>
      </c>
    </row>
    <row r="552" spans="1:59" hidden="1">
      <c r="A552">
        <v>38859</v>
      </c>
      <c r="B552">
        <v>2016</v>
      </c>
      <c r="C552" t="s">
        <v>32</v>
      </c>
      <c r="D552" t="s">
        <v>5759</v>
      </c>
      <c r="E552" s="2">
        <v>42385</v>
      </c>
      <c r="F552" s="2">
        <v>42386</v>
      </c>
      <c r="G552" t="s">
        <v>6</v>
      </c>
      <c r="H552" t="s">
        <v>6</v>
      </c>
      <c r="I552" t="s">
        <v>6075</v>
      </c>
      <c r="J552">
        <v>1</v>
      </c>
      <c r="K552" t="s">
        <v>2863</v>
      </c>
      <c r="L552" t="s">
        <v>2864</v>
      </c>
      <c r="N552" t="s">
        <v>2865</v>
      </c>
      <c r="O552" t="s">
        <v>2866</v>
      </c>
      <c r="R552" t="s">
        <v>2867</v>
      </c>
      <c r="V552" t="s">
        <v>2868</v>
      </c>
      <c r="AI552" t="s">
        <v>4</v>
      </c>
      <c r="AJ552" t="s">
        <v>153</v>
      </c>
      <c r="AK552" t="s">
        <v>936</v>
      </c>
      <c r="AL552" t="s">
        <v>936</v>
      </c>
      <c r="AM552" t="s">
        <v>1854</v>
      </c>
      <c r="AO552">
        <v>0</v>
      </c>
      <c r="AS552">
        <v>1</v>
      </c>
      <c r="AT552">
        <v>1</v>
      </c>
      <c r="BB552">
        <v>0</v>
      </c>
      <c r="BD552">
        <v>0</v>
      </c>
      <c r="BE552">
        <v>0</v>
      </c>
      <c r="BF552">
        <v>0</v>
      </c>
      <c r="BG552" s="1">
        <v>42386.707094907404</v>
      </c>
    </row>
    <row r="553" spans="1:59" hidden="1">
      <c r="A553">
        <v>38871</v>
      </c>
      <c r="B553">
        <v>2016</v>
      </c>
      <c r="C553" t="s">
        <v>32</v>
      </c>
      <c r="D553" t="s">
        <v>5760</v>
      </c>
      <c r="E553" s="2">
        <v>42385</v>
      </c>
      <c r="F553" s="2">
        <v>42386</v>
      </c>
      <c r="G553" t="s">
        <v>6</v>
      </c>
      <c r="H553" t="s">
        <v>6</v>
      </c>
      <c r="I553" t="s">
        <v>5761</v>
      </c>
      <c r="J553">
        <v>1</v>
      </c>
      <c r="K553" t="s">
        <v>5762</v>
      </c>
      <c r="L553" t="s">
        <v>5763</v>
      </c>
      <c r="M553" t="s">
        <v>5764</v>
      </c>
      <c r="N553" t="s">
        <v>5765</v>
      </c>
    </row>
    <row r="554" spans="1:59" hidden="1">
      <c r="A554">
        <v>38885</v>
      </c>
      <c r="B554">
        <v>2016</v>
      </c>
      <c r="C554" t="s">
        <v>130</v>
      </c>
      <c r="D554" t="s">
        <v>6188</v>
      </c>
      <c r="E554" s="2">
        <v>42385</v>
      </c>
      <c r="F554" s="2">
        <v>42386</v>
      </c>
      <c r="G554" t="s">
        <v>59</v>
      </c>
      <c r="H554" t="s">
        <v>59</v>
      </c>
      <c r="I554" t="s">
        <v>2799</v>
      </c>
      <c r="J554">
        <v>1</v>
      </c>
      <c r="K554" t="s">
        <v>6189</v>
      </c>
      <c r="N554" t="s">
        <v>6190</v>
      </c>
      <c r="O554" t="s">
        <v>6191</v>
      </c>
      <c r="R554" t="s">
        <v>6192</v>
      </c>
      <c r="V554" t="s">
        <v>6193</v>
      </c>
      <c r="Y554" t="s">
        <v>1</v>
      </c>
      <c r="AI554" t="s">
        <v>27</v>
      </c>
      <c r="AJ554" t="s">
        <v>182</v>
      </c>
      <c r="AL554" t="s">
        <v>6194</v>
      </c>
      <c r="AM554" t="s">
        <v>1854</v>
      </c>
      <c r="AO554">
        <v>0</v>
      </c>
      <c r="AS554">
        <v>1</v>
      </c>
      <c r="AT554">
        <v>0</v>
      </c>
      <c r="BB554">
        <v>0</v>
      </c>
      <c r="BD554">
        <v>0</v>
      </c>
      <c r="BG554" s="1">
        <v>42409.312025462961</v>
      </c>
    </row>
    <row r="555" spans="1:59" hidden="1">
      <c r="A555">
        <v>38897</v>
      </c>
      <c r="B555">
        <v>2016</v>
      </c>
      <c r="C555" t="s">
        <v>32</v>
      </c>
      <c r="D555" t="s">
        <v>5700</v>
      </c>
    </row>
    <row r="556" spans="1:59" hidden="1">
      <c r="A556">
        <v>38940</v>
      </c>
      <c r="B556">
        <v>2016</v>
      </c>
      <c r="C556" t="s">
        <v>32</v>
      </c>
      <c r="E556" s="2">
        <v>42385</v>
      </c>
      <c r="F556" s="2">
        <v>42386</v>
      </c>
      <c r="G556" t="s">
        <v>25</v>
      </c>
      <c r="H556" t="s">
        <v>14</v>
      </c>
      <c r="I556" t="s">
        <v>6202</v>
      </c>
      <c r="J556">
        <v>1</v>
      </c>
      <c r="K556" t="s">
        <v>6203</v>
      </c>
      <c r="L556" t="s">
        <v>6204</v>
      </c>
      <c r="M556" t="s">
        <v>6205</v>
      </c>
      <c r="O556" t="s">
        <v>6206</v>
      </c>
      <c r="Q556" t="s">
        <v>6207</v>
      </c>
      <c r="R556" t="s">
        <v>6208</v>
      </c>
      <c r="V556" t="s">
        <v>6209</v>
      </c>
      <c r="Y556" t="s">
        <v>1</v>
      </c>
      <c r="AI556" t="s">
        <v>4</v>
      </c>
      <c r="AJ556" t="s">
        <v>153</v>
      </c>
      <c r="AK556" t="s">
        <v>936</v>
      </c>
      <c r="AL556" t="s">
        <v>936</v>
      </c>
      <c r="AM556" t="s">
        <v>1854</v>
      </c>
      <c r="AO556">
        <v>0</v>
      </c>
      <c r="AS556">
        <v>1</v>
      </c>
      <c r="AT556">
        <v>1</v>
      </c>
      <c r="BB556">
        <v>0</v>
      </c>
      <c r="BD556">
        <v>0</v>
      </c>
      <c r="BG556" s="1">
        <v>42388.75708333333</v>
      </c>
    </row>
    <row r="557" spans="1:59" hidden="1">
      <c r="A557">
        <v>37547</v>
      </c>
      <c r="B557">
        <v>2016</v>
      </c>
      <c r="C557" t="s">
        <v>7</v>
      </c>
      <c r="D557" t="s">
        <v>3486</v>
      </c>
      <c r="E557" s="2">
        <v>42386</v>
      </c>
      <c r="F557" s="2">
        <v>42386</v>
      </c>
      <c r="G557" t="s">
        <v>8</v>
      </c>
      <c r="H557" t="s">
        <v>8</v>
      </c>
      <c r="I557" t="s">
        <v>1864</v>
      </c>
      <c r="J557">
        <v>1</v>
      </c>
      <c r="K557" t="s">
        <v>1182</v>
      </c>
      <c r="L557" t="s">
        <v>1865</v>
      </c>
      <c r="M557" t="s">
        <v>1866</v>
      </c>
    </row>
    <row r="558" spans="1:59" hidden="1">
      <c r="A558">
        <v>37582</v>
      </c>
      <c r="B558">
        <v>2016</v>
      </c>
      <c r="C558" t="s">
        <v>2</v>
      </c>
      <c r="D558" t="s">
        <v>1867</v>
      </c>
      <c r="E558" s="2">
        <v>42386</v>
      </c>
      <c r="F558" s="2">
        <v>42386</v>
      </c>
      <c r="G558" t="s">
        <v>36</v>
      </c>
      <c r="H558" t="s">
        <v>36</v>
      </c>
      <c r="I558" t="s">
        <v>1868</v>
      </c>
      <c r="J558">
        <v>1</v>
      </c>
      <c r="K558" t="s">
        <v>1869</v>
      </c>
      <c r="N558" t="s">
        <v>1870</v>
      </c>
      <c r="O558" t="s">
        <v>1871</v>
      </c>
      <c r="Q558" t="s">
        <v>1872</v>
      </c>
      <c r="R558" t="s">
        <v>1873</v>
      </c>
      <c r="S558" t="s">
        <v>1873</v>
      </c>
      <c r="V558" t="s">
        <v>1874</v>
      </c>
      <c r="Y558" t="s">
        <v>1</v>
      </c>
      <c r="AF558">
        <v>0</v>
      </c>
      <c r="AI558" t="s">
        <v>6210</v>
      </c>
      <c r="AJ558" t="s">
        <v>1999</v>
      </c>
      <c r="AK558" t="s">
        <v>2143</v>
      </c>
      <c r="AL558" t="s">
        <v>2143</v>
      </c>
      <c r="AM558" t="s">
        <v>1875</v>
      </c>
      <c r="AO558">
        <v>0</v>
      </c>
      <c r="AS558">
        <v>1</v>
      </c>
      <c r="AT558">
        <v>1</v>
      </c>
      <c r="BB558">
        <v>0</v>
      </c>
      <c r="BC558">
        <v>0</v>
      </c>
      <c r="BD558">
        <v>0</v>
      </c>
      <c r="BG558" s="1">
        <v>42394.40053240741</v>
      </c>
    </row>
    <row r="559" spans="1:59" hidden="1">
      <c r="A559">
        <v>37662</v>
      </c>
      <c r="B559">
        <v>2016</v>
      </c>
      <c r="C559" t="s">
        <v>2</v>
      </c>
      <c r="E559" s="2">
        <v>42386</v>
      </c>
      <c r="F559" s="2">
        <v>42386</v>
      </c>
      <c r="G559" t="s">
        <v>47</v>
      </c>
      <c r="H559" t="s">
        <v>47</v>
      </c>
      <c r="I559" t="s">
        <v>3487</v>
      </c>
      <c r="J559">
        <v>1</v>
      </c>
      <c r="K559" t="s">
        <v>3488</v>
      </c>
      <c r="L559" t="s">
        <v>3489</v>
      </c>
      <c r="N559" t="s">
        <v>3490</v>
      </c>
      <c r="O559" t="s">
        <v>3491</v>
      </c>
      <c r="Q559" t="s">
        <v>3492</v>
      </c>
      <c r="R559" t="s">
        <v>3493</v>
      </c>
      <c r="Y559" t="s">
        <v>1</v>
      </c>
      <c r="AF559">
        <v>0</v>
      </c>
      <c r="AI559" t="s">
        <v>9</v>
      </c>
      <c r="AJ559" t="s">
        <v>706</v>
      </c>
      <c r="AK559" t="s">
        <v>726</v>
      </c>
      <c r="AL559" t="s">
        <v>755</v>
      </c>
      <c r="AM559" t="s">
        <v>1875</v>
      </c>
      <c r="AN559" t="s">
        <v>653</v>
      </c>
      <c r="AO559">
        <v>0</v>
      </c>
      <c r="AS559">
        <v>0</v>
      </c>
      <c r="AT559">
        <v>0</v>
      </c>
      <c r="BB559">
        <v>0</v>
      </c>
      <c r="BC559">
        <v>0</v>
      </c>
      <c r="BD559">
        <v>0</v>
      </c>
      <c r="BG559" s="1">
        <v>42380.342164351852</v>
      </c>
    </row>
    <row r="560" spans="1:59" hidden="1">
      <c r="A560">
        <v>38289</v>
      </c>
      <c r="B560">
        <v>2016</v>
      </c>
      <c r="C560" t="s">
        <v>7</v>
      </c>
      <c r="E560" s="2">
        <v>42386</v>
      </c>
      <c r="F560" s="2">
        <v>42386</v>
      </c>
      <c r="G560" t="s">
        <v>6</v>
      </c>
      <c r="H560" t="s">
        <v>6</v>
      </c>
      <c r="I560" t="s">
        <v>3456</v>
      </c>
      <c r="J560">
        <v>1</v>
      </c>
      <c r="K560" t="s">
        <v>3457</v>
      </c>
      <c r="L560" t="s">
        <v>3458</v>
      </c>
      <c r="N560" t="s">
        <v>3459</v>
      </c>
    </row>
    <row r="561" spans="1:59" hidden="1">
      <c r="A561">
        <v>38470</v>
      </c>
      <c r="B561">
        <v>2016</v>
      </c>
      <c r="C561" t="s">
        <v>7</v>
      </c>
      <c r="E561" s="2">
        <v>42386</v>
      </c>
      <c r="F561" s="2">
        <v>42387</v>
      </c>
      <c r="G561" t="s">
        <v>24</v>
      </c>
      <c r="H561" t="s">
        <v>24</v>
      </c>
      <c r="I561" t="s">
        <v>2620</v>
      </c>
      <c r="J561">
        <v>1</v>
      </c>
      <c r="K561" t="s">
        <v>2621</v>
      </c>
      <c r="L561" t="s">
        <v>6211</v>
      </c>
      <c r="M561" t="s">
        <v>6212</v>
      </c>
      <c r="O561">
        <v>358504641906</v>
      </c>
      <c r="R561" t="s">
        <v>6213</v>
      </c>
      <c r="S561" t="s">
        <v>6214</v>
      </c>
      <c r="T561" t="s">
        <v>6215</v>
      </c>
      <c r="U561" t="s">
        <v>6215</v>
      </c>
      <c r="V561" t="s">
        <v>6216</v>
      </c>
      <c r="W561" t="s">
        <v>6217</v>
      </c>
      <c r="AB561" t="s">
        <v>6</v>
      </c>
      <c r="AI561" t="s">
        <v>4</v>
      </c>
      <c r="AJ561" t="s">
        <v>16</v>
      </c>
      <c r="AK561" t="s">
        <v>729</v>
      </c>
      <c r="AL561" t="s">
        <v>729</v>
      </c>
      <c r="AM561" t="s">
        <v>6218</v>
      </c>
      <c r="AO561">
        <v>0</v>
      </c>
      <c r="AS561">
        <v>1</v>
      </c>
      <c r="AT561">
        <v>1</v>
      </c>
      <c r="BB561">
        <v>0</v>
      </c>
      <c r="BD561">
        <v>1</v>
      </c>
      <c r="BE561">
        <v>0</v>
      </c>
      <c r="BF561">
        <v>93600</v>
      </c>
      <c r="BG561" s="1">
        <v>42386.588391203702</v>
      </c>
    </row>
    <row r="562" spans="1:59" hidden="1">
      <c r="A562">
        <v>38663</v>
      </c>
      <c r="B562">
        <v>2016</v>
      </c>
      <c r="C562" t="s">
        <v>7</v>
      </c>
      <c r="D562" t="s">
        <v>2885</v>
      </c>
      <c r="E562" s="2">
        <v>42386</v>
      </c>
      <c r="F562" s="2">
        <v>42387</v>
      </c>
      <c r="G562" t="s">
        <v>25</v>
      </c>
      <c r="H562" t="s">
        <v>25</v>
      </c>
      <c r="I562" t="s">
        <v>1010</v>
      </c>
      <c r="J562">
        <v>1</v>
      </c>
      <c r="K562" t="s">
        <v>2353</v>
      </c>
      <c r="L562" t="s">
        <v>2354</v>
      </c>
    </row>
    <row r="563" spans="1:59" hidden="1">
      <c r="A563">
        <v>38932</v>
      </c>
      <c r="B563">
        <v>2016</v>
      </c>
      <c r="C563" t="s">
        <v>2</v>
      </c>
      <c r="D563" t="s">
        <v>6219</v>
      </c>
      <c r="E563" s="2">
        <v>42386</v>
      </c>
      <c r="F563" s="2">
        <v>42387</v>
      </c>
      <c r="G563" t="s">
        <v>10</v>
      </c>
      <c r="H563" t="s">
        <v>10</v>
      </c>
      <c r="I563" t="s">
        <v>6220</v>
      </c>
      <c r="J563">
        <v>1</v>
      </c>
      <c r="K563" t="s">
        <v>6219</v>
      </c>
      <c r="L563" t="s">
        <v>6221</v>
      </c>
      <c r="M563" t="s">
        <v>6222</v>
      </c>
      <c r="N563" t="s">
        <v>6223</v>
      </c>
    </row>
    <row r="564" spans="1:59" hidden="1">
      <c r="A564">
        <v>37289</v>
      </c>
      <c r="B564">
        <v>2016</v>
      </c>
      <c r="C564" t="s">
        <v>7</v>
      </c>
      <c r="E564" s="2">
        <v>42387</v>
      </c>
      <c r="F564" s="2">
        <v>42388</v>
      </c>
      <c r="G564" t="s">
        <v>40</v>
      </c>
      <c r="H564" t="s">
        <v>40</v>
      </c>
      <c r="I564" t="s">
        <v>6479</v>
      </c>
      <c r="J564">
        <v>1</v>
      </c>
      <c r="K564" t="s">
        <v>6480</v>
      </c>
      <c r="L564" t="s">
        <v>6481</v>
      </c>
      <c r="M564" t="s">
        <v>6482</v>
      </c>
      <c r="N564" t="s">
        <v>6483</v>
      </c>
      <c r="O564" t="s">
        <v>6484</v>
      </c>
      <c r="Q564" t="s">
        <v>6485</v>
      </c>
      <c r="R564" t="s">
        <v>6486</v>
      </c>
      <c r="T564" t="s">
        <v>6487</v>
      </c>
      <c r="V564" t="s">
        <v>6488</v>
      </c>
      <c r="Y564" t="s">
        <v>1</v>
      </c>
      <c r="AB564" t="s">
        <v>79</v>
      </c>
      <c r="AI564" t="s">
        <v>103</v>
      </c>
      <c r="AJ564" t="s">
        <v>18</v>
      </c>
      <c r="AK564" t="s">
        <v>677</v>
      </c>
      <c r="AM564" t="s">
        <v>6489</v>
      </c>
      <c r="AN564" t="s">
        <v>28</v>
      </c>
      <c r="AO564">
        <v>0</v>
      </c>
      <c r="AS564">
        <v>1</v>
      </c>
      <c r="AT564">
        <v>1</v>
      </c>
      <c r="BB564">
        <v>0</v>
      </c>
      <c r="BD564">
        <v>0</v>
      </c>
      <c r="BE564">
        <v>0</v>
      </c>
      <c r="BF564">
        <v>101096</v>
      </c>
      <c r="BG564" s="1">
        <v>42388.447094907409</v>
      </c>
    </row>
    <row r="565" spans="1:59" hidden="1">
      <c r="A565">
        <v>37971</v>
      </c>
      <c r="B565">
        <v>2016</v>
      </c>
      <c r="C565" t="s">
        <v>7</v>
      </c>
      <c r="E565" s="2">
        <v>42387</v>
      </c>
      <c r="F565" s="2">
        <v>42388</v>
      </c>
      <c r="G565" t="s">
        <v>22</v>
      </c>
      <c r="H565" t="s">
        <v>22</v>
      </c>
      <c r="I565" t="s">
        <v>3012</v>
      </c>
      <c r="J565">
        <v>1</v>
      </c>
      <c r="K565" t="s">
        <v>3013</v>
      </c>
      <c r="L565" t="s">
        <v>3014</v>
      </c>
      <c r="M565" t="s">
        <v>3015</v>
      </c>
    </row>
    <row r="566" spans="1:59" hidden="1">
      <c r="A566">
        <v>38333</v>
      </c>
      <c r="B566">
        <v>2016</v>
      </c>
      <c r="C566" t="s">
        <v>7</v>
      </c>
      <c r="D566" t="s">
        <v>6171</v>
      </c>
      <c r="E566" s="2">
        <v>42387</v>
      </c>
      <c r="F566" s="2">
        <v>42388</v>
      </c>
      <c r="G566" t="s">
        <v>36</v>
      </c>
      <c r="H566" t="s">
        <v>36</v>
      </c>
      <c r="I566" t="s">
        <v>6490</v>
      </c>
      <c r="J566">
        <v>1</v>
      </c>
      <c r="K566" t="s">
        <v>6491</v>
      </c>
      <c r="L566" t="s">
        <v>6492</v>
      </c>
      <c r="N566" t="s">
        <v>6493</v>
      </c>
      <c r="O566">
        <v>33685052475</v>
      </c>
      <c r="R566" t="s">
        <v>6494</v>
      </c>
      <c r="AB566" t="s">
        <v>36</v>
      </c>
      <c r="AI566" t="s">
        <v>4</v>
      </c>
      <c r="AJ566" t="s">
        <v>16</v>
      </c>
      <c r="AK566" t="s">
        <v>729</v>
      </c>
      <c r="AM566" t="s">
        <v>6489</v>
      </c>
      <c r="AN566" t="s">
        <v>28</v>
      </c>
      <c r="AO566">
        <v>0</v>
      </c>
      <c r="AS566">
        <v>1</v>
      </c>
      <c r="AT566">
        <v>1</v>
      </c>
      <c r="BB566">
        <v>0</v>
      </c>
      <c r="BD566">
        <v>0</v>
      </c>
      <c r="BE566">
        <v>0</v>
      </c>
      <c r="BF566">
        <v>73442</v>
      </c>
      <c r="BG566" s="1">
        <v>42387.827430555553</v>
      </c>
    </row>
    <row r="567" spans="1:59" hidden="1">
      <c r="A567">
        <v>38398</v>
      </c>
      <c r="B567">
        <v>2016</v>
      </c>
      <c r="C567" t="s">
        <v>7</v>
      </c>
      <c r="E567" s="2">
        <v>42387</v>
      </c>
      <c r="F567" s="2">
        <v>42387</v>
      </c>
      <c r="G567" t="s">
        <v>40</v>
      </c>
      <c r="H567" t="s">
        <v>40</v>
      </c>
      <c r="I567" t="s">
        <v>3496</v>
      </c>
      <c r="J567">
        <v>1</v>
      </c>
      <c r="K567" t="s">
        <v>3497</v>
      </c>
      <c r="L567" t="s">
        <v>3498</v>
      </c>
      <c r="M567" t="s">
        <v>3499</v>
      </c>
      <c r="O567" t="s">
        <v>3500</v>
      </c>
      <c r="Q567" t="s">
        <v>3501</v>
      </c>
      <c r="R567" t="s">
        <v>3502</v>
      </c>
      <c r="V567" t="s">
        <v>3503</v>
      </c>
      <c r="Y567" t="s">
        <v>1</v>
      </c>
      <c r="AB567" t="s">
        <v>47</v>
      </c>
      <c r="AF567">
        <v>0</v>
      </c>
      <c r="AI567" t="s">
        <v>4</v>
      </c>
      <c r="AJ567" t="s">
        <v>106</v>
      </c>
      <c r="AL567" t="s">
        <v>692</v>
      </c>
      <c r="AM567" t="s">
        <v>3504</v>
      </c>
      <c r="AN567" t="s">
        <v>653</v>
      </c>
      <c r="AO567">
        <v>0</v>
      </c>
      <c r="AS567">
        <v>0</v>
      </c>
      <c r="AT567">
        <v>0</v>
      </c>
      <c r="BB567">
        <v>0</v>
      </c>
      <c r="BC567">
        <v>0</v>
      </c>
      <c r="BD567">
        <v>0</v>
      </c>
      <c r="BG567" s="1">
        <v>42380.736770833333</v>
      </c>
    </row>
    <row r="568" spans="1:59" hidden="1">
      <c r="A568">
        <v>38646</v>
      </c>
      <c r="B568">
        <v>2016</v>
      </c>
      <c r="C568" t="s">
        <v>7</v>
      </c>
      <c r="D568" t="s">
        <v>3506</v>
      </c>
      <c r="E568" s="2">
        <v>42387</v>
      </c>
      <c r="F568" s="2">
        <v>42388</v>
      </c>
      <c r="G568" t="s">
        <v>25</v>
      </c>
      <c r="H568" t="s">
        <v>25</v>
      </c>
      <c r="I568" t="s">
        <v>3103</v>
      </c>
      <c r="J568">
        <v>1</v>
      </c>
      <c r="K568" t="s">
        <v>3507</v>
      </c>
      <c r="L568" t="s">
        <v>3508</v>
      </c>
    </row>
    <row r="569" spans="1:59" hidden="1">
      <c r="A569">
        <v>38911</v>
      </c>
      <c r="B569">
        <v>2016</v>
      </c>
      <c r="C569" t="s">
        <v>7</v>
      </c>
      <c r="E569" s="2">
        <v>42387</v>
      </c>
      <c r="F569" s="2">
        <v>42388</v>
      </c>
      <c r="G569" t="s">
        <v>754</v>
      </c>
      <c r="H569" t="s">
        <v>754</v>
      </c>
      <c r="I569" t="s">
        <v>6224</v>
      </c>
      <c r="J569">
        <v>1</v>
      </c>
      <c r="K569" t="s">
        <v>6225</v>
      </c>
      <c r="L569" t="s">
        <v>6226</v>
      </c>
    </row>
    <row r="570" spans="1:59" hidden="1">
      <c r="A570">
        <v>37274</v>
      </c>
      <c r="B570">
        <v>2016</v>
      </c>
      <c r="C570" t="s">
        <v>7</v>
      </c>
      <c r="E570" s="2">
        <v>42388</v>
      </c>
      <c r="F570" s="2">
        <v>42393</v>
      </c>
      <c r="G570" t="s">
        <v>40</v>
      </c>
      <c r="H570" t="s">
        <v>40</v>
      </c>
      <c r="I570" t="s">
        <v>3510</v>
      </c>
      <c r="J570">
        <v>1</v>
      </c>
      <c r="K570" t="s">
        <v>3511</v>
      </c>
      <c r="L570" t="s">
        <v>814</v>
      </c>
      <c r="M570" t="s">
        <v>1184</v>
      </c>
      <c r="N570" t="s">
        <v>3512</v>
      </c>
      <c r="O570" t="s">
        <v>1876</v>
      </c>
      <c r="P570" t="s">
        <v>3513</v>
      </c>
      <c r="Q570" t="s">
        <v>1877</v>
      </c>
      <c r="R570" t="s">
        <v>815</v>
      </c>
      <c r="S570" t="s">
        <v>815</v>
      </c>
      <c r="V570" t="s">
        <v>816</v>
      </c>
      <c r="W570" t="s">
        <v>3514</v>
      </c>
      <c r="Y570" t="s">
        <v>1</v>
      </c>
      <c r="AB570" t="s">
        <v>25</v>
      </c>
      <c r="AF570">
        <v>0</v>
      </c>
      <c r="AI570" t="s">
        <v>162</v>
      </c>
      <c r="AJ570" t="s">
        <v>462</v>
      </c>
      <c r="AL570" t="s">
        <v>1185</v>
      </c>
      <c r="AM570" t="s">
        <v>1878</v>
      </c>
      <c r="AN570" t="s">
        <v>28</v>
      </c>
      <c r="AO570">
        <v>0</v>
      </c>
      <c r="AS570">
        <v>1</v>
      </c>
      <c r="AT570">
        <v>1</v>
      </c>
      <c r="BB570">
        <v>0</v>
      </c>
      <c r="BC570">
        <v>0</v>
      </c>
      <c r="BD570">
        <v>0</v>
      </c>
      <c r="BG570" s="1">
        <v>42388.663680555554</v>
      </c>
    </row>
    <row r="571" spans="1:59" hidden="1">
      <c r="A571">
        <v>37759</v>
      </c>
      <c r="B571">
        <v>2016</v>
      </c>
      <c r="C571" t="s">
        <v>2</v>
      </c>
      <c r="D571" t="s">
        <v>3515</v>
      </c>
      <c r="E571" s="2">
        <v>42388</v>
      </c>
      <c r="F571" s="2">
        <v>42389</v>
      </c>
      <c r="G571" t="s">
        <v>90</v>
      </c>
      <c r="H571" t="s">
        <v>90</v>
      </c>
      <c r="I571" t="s">
        <v>3516</v>
      </c>
      <c r="J571">
        <v>1</v>
      </c>
      <c r="K571" t="s">
        <v>2931</v>
      </c>
      <c r="L571" t="s">
        <v>3517</v>
      </c>
      <c r="M571" t="s">
        <v>2933</v>
      </c>
      <c r="N571" t="s">
        <v>2934</v>
      </c>
      <c r="O571">
        <v>903122851131</v>
      </c>
      <c r="Q571">
        <v>903122851132</v>
      </c>
      <c r="R571" t="s">
        <v>89</v>
      </c>
      <c r="Y571" t="s">
        <v>1</v>
      </c>
      <c r="AF571">
        <v>0</v>
      </c>
      <c r="AI571" t="s">
        <v>804</v>
      </c>
      <c r="AJ571" t="s">
        <v>2985</v>
      </c>
      <c r="AK571" t="s">
        <v>725</v>
      </c>
      <c r="AL571" t="s">
        <v>726</v>
      </c>
      <c r="AM571" t="s">
        <v>3518</v>
      </c>
      <c r="AO571">
        <v>0</v>
      </c>
      <c r="AS571">
        <v>1</v>
      </c>
      <c r="AT571">
        <v>0</v>
      </c>
      <c r="BB571">
        <v>0</v>
      </c>
      <c r="BC571">
        <v>0</v>
      </c>
      <c r="BD571">
        <v>0</v>
      </c>
      <c r="BG571" s="1">
        <v>42388.539571759262</v>
      </c>
    </row>
    <row r="572" spans="1:59" hidden="1">
      <c r="A572">
        <v>38008</v>
      </c>
      <c r="B572">
        <v>2016</v>
      </c>
      <c r="C572" t="s">
        <v>7</v>
      </c>
      <c r="E572" s="2">
        <v>42388</v>
      </c>
      <c r="F572" s="2">
        <v>42391</v>
      </c>
      <c r="G572" t="s">
        <v>14</v>
      </c>
      <c r="H572" t="s">
        <v>14</v>
      </c>
      <c r="I572" t="s">
        <v>3519</v>
      </c>
      <c r="J572">
        <v>1</v>
      </c>
      <c r="K572" t="s">
        <v>3520</v>
      </c>
      <c r="L572" t="s">
        <v>3521</v>
      </c>
      <c r="N572" t="s">
        <v>3522</v>
      </c>
    </row>
    <row r="573" spans="1:59" hidden="1">
      <c r="A573">
        <v>38075</v>
      </c>
      <c r="B573">
        <v>2016</v>
      </c>
      <c r="C573" t="s">
        <v>7</v>
      </c>
      <c r="D573" t="s">
        <v>3523</v>
      </c>
      <c r="E573" s="2">
        <v>42388</v>
      </c>
      <c r="F573" s="2">
        <v>42389</v>
      </c>
      <c r="G573" t="s">
        <v>14</v>
      </c>
      <c r="H573" t="s">
        <v>728</v>
      </c>
      <c r="I573" t="s">
        <v>3524</v>
      </c>
      <c r="J573">
        <v>1</v>
      </c>
      <c r="K573" t="s">
        <v>3525</v>
      </c>
      <c r="L573" t="s">
        <v>3526</v>
      </c>
      <c r="M573" t="s">
        <v>3527</v>
      </c>
      <c r="N573" t="s">
        <v>3528</v>
      </c>
    </row>
    <row r="574" spans="1:59" hidden="1">
      <c r="A574">
        <v>38294</v>
      </c>
      <c r="B574">
        <v>2016</v>
      </c>
      <c r="C574" t="s">
        <v>2</v>
      </c>
      <c r="E574" s="2">
        <v>42388</v>
      </c>
      <c r="F574" s="2">
        <v>42393</v>
      </c>
      <c r="G574" t="s">
        <v>17</v>
      </c>
      <c r="H574" t="s">
        <v>17</v>
      </c>
      <c r="I574" t="s">
        <v>3529</v>
      </c>
      <c r="J574">
        <v>1</v>
      </c>
      <c r="K574" t="s">
        <v>3530</v>
      </c>
      <c r="L574" t="s">
        <v>3531</v>
      </c>
      <c r="N574" t="s">
        <v>3532</v>
      </c>
    </row>
    <row r="575" spans="1:59" hidden="1">
      <c r="A575">
        <v>38326</v>
      </c>
      <c r="B575">
        <v>2016</v>
      </c>
      <c r="C575" t="s">
        <v>7</v>
      </c>
      <c r="D575" t="s">
        <v>6171</v>
      </c>
      <c r="E575" s="2">
        <v>42388</v>
      </c>
      <c r="F575" s="2">
        <v>42388</v>
      </c>
      <c r="G575" t="s">
        <v>36</v>
      </c>
      <c r="H575" t="s">
        <v>36</v>
      </c>
      <c r="I575" t="s">
        <v>46</v>
      </c>
      <c r="J575">
        <v>1</v>
      </c>
      <c r="K575" t="s">
        <v>204</v>
      </c>
      <c r="L575" t="s">
        <v>203</v>
      </c>
      <c r="N575" t="s">
        <v>6172</v>
      </c>
      <c r="O575" t="s">
        <v>184</v>
      </c>
      <c r="R575" t="s">
        <v>2148</v>
      </c>
      <c r="S575" t="s">
        <v>2148</v>
      </c>
      <c r="V575" t="s">
        <v>283</v>
      </c>
      <c r="AB575" t="s">
        <v>25</v>
      </c>
      <c r="AI575" t="s">
        <v>4</v>
      </c>
      <c r="AJ575" t="s">
        <v>18</v>
      </c>
      <c r="AL575" t="s">
        <v>949</v>
      </c>
      <c r="AM575" t="s">
        <v>6495</v>
      </c>
      <c r="AN575" t="s">
        <v>28</v>
      </c>
      <c r="AO575">
        <v>0</v>
      </c>
      <c r="AS575">
        <v>1</v>
      </c>
      <c r="AT575">
        <v>1</v>
      </c>
      <c r="BB575">
        <v>0</v>
      </c>
      <c r="BD575">
        <v>1</v>
      </c>
      <c r="BE575">
        <v>0</v>
      </c>
      <c r="BF575">
        <v>2170940</v>
      </c>
      <c r="BG575" s="1">
        <v>42388.608402777776</v>
      </c>
    </row>
    <row r="576" spans="1:59" hidden="1">
      <c r="A576">
        <v>38414</v>
      </c>
      <c r="B576">
        <v>2016</v>
      </c>
      <c r="C576" t="s">
        <v>7</v>
      </c>
      <c r="D576" t="s">
        <v>3533</v>
      </c>
      <c r="E576" s="2">
        <v>42388</v>
      </c>
      <c r="F576" s="2">
        <v>42389</v>
      </c>
      <c r="G576" t="s">
        <v>38</v>
      </c>
      <c r="H576" t="s">
        <v>38</v>
      </c>
      <c r="I576" t="s">
        <v>3534</v>
      </c>
      <c r="J576">
        <v>1</v>
      </c>
      <c r="K576" t="s">
        <v>3535</v>
      </c>
      <c r="L576" t="s">
        <v>3536</v>
      </c>
      <c r="M576" t="s">
        <v>3537</v>
      </c>
      <c r="O576" t="s">
        <v>5766</v>
      </c>
      <c r="P576" t="s">
        <v>6227</v>
      </c>
      <c r="R576" t="s">
        <v>6228</v>
      </c>
      <c r="S576" t="s">
        <v>6228</v>
      </c>
      <c r="T576" t="s">
        <v>6229</v>
      </c>
      <c r="V576" t="s">
        <v>6230</v>
      </c>
      <c r="W576" t="s">
        <v>6231</v>
      </c>
      <c r="Y576" t="s">
        <v>1</v>
      </c>
      <c r="AB576" t="s">
        <v>3538</v>
      </c>
      <c r="AF576">
        <v>0</v>
      </c>
      <c r="AI576" t="s">
        <v>4</v>
      </c>
      <c r="AJ576" t="s">
        <v>16</v>
      </c>
      <c r="AK576" t="s">
        <v>729</v>
      </c>
      <c r="AL576" t="s">
        <v>729</v>
      </c>
      <c r="AM576" t="s">
        <v>3518</v>
      </c>
      <c r="AO576">
        <v>0</v>
      </c>
      <c r="AS576">
        <v>1</v>
      </c>
      <c r="AT576">
        <v>1</v>
      </c>
      <c r="BB576">
        <v>0</v>
      </c>
      <c r="BC576">
        <v>0</v>
      </c>
      <c r="BD576">
        <v>0</v>
      </c>
      <c r="BG576" s="1">
        <v>42388.705717592595</v>
      </c>
    </row>
    <row r="577" spans="1:59" hidden="1">
      <c r="A577">
        <v>38528</v>
      </c>
      <c r="B577">
        <v>2016</v>
      </c>
      <c r="C577" t="s">
        <v>7</v>
      </c>
      <c r="E577" s="2">
        <v>42388</v>
      </c>
      <c r="F577" s="2">
        <v>42390</v>
      </c>
      <c r="G577" t="s">
        <v>40</v>
      </c>
      <c r="H577" t="s">
        <v>40</v>
      </c>
      <c r="I577" t="s">
        <v>3539</v>
      </c>
      <c r="J577">
        <v>1</v>
      </c>
      <c r="K577" t="s">
        <v>6232</v>
      </c>
      <c r="L577" t="s">
        <v>6233</v>
      </c>
      <c r="M577" t="s">
        <v>3540</v>
      </c>
      <c r="N577" t="s">
        <v>3541</v>
      </c>
      <c r="O577" t="s">
        <v>3542</v>
      </c>
      <c r="R577" t="s">
        <v>3543</v>
      </c>
      <c r="Y577" t="s">
        <v>1</v>
      </c>
      <c r="AB577" t="s">
        <v>47</v>
      </c>
      <c r="AF577">
        <v>0</v>
      </c>
      <c r="AI577" t="s">
        <v>2566</v>
      </c>
      <c r="AJ577" t="s">
        <v>64</v>
      </c>
      <c r="AK577" t="s">
        <v>1682</v>
      </c>
      <c r="AM577" t="s">
        <v>3545</v>
      </c>
      <c r="AN577" t="s">
        <v>28</v>
      </c>
      <c r="AO577">
        <v>0</v>
      </c>
      <c r="AS577">
        <v>1</v>
      </c>
      <c r="AT577">
        <v>1</v>
      </c>
      <c r="BB577">
        <v>0</v>
      </c>
      <c r="BC577">
        <v>0</v>
      </c>
      <c r="BD577">
        <v>0</v>
      </c>
      <c r="BG577" s="1">
        <v>42388.61954861111</v>
      </c>
    </row>
    <row r="578" spans="1:59" hidden="1">
      <c r="A578">
        <v>38812</v>
      </c>
      <c r="B578">
        <v>2016</v>
      </c>
      <c r="C578" t="s">
        <v>7</v>
      </c>
      <c r="D578" t="s">
        <v>2550</v>
      </c>
      <c r="E578" s="2">
        <v>42388</v>
      </c>
      <c r="F578" s="2">
        <v>42391</v>
      </c>
      <c r="G578" t="s">
        <v>25</v>
      </c>
      <c r="H578" t="s">
        <v>25</v>
      </c>
      <c r="I578" t="s">
        <v>3549</v>
      </c>
      <c r="J578">
        <v>1</v>
      </c>
      <c r="K578" t="s">
        <v>3550</v>
      </c>
      <c r="M578" t="s">
        <v>3551</v>
      </c>
    </row>
    <row r="579" spans="1:59" hidden="1">
      <c r="A579">
        <v>37307</v>
      </c>
      <c r="B579">
        <v>2016</v>
      </c>
      <c r="C579" t="s">
        <v>7</v>
      </c>
      <c r="D579" t="s">
        <v>3552</v>
      </c>
      <c r="E579" s="2">
        <v>42389</v>
      </c>
      <c r="F579" s="2">
        <v>42390</v>
      </c>
      <c r="G579" t="s">
        <v>36</v>
      </c>
      <c r="H579" t="s">
        <v>36</v>
      </c>
      <c r="I579" t="s">
        <v>2638</v>
      </c>
      <c r="J579">
        <v>1</v>
      </c>
      <c r="K579" t="s">
        <v>6496</v>
      </c>
      <c r="L579" t="s">
        <v>2640</v>
      </c>
      <c r="N579" t="s">
        <v>2748</v>
      </c>
      <c r="O579" t="s">
        <v>2642</v>
      </c>
      <c r="R579" t="s">
        <v>2643</v>
      </c>
      <c r="S579" t="s">
        <v>2643</v>
      </c>
      <c r="V579" t="s">
        <v>2644</v>
      </c>
      <c r="Y579" t="s">
        <v>1</v>
      </c>
      <c r="AB579" t="s">
        <v>25</v>
      </c>
      <c r="AF579">
        <v>0</v>
      </c>
      <c r="AI579" t="s">
        <v>103</v>
      </c>
      <c r="AJ579" t="s">
        <v>16</v>
      </c>
      <c r="AL579" t="s">
        <v>729</v>
      </c>
      <c r="AM579" t="s">
        <v>1880</v>
      </c>
      <c r="AO579">
        <v>0</v>
      </c>
      <c r="AS579">
        <v>1</v>
      </c>
      <c r="AT579">
        <v>1</v>
      </c>
      <c r="BB579">
        <v>0</v>
      </c>
      <c r="BC579">
        <v>108917</v>
      </c>
      <c r="BD579">
        <v>0</v>
      </c>
      <c r="BG579" s="1">
        <v>42389.654930555553</v>
      </c>
    </row>
    <row r="580" spans="1:59" hidden="1">
      <c r="A580">
        <v>38102</v>
      </c>
      <c r="B580">
        <v>2016</v>
      </c>
      <c r="C580" t="s">
        <v>7</v>
      </c>
      <c r="D580" t="s">
        <v>3553</v>
      </c>
      <c r="E580" s="2">
        <v>42389</v>
      </c>
      <c r="F580" s="2">
        <v>42393</v>
      </c>
      <c r="G580" t="s">
        <v>5</v>
      </c>
      <c r="H580" t="s">
        <v>5</v>
      </c>
      <c r="I580" t="s">
        <v>2680</v>
      </c>
      <c r="J580">
        <v>1</v>
      </c>
      <c r="K580" t="s">
        <v>5768</v>
      </c>
      <c r="L580" t="s">
        <v>2682</v>
      </c>
      <c r="N580" t="s">
        <v>1359</v>
      </c>
    </row>
    <row r="581" spans="1:59" hidden="1">
      <c r="A581">
        <v>38335</v>
      </c>
      <c r="B581">
        <v>2016</v>
      </c>
      <c r="C581" t="s">
        <v>7</v>
      </c>
      <c r="D581" t="s">
        <v>3554</v>
      </c>
      <c r="E581" s="2">
        <v>42389</v>
      </c>
      <c r="F581" s="2">
        <v>42390</v>
      </c>
      <c r="G581" t="s">
        <v>36</v>
      </c>
      <c r="H581" t="s">
        <v>36</v>
      </c>
      <c r="I581" t="s">
        <v>845</v>
      </c>
      <c r="J581">
        <v>1</v>
      </c>
      <c r="K581" t="s">
        <v>3555</v>
      </c>
      <c r="L581" t="s">
        <v>3556</v>
      </c>
      <c r="N581" t="s">
        <v>3557</v>
      </c>
    </row>
    <row r="582" spans="1:59" hidden="1">
      <c r="A582">
        <v>38367</v>
      </c>
      <c r="B582">
        <v>2016</v>
      </c>
      <c r="C582" t="s">
        <v>2</v>
      </c>
      <c r="D582" t="s">
        <v>3558</v>
      </c>
      <c r="E582" s="2">
        <v>42389</v>
      </c>
      <c r="F582" s="2">
        <v>42390</v>
      </c>
      <c r="G582" t="s">
        <v>3559</v>
      </c>
      <c r="H582" t="s">
        <v>3559</v>
      </c>
      <c r="I582" t="s">
        <v>3560</v>
      </c>
      <c r="J582">
        <v>1</v>
      </c>
      <c r="K582" t="s">
        <v>3561</v>
      </c>
      <c r="L582" t="s">
        <v>3562</v>
      </c>
    </row>
    <row r="583" spans="1:59" hidden="1">
      <c r="A583">
        <v>38399</v>
      </c>
      <c r="B583">
        <v>2016</v>
      </c>
      <c r="C583" t="s">
        <v>7</v>
      </c>
      <c r="E583" s="2">
        <v>42389</v>
      </c>
      <c r="F583" s="2">
        <v>42390</v>
      </c>
      <c r="G583" t="s">
        <v>40</v>
      </c>
      <c r="H583" t="s">
        <v>40</v>
      </c>
      <c r="I583" t="s">
        <v>1768</v>
      </c>
      <c r="J583">
        <v>1</v>
      </c>
      <c r="K583" t="s">
        <v>6497</v>
      </c>
      <c r="L583" t="s">
        <v>6498</v>
      </c>
      <c r="M583" t="s">
        <v>6499</v>
      </c>
      <c r="N583" t="s">
        <v>6500</v>
      </c>
      <c r="O583" t="s">
        <v>6501</v>
      </c>
      <c r="Q583" t="s">
        <v>6502</v>
      </c>
      <c r="R583" t="s">
        <v>6503</v>
      </c>
      <c r="S583" t="s">
        <v>6002</v>
      </c>
      <c r="Y583" t="s">
        <v>1</v>
      </c>
      <c r="AB583" t="s">
        <v>47</v>
      </c>
      <c r="AF583">
        <v>0</v>
      </c>
      <c r="AI583" t="s">
        <v>4</v>
      </c>
      <c r="AJ583" t="s">
        <v>16</v>
      </c>
      <c r="AL583" t="s">
        <v>729</v>
      </c>
      <c r="AM583" t="s">
        <v>1880</v>
      </c>
      <c r="AN583" t="s">
        <v>28</v>
      </c>
      <c r="AO583">
        <v>0</v>
      </c>
      <c r="AS583">
        <v>1</v>
      </c>
      <c r="AT583">
        <v>1</v>
      </c>
      <c r="BB583">
        <v>0</v>
      </c>
      <c r="BC583">
        <v>0</v>
      </c>
      <c r="BD583">
        <v>0</v>
      </c>
      <c r="BE583">
        <v>0</v>
      </c>
      <c r="BF583">
        <v>101096</v>
      </c>
      <c r="BG583" s="1">
        <v>42389.620115740741</v>
      </c>
    </row>
    <row r="584" spans="1:59" hidden="1">
      <c r="A584">
        <v>38547</v>
      </c>
      <c r="B584">
        <v>2016</v>
      </c>
      <c r="C584" t="s">
        <v>7</v>
      </c>
      <c r="D584" t="s">
        <v>2701</v>
      </c>
      <c r="E584" s="2">
        <v>42389</v>
      </c>
      <c r="F584" s="2">
        <v>42391</v>
      </c>
      <c r="G584" t="s">
        <v>36</v>
      </c>
      <c r="H584" t="s">
        <v>36</v>
      </c>
      <c r="I584" t="s">
        <v>3563</v>
      </c>
      <c r="J584">
        <v>1</v>
      </c>
      <c r="K584" t="s">
        <v>3564</v>
      </c>
      <c r="L584" t="s">
        <v>3565</v>
      </c>
      <c r="M584" t="s">
        <v>3566</v>
      </c>
      <c r="N584" t="s">
        <v>3567</v>
      </c>
    </row>
    <row r="585" spans="1:59" hidden="1">
      <c r="A585">
        <v>38472</v>
      </c>
      <c r="B585">
        <v>2016</v>
      </c>
      <c r="C585" t="s">
        <v>7</v>
      </c>
      <c r="E585" s="2">
        <v>42389</v>
      </c>
      <c r="F585" s="2">
        <v>42390</v>
      </c>
      <c r="G585" t="s">
        <v>24</v>
      </c>
      <c r="H585" t="s">
        <v>24</v>
      </c>
      <c r="I585" t="s">
        <v>2870</v>
      </c>
      <c r="J585">
        <v>1</v>
      </c>
      <c r="K585" t="s">
        <v>6239</v>
      </c>
      <c r="L585" t="s">
        <v>6240</v>
      </c>
      <c r="N585" t="s">
        <v>6241</v>
      </c>
    </row>
    <row r="586" spans="1:59" hidden="1">
      <c r="A586">
        <v>38772</v>
      </c>
      <c r="B586">
        <v>2016</v>
      </c>
      <c r="C586" t="s">
        <v>7</v>
      </c>
      <c r="D586" t="s">
        <v>5790</v>
      </c>
      <c r="E586" s="2">
        <v>42389</v>
      </c>
      <c r="F586" s="2">
        <v>42391</v>
      </c>
      <c r="G586" t="s">
        <v>754</v>
      </c>
      <c r="H586" t="s">
        <v>754</v>
      </c>
      <c r="I586" t="s">
        <v>3509</v>
      </c>
      <c r="J586">
        <v>1</v>
      </c>
      <c r="K586" t="s">
        <v>6242</v>
      </c>
      <c r="L586" t="s">
        <v>6243</v>
      </c>
    </row>
    <row r="587" spans="1:59" hidden="1">
      <c r="A587">
        <v>37199</v>
      </c>
      <c r="B587">
        <v>2016</v>
      </c>
      <c r="C587" t="s">
        <v>32</v>
      </c>
      <c r="D587" t="s">
        <v>1881</v>
      </c>
      <c r="E587" s="2">
        <v>42390</v>
      </c>
      <c r="F587" s="2">
        <v>42393</v>
      </c>
      <c r="G587" t="s">
        <v>10</v>
      </c>
      <c r="H587" t="s">
        <v>10</v>
      </c>
      <c r="I587" t="s">
        <v>658</v>
      </c>
    </row>
    <row r="588" spans="1:59">
      <c r="A588">
        <v>37370</v>
      </c>
      <c r="B588">
        <v>2016</v>
      </c>
      <c r="C588" t="s">
        <v>12</v>
      </c>
      <c r="D588" t="s">
        <v>1881</v>
      </c>
      <c r="E588" s="2">
        <v>42390</v>
      </c>
      <c r="F588" s="2">
        <v>42393</v>
      </c>
      <c r="G588" t="s">
        <v>10</v>
      </c>
      <c r="H588" t="s">
        <v>10</v>
      </c>
      <c r="I588" t="s">
        <v>658</v>
      </c>
    </row>
    <row r="589" spans="1:59" hidden="1">
      <c r="A589">
        <v>37254</v>
      </c>
      <c r="B589">
        <v>2016</v>
      </c>
      <c r="C589" t="s">
        <v>7</v>
      </c>
      <c r="D589" t="s">
        <v>1882</v>
      </c>
      <c r="E589" s="2">
        <v>42390</v>
      </c>
      <c r="F589" s="2">
        <v>42393</v>
      </c>
      <c r="G589" t="s">
        <v>25</v>
      </c>
      <c r="H589" t="s">
        <v>25</v>
      </c>
      <c r="I589" t="s">
        <v>1136</v>
      </c>
      <c r="J589">
        <v>1</v>
      </c>
      <c r="K589" t="s">
        <v>3568</v>
      </c>
      <c r="L589" t="s">
        <v>3569</v>
      </c>
      <c r="M589" t="s">
        <v>667</v>
      </c>
    </row>
    <row r="590" spans="1:59" hidden="1">
      <c r="A590">
        <v>37290</v>
      </c>
      <c r="B590">
        <v>2016</v>
      </c>
      <c r="C590" t="s">
        <v>7</v>
      </c>
      <c r="D590" t="s">
        <v>1210</v>
      </c>
      <c r="E590" s="2">
        <v>42390</v>
      </c>
      <c r="F590" s="2">
        <v>42391</v>
      </c>
      <c r="G590" t="s">
        <v>47</v>
      </c>
      <c r="H590" t="s">
        <v>47</v>
      </c>
      <c r="I590" t="s">
        <v>180</v>
      </c>
      <c r="J590">
        <v>1</v>
      </c>
      <c r="K590" t="s">
        <v>179</v>
      </c>
      <c r="L590" t="s">
        <v>178</v>
      </c>
      <c r="M590" t="s">
        <v>177</v>
      </c>
      <c r="N590" t="s">
        <v>6504</v>
      </c>
      <c r="O590" t="s">
        <v>1219</v>
      </c>
      <c r="P590" t="s">
        <v>6235</v>
      </c>
      <c r="R590" t="s">
        <v>175</v>
      </c>
      <c r="Y590" t="s">
        <v>1</v>
      </c>
      <c r="AB590" t="s">
        <v>40</v>
      </c>
      <c r="AF590">
        <v>0</v>
      </c>
      <c r="AI590" t="s">
        <v>103</v>
      </c>
      <c r="AJ590" t="s">
        <v>3</v>
      </c>
      <c r="AK590" t="s">
        <v>675</v>
      </c>
      <c r="AM590" t="s">
        <v>3571</v>
      </c>
      <c r="AN590" t="s">
        <v>28</v>
      </c>
      <c r="AO590">
        <v>0</v>
      </c>
      <c r="AS590">
        <v>1</v>
      </c>
      <c r="AT590">
        <v>1</v>
      </c>
      <c r="BB590">
        <v>0</v>
      </c>
      <c r="BC590">
        <v>0</v>
      </c>
      <c r="BD590">
        <v>0</v>
      </c>
      <c r="BG590" s="1">
        <v>42390.566018518519</v>
      </c>
    </row>
    <row r="591" spans="1:59" hidden="1">
      <c r="A591">
        <v>37760</v>
      </c>
      <c r="B591">
        <v>2016</v>
      </c>
      <c r="C591" t="s">
        <v>2</v>
      </c>
      <c r="D591" t="s">
        <v>3570</v>
      </c>
      <c r="E591" s="2">
        <v>42390</v>
      </c>
      <c r="F591" s="2">
        <v>42391</v>
      </c>
      <c r="G591" t="s">
        <v>90</v>
      </c>
      <c r="H591" t="s">
        <v>90</v>
      </c>
      <c r="I591" t="s">
        <v>3516</v>
      </c>
      <c r="J591">
        <v>1</v>
      </c>
      <c r="K591" t="s">
        <v>2931</v>
      </c>
      <c r="L591" t="s">
        <v>3517</v>
      </c>
      <c r="M591" t="s">
        <v>2933</v>
      </c>
      <c r="N591" t="s">
        <v>2934</v>
      </c>
      <c r="O591">
        <v>903122851131</v>
      </c>
      <c r="Q591">
        <v>903122851132</v>
      </c>
      <c r="R591" t="s">
        <v>89</v>
      </c>
      <c r="V591" t="s">
        <v>2975</v>
      </c>
      <c r="Y591" t="s">
        <v>1</v>
      </c>
      <c r="AF591">
        <v>0</v>
      </c>
      <c r="AI591" t="s">
        <v>4</v>
      </c>
      <c r="AJ591" t="s">
        <v>2985</v>
      </c>
      <c r="AK591" t="s">
        <v>725</v>
      </c>
      <c r="AL591" t="s">
        <v>726</v>
      </c>
      <c r="AM591" t="s">
        <v>3571</v>
      </c>
      <c r="AO591">
        <v>0</v>
      </c>
      <c r="AS591">
        <v>1</v>
      </c>
      <c r="AT591">
        <v>0</v>
      </c>
      <c r="BB591">
        <v>0</v>
      </c>
      <c r="BC591">
        <v>0</v>
      </c>
      <c r="BD591">
        <v>0</v>
      </c>
      <c r="BG591" s="1">
        <v>42390.525868055556</v>
      </c>
    </row>
    <row r="592" spans="1:59" hidden="1">
      <c r="A592">
        <v>38018</v>
      </c>
      <c r="B592">
        <v>2016</v>
      </c>
      <c r="C592" t="s">
        <v>7</v>
      </c>
      <c r="E592" s="2">
        <v>42390</v>
      </c>
      <c r="F592" s="2">
        <v>42391</v>
      </c>
      <c r="G592" t="s">
        <v>14</v>
      </c>
      <c r="H592" t="s">
        <v>14</v>
      </c>
      <c r="I592" t="s">
        <v>50</v>
      </c>
      <c r="J592">
        <v>1</v>
      </c>
      <c r="K592" t="s">
        <v>2258</v>
      </c>
      <c r="L592" t="s">
        <v>2259</v>
      </c>
      <c r="M592" t="s">
        <v>2260</v>
      </c>
      <c r="N592" t="s">
        <v>2261</v>
      </c>
    </row>
    <row r="593" spans="1:59" hidden="1">
      <c r="A593">
        <v>38031</v>
      </c>
      <c r="B593">
        <v>2016</v>
      </c>
      <c r="C593" t="s">
        <v>7</v>
      </c>
      <c r="D593" t="s">
        <v>5775</v>
      </c>
      <c r="E593" s="2">
        <v>42390</v>
      </c>
      <c r="F593" s="2">
        <v>42391</v>
      </c>
      <c r="G593" t="s">
        <v>10</v>
      </c>
      <c r="H593" t="s">
        <v>22</v>
      </c>
      <c r="I593" t="s">
        <v>5776</v>
      </c>
    </row>
    <row r="594" spans="1:59" hidden="1">
      <c r="A594">
        <v>38143</v>
      </c>
      <c r="B594">
        <v>2016</v>
      </c>
      <c r="C594" t="s">
        <v>7</v>
      </c>
      <c r="D594" t="s">
        <v>3572</v>
      </c>
      <c r="E594" s="2">
        <v>42390</v>
      </c>
      <c r="F594" s="2">
        <v>42391</v>
      </c>
      <c r="G594" t="s">
        <v>10</v>
      </c>
      <c r="H594" t="s">
        <v>10</v>
      </c>
      <c r="I594" t="s">
        <v>66</v>
      </c>
      <c r="J594">
        <v>1</v>
      </c>
      <c r="K594" t="s">
        <v>3573</v>
      </c>
      <c r="L594" t="s">
        <v>3574</v>
      </c>
      <c r="N594" t="s">
        <v>3575</v>
      </c>
    </row>
    <row r="595" spans="1:59" hidden="1">
      <c r="A595">
        <v>38162</v>
      </c>
      <c r="B595">
        <v>2016</v>
      </c>
      <c r="C595" t="s">
        <v>7</v>
      </c>
      <c r="D595" t="s">
        <v>3576</v>
      </c>
      <c r="E595" s="2">
        <v>42390</v>
      </c>
      <c r="F595" s="2">
        <v>42393</v>
      </c>
      <c r="G595" t="s">
        <v>59</v>
      </c>
      <c r="H595" t="s">
        <v>59</v>
      </c>
      <c r="I595" t="s">
        <v>3576</v>
      </c>
      <c r="J595">
        <v>1</v>
      </c>
      <c r="K595" t="s">
        <v>3577</v>
      </c>
      <c r="L595" t="s">
        <v>3578</v>
      </c>
      <c r="M595" t="s">
        <v>6505</v>
      </c>
      <c r="O595" t="s">
        <v>6506</v>
      </c>
      <c r="R595" t="s">
        <v>3579</v>
      </c>
      <c r="S595" t="s">
        <v>3579</v>
      </c>
      <c r="Y595" t="s">
        <v>1</v>
      </c>
      <c r="AB595" t="s">
        <v>14</v>
      </c>
      <c r="AF595">
        <v>0</v>
      </c>
      <c r="AI595" t="s">
        <v>4</v>
      </c>
      <c r="AJ595" t="s">
        <v>18</v>
      </c>
      <c r="AK595" t="s">
        <v>676</v>
      </c>
      <c r="AL595" t="s">
        <v>676</v>
      </c>
      <c r="AM595" t="s">
        <v>3580</v>
      </c>
      <c r="AO595">
        <v>0</v>
      </c>
      <c r="AS595">
        <v>1</v>
      </c>
      <c r="AT595">
        <v>1</v>
      </c>
      <c r="BB595">
        <v>0</v>
      </c>
      <c r="BC595">
        <v>0</v>
      </c>
      <c r="BD595">
        <v>0</v>
      </c>
      <c r="BG595" s="1">
        <v>42390.615624999999</v>
      </c>
    </row>
    <row r="596" spans="1:59" hidden="1">
      <c r="A596">
        <v>38417</v>
      </c>
      <c r="B596">
        <v>2016</v>
      </c>
      <c r="C596" t="s">
        <v>7</v>
      </c>
      <c r="E596" s="2">
        <v>42390</v>
      </c>
      <c r="F596" s="2">
        <v>42391</v>
      </c>
      <c r="G596" t="s">
        <v>38</v>
      </c>
      <c r="H596" t="s">
        <v>38</v>
      </c>
      <c r="I596" t="s">
        <v>3534</v>
      </c>
      <c r="J596">
        <v>1</v>
      </c>
      <c r="K596" t="s">
        <v>3606</v>
      </c>
      <c r="L596" t="s">
        <v>3607</v>
      </c>
      <c r="M596" t="s">
        <v>3608</v>
      </c>
      <c r="N596" t="s">
        <v>41</v>
      </c>
      <c r="O596" t="s">
        <v>3609</v>
      </c>
      <c r="Q596" t="s">
        <v>3609</v>
      </c>
      <c r="R596" t="s">
        <v>3610</v>
      </c>
      <c r="S596" t="s">
        <v>3610</v>
      </c>
      <c r="V596" t="s">
        <v>6507</v>
      </c>
      <c r="W596" t="s">
        <v>6508</v>
      </c>
      <c r="Y596" t="s">
        <v>1</v>
      </c>
      <c r="AB596" t="s">
        <v>3538</v>
      </c>
      <c r="AF596">
        <v>0</v>
      </c>
      <c r="AI596" t="s">
        <v>4</v>
      </c>
      <c r="AJ596" t="s">
        <v>3</v>
      </c>
      <c r="AK596" t="s">
        <v>675</v>
      </c>
      <c r="AL596" t="s">
        <v>675</v>
      </c>
      <c r="AM596" t="s">
        <v>3571</v>
      </c>
      <c r="AN596" t="s">
        <v>28</v>
      </c>
      <c r="AO596">
        <v>0</v>
      </c>
      <c r="AS596">
        <v>1</v>
      </c>
      <c r="AT596">
        <v>1</v>
      </c>
      <c r="BB596">
        <v>0</v>
      </c>
      <c r="BC596">
        <v>108440</v>
      </c>
      <c r="BD596">
        <v>0</v>
      </c>
      <c r="BG596" s="1">
        <v>42390.746631944443</v>
      </c>
    </row>
    <row r="597" spans="1:59" hidden="1">
      <c r="A597">
        <v>37187</v>
      </c>
      <c r="B597">
        <v>2016</v>
      </c>
      <c r="C597" t="s">
        <v>32</v>
      </c>
      <c r="D597" t="s">
        <v>3581</v>
      </c>
      <c r="E597" s="2">
        <v>42391</v>
      </c>
      <c r="F597" s="2">
        <v>42392</v>
      </c>
      <c r="G597" t="s">
        <v>22</v>
      </c>
      <c r="H597" t="s">
        <v>22</v>
      </c>
      <c r="I597" t="s">
        <v>2420</v>
      </c>
      <c r="J597">
        <v>1</v>
      </c>
      <c r="K597" t="s">
        <v>2429</v>
      </c>
      <c r="L597" t="s">
        <v>3582</v>
      </c>
      <c r="M597" t="s">
        <v>3583</v>
      </c>
    </row>
    <row r="598" spans="1:59">
      <c r="A598">
        <v>37371</v>
      </c>
      <c r="B598">
        <v>2016</v>
      </c>
      <c r="C598" t="s">
        <v>12</v>
      </c>
      <c r="E598" s="2">
        <v>42391</v>
      </c>
      <c r="F598" s="2">
        <v>42393</v>
      </c>
      <c r="G598" t="s">
        <v>47</v>
      </c>
      <c r="H598" t="s">
        <v>47</v>
      </c>
      <c r="I598" t="s">
        <v>1883</v>
      </c>
      <c r="J598">
        <v>1</v>
      </c>
      <c r="K598" t="s">
        <v>5769</v>
      </c>
      <c r="L598" t="s">
        <v>3584</v>
      </c>
      <c r="N598" t="s">
        <v>3585</v>
      </c>
    </row>
    <row r="599" spans="1:59" hidden="1">
      <c r="A599">
        <v>38087</v>
      </c>
      <c r="B599">
        <v>2016</v>
      </c>
      <c r="C599" t="s">
        <v>26</v>
      </c>
      <c r="D599" t="s">
        <v>3586</v>
      </c>
      <c r="E599" s="2">
        <v>42391</v>
      </c>
      <c r="F599" s="2">
        <v>42393</v>
      </c>
      <c r="G599" t="s">
        <v>14</v>
      </c>
      <c r="H599" t="s">
        <v>728</v>
      </c>
      <c r="I599" t="s">
        <v>1026</v>
      </c>
      <c r="J599">
        <v>1</v>
      </c>
      <c r="K599" t="s">
        <v>3587</v>
      </c>
      <c r="L599" t="s">
        <v>3588</v>
      </c>
    </row>
    <row r="600" spans="1:59" hidden="1">
      <c r="A600">
        <v>37455</v>
      </c>
      <c r="B600">
        <v>2016</v>
      </c>
      <c r="C600" t="s">
        <v>96</v>
      </c>
      <c r="D600" t="s">
        <v>99</v>
      </c>
      <c r="E600" s="2">
        <v>42391</v>
      </c>
      <c r="F600" s="2">
        <v>42393</v>
      </c>
      <c r="G600" t="s">
        <v>85</v>
      </c>
      <c r="H600" t="s">
        <v>85</v>
      </c>
      <c r="I600" t="s">
        <v>140</v>
      </c>
      <c r="J600">
        <v>1</v>
      </c>
      <c r="K600" t="s">
        <v>791</v>
      </c>
      <c r="L600" t="s">
        <v>139</v>
      </c>
      <c r="N600" t="s">
        <v>792</v>
      </c>
      <c r="O600" t="s">
        <v>1177</v>
      </c>
      <c r="Q600" t="s">
        <v>1178</v>
      </c>
      <c r="R600" t="s">
        <v>138</v>
      </c>
      <c r="V600" t="s">
        <v>793</v>
      </c>
      <c r="Y600" t="s">
        <v>1</v>
      </c>
      <c r="AF600">
        <v>0</v>
      </c>
      <c r="AI600" t="s">
        <v>107</v>
      </c>
      <c r="AJ600" t="s">
        <v>191</v>
      </c>
      <c r="AL600" t="s">
        <v>699</v>
      </c>
      <c r="AM600" t="s">
        <v>1893</v>
      </c>
      <c r="AO600">
        <v>0</v>
      </c>
      <c r="AS600">
        <v>1</v>
      </c>
      <c r="AT600">
        <v>1</v>
      </c>
      <c r="BB600">
        <v>0</v>
      </c>
      <c r="BC600">
        <v>0</v>
      </c>
      <c r="BD600">
        <v>0</v>
      </c>
      <c r="BG600" s="1">
        <v>42391.473483796297</v>
      </c>
    </row>
    <row r="601" spans="1:59" hidden="1">
      <c r="A601">
        <v>37468</v>
      </c>
      <c r="B601">
        <v>2016</v>
      </c>
      <c r="C601" t="s">
        <v>96</v>
      </c>
      <c r="D601" t="s">
        <v>99</v>
      </c>
      <c r="E601" s="2">
        <v>42391</v>
      </c>
      <c r="F601" s="2">
        <v>42392</v>
      </c>
      <c r="G601" t="s">
        <v>8</v>
      </c>
      <c r="H601" t="s">
        <v>8</v>
      </c>
      <c r="I601" t="s">
        <v>37</v>
      </c>
      <c r="J601">
        <v>1</v>
      </c>
      <c r="K601" t="s">
        <v>1182</v>
      </c>
      <c r="L601" t="s">
        <v>806</v>
      </c>
      <c r="N601" t="s">
        <v>807</v>
      </c>
      <c r="O601" t="s">
        <v>1183</v>
      </c>
      <c r="Q601" t="s">
        <v>808</v>
      </c>
      <c r="R601" t="s">
        <v>809</v>
      </c>
      <c r="V601" t="s">
        <v>810</v>
      </c>
      <c r="Y601" t="s">
        <v>1</v>
      </c>
      <c r="AF601">
        <v>0</v>
      </c>
      <c r="AI601" t="s">
        <v>13</v>
      </c>
      <c r="AJ601" t="s">
        <v>159</v>
      </c>
      <c r="AK601" t="s">
        <v>686</v>
      </c>
      <c r="AM601" t="s">
        <v>1884</v>
      </c>
      <c r="AO601">
        <v>0</v>
      </c>
      <c r="AS601">
        <v>1</v>
      </c>
      <c r="AT601">
        <v>1</v>
      </c>
      <c r="BB601">
        <v>0</v>
      </c>
      <c r="BC601">
        <v>0</v>
      </c>
      <c r="BD601">
        <v>0</v>
      </c>
      <c r="BG601" s="1">
        <v>42391.342349537037</v>
      </c>
    </row>
    <row r="602" spans="1:59" hidden="1">
      <c r="A602">
        <v>37516</v>
      </c>
      <c r="B602">
        <v>2016</v>
      </c>
      <c r="C602" t="s">
        <v>32</v>
      </c>
      <c r="E602" s="2">
        <v>42391</v>
      </c>
      <c r="F602" s="2">
        <v>42392</v>
      </c>
      <c r="G602" t="s">
        <v>8</v>
      </c>
      <c r="H602" t="s">
        <v>8</v>
      </c>
      <c r="I602" t="s">
        <v>118</v>
      </c>
      <c r="J602">
        <v>1</v>
      </c>
      <c r="K602" t="s">
        <v>1894</v>
      </c>
      <c r="L602" t="s">
        <v>827</v>
      </c>
    </row>
    <row r="603" spans="1:59" hidden="1">
      <c r="A603">
        <v>37537</v>
      </c>
      <c r="B603">
        <v>2016</v>
      </c>
      <c r="C603" t="s">
        <v>96</v>
      </c>
      <c r="D603" t="s">
        <v>3589</v>
      </c>
      <c r="E603" s="2">
        <v>42391</v>
      </c>
      <c r="F603" s="2">
        <v>42393</v>
      </c>
      <c r="G603" t="s">
        <v>8</v>
      </c>
      <c r="H603" t="s">
        <v>8</v>
      </c>
      <c r="I603" t="s">
        <v>33</v>
      </c>
      <c r="J603">
        <v>1</v>
      </c>
      <c r="K603" t="s">
        <v>1182</v>
      </c>
      <c r="L603" t="s">
        <v>767</v>
      </c>
      <c r="M603" t="s">
        <v>768</v>
      </c>
    </row>
    <row r="604" spans="1:59" hidden="1">
      <c r="A604">
        <v>37696</v>
      </c>
      <c r="B604">
        <v>2016</v>
      </c>
      <c r="C604" t="s">
        <v>7</v>
      </c>
      <c r="D604" t="s">
        <v>3590</v>
      </c>
      <c r="E604" s="2">
        <v>42391</v>
      </c>
      <c r="F604" s="2">
        <v>42392</v>
      </c>
      <c r="G604" t="s">
        <v>10</v>
      </c>
      <c r="H604" t="s">
        <v>10</v>
      </c>
      <c r="I604" t="s">
        <v>2824</v>
      </c>
    </row>
    <row r="605" spans="1:59" hidden="1">
      <c r="A605">
        <v>37769</v>
      </c>
      <c r="B605">
        <v>2016</v>
      </c>
      <c r="C605" t="s">
        <v>7</v>
      </c>
      <c r="D605" t="s">
        <v>3591</v>
      </c>
      <c r="E605" s="2">
        <v>42391</v>
      </c>
      <c r="F605" s="2">
        <v>42393</v>
      </c>
      <c r="G605" t="s">
        <v>10</v>
      </c>
      <c r="H605" t="s">
        <v>10</v>
      </c>
      <c r="I605" t="s">
        <v>3592</v>
      </c>
    </row>
    <row r="606" spans="1:59" hidden="1">
      <c r="A606">
        <v>37892</v>
      </c>
      <c r="B606">
        <v>2016</v>
      </c>
      <c r="C606" t="s">
        <v>7</v>
      </c>
      <c r="D606" t="s">
        <v>3593</v>
      </c>
      <c r="E606" s="2">
        <v>42391</v>
      </c>
      <c r="F606" s="2">
        <v>42392</v>
      </c>
      <c r="G606" t="s">
        <v>10</v>
      </c>
      <c r="H606" t="s">
        <v>10</v>
      </c>
      <c r="I606" t="s">
        <v>2077</v>
      </c>
    </row>
    <row r="607" spans="1:59" hidden="1">
      <c r="A607">
        <v>38113</v>
      </c>
      <c r="B607">
        <v>2016</v>
      </c>
      <c r="C607" t="s">
        <v>2</v>
      </c>
      <c r="D607" t="s">
        <v>3594</v>
      </c>
      <c r="E607" s="2">
        <v>42391</v>
      </c>
      <c r="F607" s="2">
        <v>42393</v>
      </c>
      <c r="G607" t="s">
        <v>5</v>
      </c>
      <c r="H607" t="s">
        <v>5</v>
      </c>
      <c r="I607" t="s">
        <v>3595</v>
      </c>
      <c r="J607">
        <v>1</v>
      </c>
      <c r="K607" t="s">
        <v>3596</v>
      </c>
      <c r="L607" t="s">
        <v>3597</v>
      </c>
      <c r="M607" t="s">
        <v>3598</v>
      </c>
      <c r="N607" t="s">
        <v>3599</v>
      </c>
    </row>
    <row r="608" spans="1:59" hidden="1">
      <c r="A608">
        <v>38324</v>
      </c>
      <c r="B608">
        <v>2016</v>
      </c>
      <c r="C608" t="s">
        <v>7</v>
      </c>
      <c r="D608" t="s">
        <v>3092</v>
      </c>
      <c r="E608" s="2">
        <v>42391</v>
      </c>
      <c r="F608" s="2">
        <v>42392</v>
      </c>
      <c r="G608" t="s">
        <v>36</v>
      </c>
      <c r="H608" t="s">
        <v>36</v>
      </c>
      <c r="I608" t="s">
        <v>2638</v>
      </c>
      <c r="J608">
        <v>1</v>
      </c>
      <c r="K608" t="s">
        <v>6509</v>
      </c>
      <c r="L608" t="s">
        <v>2640</v>
      </c>
      <c r="N608" t="s">
        <v>2748</v>
      </c>
      <c r="O608" t="s">
        <v>2642</v>
      </c>
      <c r="R608" t="s">
        <v>2643</v>
      </c>
      <c r="V608" t="s">
        <v>2644</v>
      </c>
      <c r="AB608" t="s">
        <v>36</v>
      </c>
      <c r="AI608" t="s">
        <v>2269</v>
      </c>
      <c r="AJ608" t="s">
        <v>16</v>
      </c>
      <c r="AL608" t="s">
        <v>729</v>
      </c>
      <c r="AM608" t="s">
        <v>1884</v>
      </c>
      <c r="AN608" t="s">
        <v>28</v>
      </c>
      <c r="AO608">
        <v>0</v>
      </c>
      <c r="AS608">
        <v>1</v>
      </c>
      <c r="AT608">
        <v>0</v>
      </c>
      <c r="BB608">
        <v>0</v>
      </c>
      <c r="BD608">
        <v>0</v>
      </c>
      <c r="BE608">
        <v>0</v>
      </c>
      <c r="BF608">
        <v>2170532</v>
      </c>
      <c r="BG608" s="1">
        <v>42391.587418981479</v>
      </c>
    </row>
    <row r="609" spans="1:59" hidden="1">
      <c r="A609">
        <v>38336</v>
      </c>
      <c r="B609">
        <v>2016</v>
      </c>
      <c r="C609" t="s">
        <v>7</v>
      </c>
      <c r="D609" t="s">
        <v>3600</v>
      </c>
      <c r="E609" s="2">
        <v>42391</v>
      </c>
      <c r="F609" s="2">
        <v>42393</v>
      </c>
      <c r="G609" t="s">
        <v>36</v>
      </c>
      <c r="H609" t="s">
        <v>36</v>
      </c>
      <c r="I609" t="s">
        <v>3601</v>
      </c>
      <c r="J609">
        <v>1</v>
      </c>
      <c r="K609" t="s">
        <v>3602</v>
      </c>
      <c r="L609" t="s">
        <v>3603</v>
      </c>
      <c r="M609" t="s">
        <v>3604</v>
      </c>
      <c r="N609" t="s">
        <v>3605</v>
      </c>
    </row>
    <row r="610" spans="1:59" hidden="1">
      <c r="A610">
        <v>38418</v>
      </c>
      <c r="B610">
        <v>2016</v>
      </c>
      <c r="C610" t="s">
        <v>2</v>
      </c>
      <c r="D610" t="s">
        <v>3612</v>
      </c>
      <c r="E610" s="2">
        <v>42391</v>
      </c>
      <c r="F610" s="2">
        <v>42393</v>
      </c>
      <c r="G610" t="s">
        <v>40</v>
      </c>
      <c r="H610" t="s">
        <v>40</v>
      </c>
      <c r="I610" t="s">
        <v>3613</v>
      </c>
      <c r="J610">
        <v>1</v>
      </c>
      <c r="K610" t="s">
        <v>3614</v>
      </c>
      <c r="L610" t="s">
        <v>3615</v>
      </c>
      <c r="N610" t="s">
        <v>1179</v>
      </c>
    </row>
    <row r="611" spans="1:59" hidden="1">
      <c r="A611">
        <v>38492</v>
      </c>
      <c r="B611">
        <v>2016</v>
      </c>
      <c r="C611" t="s">
        <v>7</v>
      </c>
      <c r="E611" s="2">
        <v>42391</v>
      </c>
      <c r="F611" s="2">
        <v>42392</v>
      </c>
      <c r="G611" t="s">
        <v>14</v>
      </c>
      <c r="H611" t="s">
        <v>14</v>
      </c>
      <c r="I611" t="s">
        <v>31</v>
      </c>
      <c r="J611">
        <v>1</v>
      </c>
      <c r="K611" t="s">
        <v>3616</v>
      </c>
      <c r="L611" t="s">
        <v>3617</v>
      </c>
      <c r="M611" t="s">
        <v>3618</v>
      </c>
      <c r="N611" t="s">
        <v>3619</v>
      </c>
    </row>
    <row r="612" spans="1:59" hidden="1">
      <c r="A612">
        <v>38560</v>
      </c>
      <c r="B612">
        <v>2016</v>
      </c>
      <c r="C612" t="s">
        <v>2</v>
      </c>
      <c r="D612" t="s">
        <v>561</v>
      </c>
      <c r="E612" s="2">
        <v>42391</v>
      </c>
      <c r="F612" s="2">
        <v>42392</v>
      </c>
      <c r="G612" t="s">
        <v>3559</v>
      </c>
      <c r="H612" t="s">
        <v>3559</v>
      </c>
      <c r="I612" t="s">
        <v>3560</v>
      </c>
      <c r="J612">
        <v>1</v>
      </c>
      <c r="K612" t="s">
        <v>3561</v>
      </c>
      <c r="L612" t="s">
        <v>3562</v>
      </c>
    </row>
    <row r="613" spans="1:59" hidden="1">
      <c r="A613">
        <v>38654</v>
      </c>
      <c r="B613">
        <v>2016</v>
      </c>
      <c r="C613" t="s">
        <v>7</v>
      </c>
      <c r="D613" t="s">
        <v>2885</v>
      </c>
      <c r="E613" s="2">
        <v>42391</v>
      </c>
      <c r="F613" s="2">
        <v>42392</v>
      </c>
      <c r="G613" t="s">
        <v>25</v>
      </c>
      <c r="H613" t="s">
        <v>25</v>
      </c>
      <c r="I613" t="s">
        <v>6510</v>
      </c>
      <c r="J613">
        <v>1</v>
      </c>
      <c r="K613" t="s">
        <v>2353</v>
      </c>
      <c r="L613" t="s">
        <v>2354</v>
      </c>
    </row>
    <row r="614" spans="1:59">
      <c r="A614">
        <v>38721</v>
      </c>
      <c r="B614">
        <v>2016</v>
      </c>
      <c r="C614" t="s">
        <v>12</v>
      </c>
      <c r="D614" t="s">
        <v>3620</v>
      </c>
      <c r="E614" s="2">
        <v>42391</v>
      </c>
      <c r="F614" s="2">
        <v>42391</v>
      </c>
      <c r="G614" t="s">
        <v>25</v>
      </c>
      <c r="H614" t="s">
        <v>25</v>
      </c>
      <c r="I614" t="s">
        <v>3621</v>
      </c>
      <c r="J614">
        <v>1</v>
      </c>
      <c r="K614" t="s">
        <v>6244</v>
      </c>
      <c r="L614" t="s">
        <v>6245</v>
      </c>
      <c r="M614" t="s">
        <v>6246</v>
      </c>
      <c r="O614" t="s">
        <v>6247</v>
      </c>
      <c r="Q614" t="s">
        <v>6248</v>
      </c>
      <c r="R614" t="s">
        <v>6249</v>
      </c>
      <c r="AI614" t="s">
        <v>4</v>
      </c>
      <c r="AJ614" t="s">
        <v>57</v>
      </c>
      <c r="AK614" t="s">
        <v>6305</v>
      </c>
      <c r="AL614" t="s">
        <v>6305</v>
      </c>
      <c r="AM614" t="s">
        <v>6250</v>
      </c>
      <c r="AN614" t="s">
        <v>653</v>
      </c>
      <c r="AO614">
        <v>0</v>
      </c>
      <c r="AS614">
        <v>0</v>
      </c>
      <c r="AT614">
        <v>0</v>
      </c>
      <c r="BB614">
        <v>0</v>
      </c>
      <c r="BD614">
        <v>0</v>
      </c>
      <c r="BE614">
        <v>0</v>
      </c>
      <c r="BF614">
        <v>4204135</v>
      </c>
      <c r="BG614" s="1">
        <v>42381.670844907407</v>
      </c>
    </row>
    <row r="615" spans="1:59" hidden="1">
      <c r="A615">
        <v>38713</v>
      </c>
      <c r="B615">
        <v>2016</v>
      </c>
      <c r="C615" t="s">
        <v>7</v>
      </c>
      <c r="D615" t="s">
        <v>3622</v>
      </c>
      <c r="E615" s="2">
        <v>42391</v>
      </c>
      <c r="F615" s="2">
        <v>42392</v>
      </c>
      <c r="G615" t="s">
        <v>25</v>
      </c>
      <c r="H615" t="s">
        <v>25</v>
      </c>
      <c r="I615" t="s">
        <v>3623</v>
      </c>
      <c r="J615">
        <v>1</v>
      </c>
      <c r="K615" t="s">
        <v>3624</v>
      </c>
      <c r="L615" t="s">
        <v>3625</v>
      </c>
      <c r="N615" t="s">
        <v>3626</v>
      </c>
    </row>
    <row r="616" spans="1:59" hidden="1">
      <c r="A616">
        <v>38734</v>
      </c>
      <c r="B616">
        <v>2016</v>
      </c>
      <c r="C616" t="s">
        <v>7</v>
      </c>
      <c r="D616" t="s">
        <v>3627</v>
      </c>
      <c r="E616" s="2">
        <v>42391</v>
      </c>
      <c r="F616" s="2">
        <v>42392</v>
      </c>
      <c r="G616" t="s">
        <v>25</v>
      </c>
      <c r="H616" t="s">
        <v>25</v>
      </c>
      <c r="I616" t="s">
        <v>230</v>
      </c>
      <c r="J616">
        <v>1</v>
      </c>
      <c r="K616" t="s">
        <v>2724</v>
      </c>
      <c r="L616" t="s">
        <v>2725</v>
      </c>
    </row>
    <row r="617" spans="1:59" hidden="1">
      <c r="A617">
        <v>37188</v>
      </c>
      <c r="B617">
        <v>2016</v>
      </c>
      <c r="C617" t="s">
        <v>32</v>
      </c>
      <c r="D617" t="s">
        <v>3628</v>
      </c>
      <c r="E617" s="2">
        <v>42392</v>
      </c>
      <c r="F617" s="2">
        <v>42392</v>
      </c>
      <c r="G617" t="s">
        <v>22</v>
      </c>
      <c r="H617" t="s">
        <v>22</v>
      </c>
      <c r="I617" t="s">
        <v>595</v>
      </c>
      <c r="J617">
        <v>1</v>
      </c>
      <c r="K617" t="s">
        <v>3629</v>
      </c>
      <c r="L617" t="s">
        <v>3630</v>
      </c>
      <c r="M617" t="s">
        <v>3631</v>
      </c>
      <c r="N617" t="s">
        <v>3632</v>
      </c>
    </row>
    <row r="618" spans="1:59" hidden="1">
      <c r="A618">
        <v>37309</v>
      </c>
      <c r="B618">
        <v>2016</v>
      </c>
      <c r="C618" t="s">
        <v>7</v>
      </c>
      <c r="D618" t="s">
        <v>3552</v>
      </c>
      <c r="E618" s="2">
        <v>42392</v>
      </c>
      <c r="F618" s="2">
        <v>42395</v>
      </c>
      <c r="G618" t="s">
        <v>36</v>
      </c>
      <c r="H618" t="s">
        <v>36</v>
      </c>
      <c r="I618" t="s">
        <v>907</v>
      </c>
      <c r="J618">
        <v>1</v>
      </c>
      <c r="K618" t="s">
        <v>3633</v>
      </c>
      <c r="L618" t="s">
        <v>3634</v>
      </c>
      <c r="M618" t="s">
        <v>3635</v>
      </c>
      <c r="N618" t="s">
        <v>3636</v>
      </c>
      <c r="O618" t="s">
        <v>3637</v>
      </c>
      <c r="R618" t="s">
        <v>3638</v>
      </c>
      <c r="S618" t="s">
        <v>3638</v>
      </c>
      <c r="V618" t="s">
        <v>3639</v>
      </c>
      <c r="Y618" t="s">
        <v>1</v>
      </c>
      <c r="AB618" t="s">
        <v>14</v>
      </c>
      <c r="AF618">
        <v>0</v>
      </c>
      <c r="AI618" t="s">
        <v>1770</v>
      </c>
      <c r="AJ618" t="s">
        <v>64</v>
      </c>
      <c r="AL618" t="s">
        <v>6511</v>
      </c>
      <c r="AM618" t="s">
        <v>1896</v>
      </c>
      <c r="AN618" t="s">
        <v>653</v>
      </c>
      <c r="AO618">
        <v>0</v>
      </c>
      <c r="AS618">
        <v>0</v>
      </c>
      <c r="AT618">
        <v>0</v>
      </c>
      <c r="BB618">
        <v>0</v>
      </c>
      <c r="BC618">
        <v>108903</v>
      </c>
      <c r="BD618">
        <v>0</v>
      </c>
      <c r="BG618" s="1">
        <v>42409.349895833337</v>
      </c>
    </row>
    <row r="619" spans="1:59">
      <c r="A619">
        <v>37372</v>
      </c>
      <c r="B619">
        <v>2016</v>
      </c>
      <c r="C619" t="s">
        <v>12</v>
      </c>
      <c r="D619" t="s">
        <v>3640</v>
      </c>
      <c r="E619" s="2">
        <v>42392</v>
      </c>
      <c r="F619" s="2">
        <v>42393</v>
      </c>
      <c r="G619" t="s">
        <v>38</v>
      </c>
      <c r="H619" t="s">
        <v>38</v>
      </c>
      <c r="I619" t="s">
        <v>68</v>
      </c>
      <c r="J619">
        <v>1</v>
      </c>
      <c r="K619" t="s">
        <v>3641</v>
      </c>
      <c r="N619" t="s">
        <v>3412</v>
      </c>
    </row>
    <row r="620" spans="1:59" hidden="1">
      <c r="A620">
        <v>37399</v>
      </c>
      <c r="B620">
        <v>2016</v>
      </c>
      <c r="C620" t="s">
        <v>130</v>
      </c>
      <c r="D620" t="s">
        <v>99</v>
      </c>
      <c r="E620" s="2">
        <v>42392</v>
      </c>
      <c r="F620" s="2">
        <v>42393</v>
      </c>
      <c r="G620" t="s">
        <v>36</v>
      </c>
      <c r="H620" t="s">
        <v>36</v>
      </c>
      <c r="I620" t="s">
        <v>1168</v>
      </c>
      <c r="J620">
        <v>1</v>
      </c>
      <c r="K620" t="s">
        <v>888</v>
      </c>
      <c r="L620" t="s">
        <v>695</v>
      </c>
      <c r="N620" t="s">
        <v>778</v>
      </c>
      <c r="O620" t="s">
        <v>779</v>
      </c>
      <c r="R620" t="s">
        <v>780</v>
      </c>
      <c r="S620" t="s">
        <v>780</v>
      </c>
      <c r="V620" t="s">
        <v>889</v>
      </c>
      <c r="Y620" t="s">
        <v>1</v>
      </c>
      <c r="AF620">
        <v>0</v>
      </c>
      <c r="AI620" t="s">
        <v>13</v>
      </c>
      <c r="AJ620" t="s">
        <v>143</v>
      </c>
      <c r="AL620" t="s">
        <v>1855</v>
      </c>
      <c r="AM620" t="s">
        <v>1895</v>
      </c>
      <c r="AN620" t="s">
        <v>28</v>
      </c>
      <c r="AO620">
        <v>0</v>
      </c>
      <c r="AS620">
        <v>1</v>
      </c>
      <c r="AT620">
        <v>1</v>
      </c>
      <c r="BB620">
        <v>0</v>
      </c>
      <c r="BC620">
        <v>108926</v>
      </c>
      <c r="BD620">
        <v>0</v>
      </c>
      <c r="BG620" s="1">
        <v>42392.627384259256</v>
      </c>
    </row>
    <row r="621" spans="1:59" hidden="1">
      <c r="A621">
        <v>37417</v>
      </c>
      <c r="B621">
        <v>2016</v>
      </c>
      <c r="C621" t="s">
        <v>2</v>
      </c>
      <c r="D621" t="s">
        <v>99</v>
      </c>
      <c r="E621" s="2">
        <v>42392</v>
      </c>
      <c r="F621" s="2">
        <v>42393</v>
      </c>
      <c r="G621" t="s">
        <v>59</v>
      </c>
      <c r="H621" t="s">
        <v>59</v>
      </c>
      <c r="I621" t="s">
        <v>3461</v>
      </c>
      <c r="J621">
        <v>1</v>
      </c>
      <c r="K621" t="s">
        <v>3642</v>
      </c>
      <c r="L621" t="s">
        <v>3643</v>
      </c>
      <c r="M621" t="s">
        <v>3644</v>
      </c>
      <c r="O621" t="s">
        <v>3645</v>
      </c>
      <c r="R621" t="s">
        <v>3646</v>
      </c>
      <c r="S621" t="s">
        <v>3646</v>
      </c>
      <c r="T621" t="s">
        <v>3647</v>
      </c>
      <c r="U621" t="s">
        <v>3648</v>
      </c>
      <c r="V621" t="s">
        <v>3649</v>
      </c>
      <c r="W621" t="s">
        <v>3650</v>
      </c>
      <c r="Y621" t="s">
        <v>1</v>
      </c>
      <c r="AF621">
        <v>0</v>
      </c>
      <c r="AI621" t="s">
        <v>13</v>
      </c>
      <c r="AJ621" t="s">
        <v>1897</v>
      </c>
      <c r="AK621" t="s">
        <v>1898</v>
      </c>
      <c r="AL621" t="s">
        <v>1899</v>
      </c>
      <c r="AM621" t="s">
        <v>1895</v>
      </c>
      <c r="AO621">
        <v>0</v>
      </c>
      <c r="AS621">
        <v>1</v>
      </c>
      <c r="AT621">
        <v>1</v>
      </c>
      <c r="BB621">
        <v>0</v>
      </c>
      <c r="BC621">
        <v>0</v>
      </c>
      <c r="BD621">
        <v>0</v>
      </c>
      <c r="BG621" s="1">
        <v>42391.730057870373</v>
      </c>
    </row>
    <row r="622" spans="1:59" hidden="1">
      <c r="A622">
        <v>37480</v>
      </c>
      <c r="B622">
        <v>2016</v>
      </c>
      <c r="C622" t="s">
        <v>2</v>
      </c>
      <c r="D622" t="s">
        <v>1900</v>
      </c>
      <c r="E622" s="2">
        <v>42392</v>
      </c>
      <c r="F622" s="2">
        <v>42393</v>
      </c>
      <c r="G622" t="s">
        <v>25</v>
      </c>
      <c r="H622" t="s">
        <v>25</v>
      </c>
      <c r="I622" t="s">
        <v>661</v>
      </c>
      <c r="J622">
        <v>1</v>
      </c>
      <c r="K622" t="s">
        <v>3651</v>
      </c>
      <c r="L622" t="s">
        <v>662</v>
      </c>
    </row>
    <row r="623" spans="1:59">
      <c r="A623">
        <v>37498</v>
      </c>
      <c r="B623">
        <v>2016</v>
      </c>
      <c r="C623" t="s">
        <v>12</v>
      </c>
      <c r="D623" t="s">
        <v>3652</v>
      </c>
      <c r="E623" s="2">
        <v>42392</v>
      </c>
      <c r="F623" s="2">
        <v>42393</v>
      </c>
      <c r="G623" t="s">
        <v>47</v>
      </c>
      <c r="H623" t="s">
        <v>59</v>
      </c>
      <c r="I623" t="s">
        <v>150</v>
      </c>
      <c r="J623">
        <v>1</v>
      </c>
      <c r="K623" t="s">
        <v>3287</v>
      </c>
      <c r="L623" t="s">
        <v>3653</v>
      </c>
      <c r="M623" t="s">
        <v>6252</v>
      </c>
      <c r="N623" t="s">
        <v>6253</v>
      </c>
    </row>
    <row r="624" spans="1:59" hidden="1">
      <c r="A624">
        <v>37517</v>
      </c>
      <c r="B624">
        <v>2016</v>
      </c>
      <c r="C624" t="s">
        <v>32</v>
      </c>
      <c r="E624" s="2">
        <v>42392</v>
      </c>
      <c r="F624" s="2">
        <v>42393</v>
      </c>
      <c r="G624" t="s">
        <v>8</v>
      </c>
      <c r="H624" t="s">
        <v>8</v>
      </c>
      <c r="I624" t="s">
        <v>118</v>
      </c>
      <c r="J624">
        <v>1</v>
      </c>
      <c r="K624" t="s">
        <v>1182</v>
      </c>
      <c r="L624" t="s">
        <v>798</v>
      </c>
      <c r="M624" t="s">
        <v>1901</v>
      </c>
    </row>
    <row r="625" spans="1:59" hidden="1">
      <c r="A625">
        <v>37548</v>
      </c>
      <c r="B625">
        <v>2016</v>
      </c>
      <c r="C625" t="s">
        <v>7</v>
      </c>
      <c r="D625" t="s">
        <v>3654</v>
      </c>
      <c r="E625" s="2">
        <v>42392</v>
      </c>
      <c r="F625" s="2">
        <v>42393</v>
      </c>
      <c r="G625" t="s">
        <v>8</v>
      </c>
      <c r="H625" t="s">
        <v>8</v>
      </c>
      <c r="I625" t="s">
        <v>811</v>
      </c>
      <c r="J625">
        <v>1</v>
      </c>
      <c r="K625" t="s">
        <v>1182</v>
      </c>
      <c r="L625" t="s">
        <v>1902</v>
      </c>
      <c r="M625" t="s">
        <v>1186</v>
      </c>
    </row>
    <row r="626" spans="1:59" hidden="1">
      <c r="A626">
        <v>38218</v>
      </c>
      <c r="B626">
        <v>2016</v>
      </c>
      <c r="C626" t="s">
        <v>2</v>
      </c>
      <c r="D626" t="s">
        <v>2817</v>
      </c>
      <c r="E626" s="2">
        <v>42392</v>
      </c>
      <c r="F626" s="2">
        <v>42392</v>
      </c>
      <c r="G626" t="s">
        <v>24</v>
      </c>
      <c r="H626" t="s">
        <v>24</v>
      </c>
      <c r="I626" t="s">
        <v>2818</v>
      </c>
      <c r="J626">
        <v>1</v>
      </c>
      <c r="K626" t="s">
        <v>2819</v>
      </c>
      <c r="L626" t="s">
        <v>2820</v>
      </c>
      <c r="M626" t="s">
        <v>2821</v>
      </c>
      <c r="N626" t="s">
        <v>2822</v>
      </c>
    </row>
    <row r="627" spans="1:59" hidden="1">
      <c r="A627">
        <v>37634</v>
      </c>
      <c r="B627">
        <v>2016</v>
      </c>
      <c r="C627" t="s">
        <v>32</v>
      </c>
      <c r="D627" t="s">
        <v>3552</v>
      </c>
      <c r="E627" s="2">
        <v>42392</v>
      </c>
      <c r="F627" s="2">
        <v>42393</v>
      </c>
      <c r="G627" t="s">
        <v>36</v>
      </c>
      <c r="H627" t="s">
        <v>36</v>
      </c>
      <c r="I627" t="s">
        <v>3655</v>
      </c>
      <c r="J627">
        <v>1</v>
      </c>
      <c r="K627" t="s">
        <v>5770</v>
      </c>
      <c r="L627" t="s">
        <v>5771</v>
      </c>
      <c r="M627" t="s">
        <v>5772</v>
      </c>
      <c r="N627" t="s">
        <v>5773</v>
      </c>
    </row>
    <row r="628" spans="1:59" hidden="1">
      <c r="A628">
        <v>37727</v>
      </c>
      <c r="B628">
        <v>2016</v>
      </c>
      <c r="C628" t="s">
        <v>7</v>
      </c>
      <c r="E628" s="2">
        <v>42392</v>
      </c>
      <c r="F628" s="2">
        <v>42393</v>
      </c>
      <c r="G628" t="s">
        <v>3657</v>
      </c>
      <c r="H628" t="s">
        <v>3657</v>
      </c>
      <c r="I628" t="s">
        <v>3658</v>
      </c>
      <c r="J628">
        <v>1</v>
      </c>
      <c r="K628" t="s">
        <v>3659</v>
      </c>
      <c r="L628" t="s">
        <v>3660</v>
      </c>
      <c r="O628">
        <v>9619914550</v>
      </c>
      <c r="Q628">
        <v>9619914550</v>
      </c>
      <c r="R628" t="s">
        <v>3661</v>
      </c>
      <c r="Y628" t="s">
        <v>1</v>
      </c>
      <c r="AB628" t="s">
        <v>5041</v>
      </c>
      <c r="AF628">
        <v>0</v>
      </c>
      <c r="AI628" t="s">
        <v>4</v>
      </c>
      <c r="AJ628" t="s">
        <v>3</v>
      </c>
      <c r="AK628" t="s">
        <v>675</v>
      </c>
      <c r="AL628" t="s">
        <v>675</v>
      </c>
      <c r="AM628" t="s">
        <v>1895</v>
      </c>
      <c r="AN628" t="s">
        <v>28</v>
      </c>
      <c r="AO628">
        <v>0</v>
      </c>
      <c r="AS628">
        <v>1</v>
      </c>
      <c r="AT628">
        <v>0</v>
      </c>
      <c r="BB628">
        <v>0</v>
      </c>
      <c r="BC628">
        <v>0</v>
      </c>
      <c r="BD628">
        <v>0</v>
      </c>
      <c r="BG628" s="1">
        <v>42393.462060185186</v>
      </c>
    </row>
    <row r="629" spans="1:59" hidden="1">
      <c r="A629">
        <v>37779</v>
      </c>
      <c r="B629">
        <v>2016</v>
      </c>
      <c r="C629" t="s">
        <v>2</v>
      </c>
      <c r="D629" t="s">
        <v>3662</v>
      </c>
      <c r="E629" s="2">
        <v>42392</v>
      </c>
      <c r="F629" s="2">
        <v>42392</v>
      </c>
      <c r="G629" t="s">
        <v>10</v>
      </c>
      <c r="H629" t="s">
        <v>10</v>
      </c>
      <c r="I629" t="s">
        <v>3663</v>
      </c>
    </row>
    <row r="630" spans="1:59" hidden="1">
      <c r="A630">
        <v>37803</v>
      </c>
      <c r="B630">
        <v>2016</v>
      </c>
      <c r="C630" t="s">
        <v>7</v>
      </c>
      <c r="D630" t="s">
        <v>3664</v>
      </c>
      <c r="E630" s="2">
        <v>42392</v>
      </c>
      <c r="F630" s="2">
        <v>42393</v>
      </c>
      <c r="G630" t="s">
        <v>47</v>
      </c>
      <c r="H630" t="s">
        <v>47</v>
      </c>
      <c r="I630" t="s">
        <v>180</v>
      </c>
      <c r="J630">
        <v>1</v>
      </c>
      <c r="K630" t="s">
        <v>179</v>
      </c>
      <c r="L630" t="s">
        <v>178</v>
      </c>
      <c r="M630" t="s">
        <v>177</v>
      </c>
      <c r="N630" t="s">
        <v>3665</v>
      </c>
      <c r="O630" t="s">
        <v>1219</v>
      </c>
      <c r="R630" t="s">
        <v>175</v>
      </c>
      <c r="Y630" t="s">
        <v>1</v>
      </c>
      <c r="AB630" t="s">
        <v>25</v>
      </c>
      <c r="AF630">
        <v>0</v>
      </c>
      <c r="AI630" t="s">
        <v>4</v>
      </c>
      <c r="AJ630" t="s">
        <v>16</v>
      </c>
      <c r="AL630" t="s">
        <v>729</v>
      </c>
      <c r="AM630" t="s">
        <v>1895</v>
      </c>
      <c r="AO630">
        <v>0</v>
      </c>
      <c r="AS630">
        <v>1</v>
      </c>
      <c r="AT630">
        <v>0</v>
      </c>
      <c r="BB630">
        <v>0</v>
      </c>
      <c r="BC630">
        <v>0</v>
      </c>
      <c r="BD630">
        <v>0</v>
      </c>
      <c r="BG630" s="1">
        <v>42392.610694444447</v>
      </c>
    </row>
    <row r="631" spans="1:59" hidden="1">
      <c r="A631">
        <v>37832</v>
      </c>
      <c r="B631">
        <v>2016</v>
      </c>
      <c r="C631" t="s">
        <v>7</v>
      </c>
      <c r="D631" t="s">
        <v>3666</v>
      </c>
      <c r="E631" s="2">
        <v>42392</v>
      </c>
      <c r="F631" s="2">
        <v>42393</v>
      </c>
      <c r="G631" t="s">
        <v>25</v>
      </c>
      <c r="H631" t="s">
        <v>25</v>
      </c>
      <c r="I631" t="s">
        <v>2551</v>
      </c>
      <c r="J631">
        <v>1</v>
      </c>
      <c r="K631" t="s">
        <v>2656</v>
      </c>
      <c r="L631" t="s">
        <v>5774</v>
      </c>
    </row>
    <row r="632" spans="1:59">
      <c r="A632">
        <v>37852</v>
      </c>
      <c r="B632">
        <v>2016</v>
      </c>
      <c r="C632" t="s">
        <v>12</v>
      </c>
      <c r="D632" t="s">
        <v>3669</v>
      </c>
      <c r="E632" s="2">
        <v>42392</v>
      </c>
      <c r="F632" s="2">
        <v>42393</v>
      </c>
      <c r="G632" t="s">
        <v>14</v>
      </c>
      <c r="H632" t="s">
        <v>14</v>
      </c>
      <c r="I632" t="s">
        <v>3670</v>
      </c>
      <c r="J632">
        <v>1</v>
      </c>
      <c r="K632" t="s">
        <v>2257</v>
      </c>
      <c r="L632" t="s">
        <v>2225</v>
      </c>
      <c r="N632" t="s">
        <v>2226</v>
      </c>
    </row>
    <row r="633" spans="1:59" hidden="1">
      <c r="A633">
        <v>37887</v>
      </c>
      <c r="B633">
        <v>2016</v>
      </c>
      <c r="C633" t="s">
        <v>2</v>
      </c>
      <c r="D633" t="s">
        <v>3675</v>
      </c>
      <c r="E633" s="2">
        <v>42392</v>
      </c>
      <c r="F633" s="2">
        <v>42393</v>
      </c>
      <c r="G633" t="s">
        <v>10</v>
      </c>
      <c r="H633" t="s">
        <v>10</v>
      </c>
      <c r="I633" t="s">
        <v>3676</v>
      </c>
    </row>
    <row r="634" spans="1:59" hidden="1">
      <c r="A634">
        <v>38001</v>
      </c>
      <c r="B634">
        <v>2016</v>
      </c>
      <c r="C634" t="s">
        <v>7</v>
      </c>
      <c r="E634" s="2">
        <v>42392</v>
      </c>
      <c r="F634" s="2">
        <v>42393</v>
      </c>
      <c r="G634" t="s">
        <v>14</v>
      </c>
      <c r="H634" t="s">
        <v>14</v>
      </c>
      <c r="I634" t="s">
        <v>6151</v>
      </c>
      <c r="J634">
        <v>1</v>
      </c>
      <c r="K634" t="s">
        <v>2555</v>
      </c>
      <c r="L634" t="s">
        <v>6040</v>
      </c>
      <c r="N634" t="s">
        <v>2556</v>
      </c>
    </row>
    <row r="635" spans="1:59" hidden="1">
      <c r="A635">
        <v>38050</v>
      </c>
      <c r="B635">
        <v>2016</v>
      </c>
      <c r="C635" t="s">
        <v>2</v>
      </c>
      <c r="D635" t="s">
        <v>561</v>
      </c>
      <c r="E635" s="2">
        <v>42392</v>
      </c>
      <c r="F635" s="2">
        <v>42393</v>
      </c>
      <c r="G635" t="s">
        <v>11</v>
      </c>
      <c r="H635" t="s">
        <v>11</v>
      </c>
      <c r="I635" t="s">
        <v>3061</v>
      </c>
      <c r="J635">
        <v>1</v>
      </c>
      <c r="K635" t="s">
        <v>564</v>
      </c>
      <c r="L635" t="s">
        <v>3062</v>
      </c>
    </row>
    <row r="636" spans="1:59" hidden="1">
      <c r="A636">
        <v>38104</v>
      </c>
      <c r="B636">
        <v>2016</v>
      </c>
      <c r="C636" t="s">
        <v>7</v>
      </c>
      <c r="D636" t="s">
        <v>6512</v>
      </c>
      <c r="E636" s="2">
        <v>42392</v>
      </c>
      <c r="F636" s="2">
        <v>42392</v>
      </c>
      <c r="G636" t="s">
        <v>47</v>
      </c>
      <c r="H636" t="s">
        <v>47</v>
      </c>
      <c r="I636" t="s">
        <v>114</v>
      </c>
      <c r="J636">
        <v>1</v>
      </c>
      <c r="K636" t="s">
        <v>6513</v>
      </c>
      <c r="L636" t="s">
        <v>6514</v>
      </c>
      <c r="M636" t="s">
        <v>2382</v>
      </c>
      <c r="N636" t="s">
        <v>664</v>
      </c>
      <c r="O636" t="s">
        <v>6515</v>
      </c>
      <c r="Q636" t="s">
        <v>6516</v>
      </c>
      <c r="R636" t="s">
        <v>3119</v>
      </c>
      <c r="T636" t="s">
        <v>6517</v>
      </c>
      <c r="V636" t="s">
        <v>6518</v>
      </c>
      <c r="AB636" t="s">
        <v>40</v>
      </c>
      <c r="AI636" t="s">
        <v>6519</v>
      </c>
      <c r="AJ636" t="s">
        <v>18</v>
      </c>
      <c r="AK636" t="s">
        <v>2158</v>
      </c>
      <c r="AL636" t="s">
        <v>729</v>
      </c>
      <c r="AM636" t="s">
        <v>6254</v>
      </c>
      <c r="AN636" t="s">
        <v>28</v>
      </c>
      <c r="AO636">
        <v>0</v>
      </c>
      <c r="AS636">
        <v>1</v>
      </c>
      <c r="AT636">
        <v>1</v>
      </c>
      <c r="BB636">
        <v>0</v>
      </c>
      <c r="BD636">
        <v>0</v>
      </c>
      <c r="BE636">
        <v>0</v>
      </c>
      <c r="BF636">
        <v>2022718</v>
      </c>
      <c r="BG636" s="1">
        <v>42392.582094907404</v>
      </c>
    </row>
    <row r="637" spans="1:59" hidden="1">
      <c r="A637">
        <v>38235</v>
      </c>
      <c r="B637">
        <v>2016</v>
      </c>
      <c r="C637" t="s">
        <v>2</v>
      </c>
      <c r="D637" t="s">
        <v>3688</v>
      </c>
      <c r="E637" s="2">
        <v>42392</v>
      </c>
      <c r="F637" s="2">
        <v>42392</v>
      </c>
      <c r="G637" t="s">
        <v>14</v>
      </c>
      <c r="H637" t="s">
        <v>14</v>
      </c>
      <c r="I637" t="s">
        <v>1913</v>
      </c>
      <c r="J637">
        <v>1</v>
      </c>
      <c r="K637" t="s">
        <v>3689</v>
      </c>
      <c r="L637" t="s">
        <v>3690</v>
      </c>
    </row>
    <row r="638" spans="1:59" hidden="1">
      <c r="A638">
        <v>38277</v>
      </c>
      <c r="B638">
        <v>2016</v>
      </c>
      <c r="C638" t="s">
        <v>7</v>
      </c>
      <c r="D638" t="s">
        <v>3035</v>
      </c>
      <c r="E638" s="2">
        <v>42392</v>
      </c>
      <c r="F638" s="2">
        <v>42392</v>
      </c>
      <c r="G638" t="s">
        <v>6</v>
      </c>
      <c r="H638" t="s">
        <v>6</v>
      </c>
      <c r="I638" t="s">
        <v>3036</v>
      </c>
      <c r="J638">
        <v>1</v>
      </c>
      <c r="K638" t="s">
        <v>3037</v>
      </c>
      <c r="L638" t="s">
        <v>3038</v>
      </c>
      <c r="N638" t="s">
        <v>3039</v>
      </c>
      <c r="O638" t="s">
        <v>3040</v>
      </c>
      <c r="R638" t="s">
        <v>3041</v>
      </c>
      <c r="V638" t="s">
        <v>3042</v>
      </c>
      <c r="AB638" t="s">
        <v>3043</v>
      </c>
      <c r="AI638" t="s">
        <v>4</v>
      </c>
      <c r="AJ638" t="s">
        <v>3</v>
      </c>
      <c r="AK638" t="s">
        <v>696</v>
      </c>
      <c r="AL638" t="s">
        <v>696</v>
      </c>
      <c r="AM638" t="s">
        <v>6254</v>
      </c>
      <c r="AN638" t="s">
        <v>28</v>
      </c>
      <c r="AO638">
        <v>0</v>
      </c>
      <c r="AS638">
        <v>1</v>
      </c>
      <c r="AT638">
        <v>0</v>
      </c>
      <c r="BB638">
        <v>0</v>
      </c>
      <c r="BD638">
        <v>1</v>
      </c>
      <c r="BE638">
        <v>0</v>
      </c>
      <c r="BF638">
        <v>0</v>
      </c>
      <c r="BG638" s="1">
        <v>42392.653263888889</v>
      </c>
    </row>
    <row r="639" spans="1:59" hidden="1">
      <c r="A639">
        <v>38290</v>
      </c>
      <c r="B639">
        <v>2016</v>
      </c>
      <c r="C639" t="s">
        <v>7</v>
      </c>
      <c r="E639" s="2">
        <v>42392</v>
      </c>
      <c r="F639" s="2">
        <v>42393</v>
      </c>
      <c r="G639" t="s">
        <v>6</v>
      </c>
      <c r="H639" t="s">
        <v>6</v>
      </c>
      <c r="I639" t="s">
        <v>2402</v>
      </c>
      <c r="J639">
        <v>1</v>
      </c>
      <c r="K639" t="s">
        <v>2403</v>
      </c>
      <c r="L639" t="s">
        <v>2278</v>
      </c>
      <c r="N639" t="s">
        <v>2404</v>
      </c>
      <c r="O639" t="s">
        <v>2405</v>
      </c>
      <c r="R639" t="s">
        <v>2406</v>
      </c>
      <c r="V639" t="s">
        <v>2407</v>
      </c>
      <c r="AB639" t="s">
        <v>5</v>
      </c>
      <c r="AI639" t="s">
        <v>4</v>
      </c>
      <c r="AJ639" t="s">
        <v>16</v>
      </c>
      <c r="AK639" t="s">
        <v>678</v>
      </c>
      <c r="AL639" t="s">
        <v>678</v>
      </c>
      <c r="AM639" t="s">
        <v>1895</v>
      </c>
      <c r="AN639" t="s">
        <v>653</v>
      </c>
      <c r="AO639">
        <v>0</v>
      </c>
      <c r="AS639">
        <v>0</v>
      </c>
      <c r="AT639">
        <v>0</v>
      </c>
      <c r="BB639">
        <v>0</v>
      </c>
      <c r="BD639">
        <v>1</v>
      </c>
      <c r="BE639">
        <v>0</v>
      </c>
      <c r="BF639">
        <v>0</v>
      </c>
      <c r="BG639" s="1">
        <v>42360.55064814815</v>
      </c>
    </row>
    <row r="640" spans="1:59" hidden="1">
      <c r="A640">
        <v>38300</v>
      </c>
      <c r="B640">
        <v>2016</v>
      </c>
      <c r="C640" t="s">
        <v>7</v>
      </c>
      <c r="E640" s="2">
        <v>42392</v>
      </c>
      <c r="F640" s="2">
        <v>42393</v>
      </c>
      <c r="G640" t="s">
        <v>88</v>
      </c>
      <c r="H640" t="s">
        <v>88</v>
      </c>
      <c r="I640" t="s">
        <v>3695</v>
      </c>
      <c r="J640">
        <v>1</v>
      </c>
      <c r="K640" t="s">
        <v>1680</v>
      </c>
      <c r="L640" t="s">
        <v>1886</v>
      </c>
      <c r="N640" t="s">
        <v>3696</v>
      </c>
    </row>
    <row r="641" spans="1:59" hidden="1">
      <c r="A641">
        <v>38474</v>
      </c>
      <c r="B641">
        <v>2016</v>
      </c>
      <c r="C641" t="s">
        <v>7</v>
      </c>
      <c r="E641" s="2">
        <v>42392</v>
      </c>
      <c r="F641" s="2">
        <v>42393</v>
      </c>
      <c r="G641" t="s">
        <v>24</v>
      </c>
      <c r="H641" t="s">
        <v>24</v>
      </c>
      <c r="I641" t="s">
        <v>71</v>
      </c>
      <c r="J641">
        <v>1</v>
      </c>
      <c r="K641" t="s">
        <v>6255</v>
      </c>
      <c r="L641" t="s">
        <v>6256</v>
      </c>
      <c r="M641" t="s">
        <v>6257</v>
      </c>
    </row>
    <row r="642" spans="1:59" hidden="1">
      <c r="A642">
        <v>38667</v>
      </c>
      <c r="B642">
        <v>2016</v>
      </c>
      <c r="C642" t="s">
        <v>7</v>
      </c>
      <c r="D642" t="s">
        <v>3700</v>
      </c>
      <c r="E642" s="2">
        <v>42392</v>
      </c>
      <c r="F642" s="2">
        <v>42393</v>
      </c>
      <c r="G642" t="s">
        <v>25</v>
      </c>
      <c r="H642" t="s">
        <v>25</v>
      </c>
      <c r="I642" t="s">
        <v>3701</v>
      </c>
      <c r="J642">
        <v>1</v>
      </c>
      <c r="K642" t="s">
        <v>3702</v>
      </c>
      <c r="L642" t="s">
        <v>3703</v>
      </c>
    </row>
    <row r="643" spans="1:59" hidden="1">
      <c r="A643">
        <v>38700</v>
      </c>
      <c r="B643">
        <v>2016</v>
      </c>
      <c r="C643" t="s">
        <v>7</v>
      </c>
      <c r="D643" t="s">
        <v>2442</v>
      </c>
      <c r="E643" s="2">
        <v>42392</v>
      </c>
      <c r="F643" s="2">
        <v>42393</v>
      </c>
      <c r="G643" t="s">
        <v>25</v>
      </c>
      <c r="H643" t="s">
        <v>25</v>
      </c>
      <c r="I643" t="s">
        <v>4217</v>
      </c>
      <c r="J643">
        <v>1</v>
      </c>
      <c r="K643" t="s">
        <v>6520</v>
      </c>
      <c r="M643" t="s">
        <v>4219</v>
      </c>
    </row>
    <row r="644" spans="1:59" hidden="1">
      <c r="A644">
        <v>38732</v>
      </c>
      <c r="B644">
        <v>2016</v>
      </c>
      <c r="C644" t="s">
        <v>7</v>
      </c>
      <c r="D644" t="s">
        <v>3704</v>
      </c>
      <c r="E644" s="2">
        <v>42392</v>
      </c>
      <c r="F644" s="2">
        <v>42393</v>
      </c>
      <c r="G644" t="s">
        <v>59</v>
      </c>
      <c r="H644" t="s">
        <v>59</v>
      </c>
      <c r="I644" t="s">
        <v>3705</v>
      </c>
      <c r="J644">
        <v>1</v>
      </c>
      <c r="K644" t="s">
        <v>3706</v>
      </c>
      <c r="L644" t="s">
        <v>3707</v>
      </c>
      <c r="M644" t="s">
        <v>3708</v>
      </c>
      <c r="O644" t="s">
        <v>3709</v>
      </c>
      <c r="R644" t="s">
        <v>6258</v>
      </c>
      <c r="S644" t="s">
        <v>6259</v>
      </c>
      <c r="V644" t="s">
        <v>6260</v>
      </c>
      <c r="Y644" t="s">
        <v>1</v>
      </c>
      <c r="AB644" t="s">
        <v>38</v>
      </c>
      <c r="AF644">
        <v>0</v>
      </c>
      <c r="AI644" t="s">
        <v>27</v>
      </c>
      <c r="AJ644" t="s">
        <v>18</v>
      </c>
      <c r="AK644" t="s">
        <v>677</v>
      </c>
      <c r="AL644" t="s">
        <v>677</v>
      </c>
      <c r="AM644" t="s">
        <v>1895</v>
      </c>
      <c r="AO644">
        <v>0</v>
      </c>
      <c r="AS644">
        <v>0</v>
      </c>
      <c r="AT644">
        <v>1</v>
      </c>
      <c r="BB644">
        <v>0</v>
      </c>
      <c r="BC644">
        <v>0</v>
      </c>
      <c r="BD644">
        <v>0</v>
      </c>
      <c r="BG644" s="1">
        <v>42378.577638888892</v>
      </c>
    </row>
    <row r="645" spans="1:59" hidden="1">
      <c r="A645">
        <v>38759</v>
      </c>
      <c r="B645">
        <v>2016</v>
      </c>
      <c r="C645" t="s">
        <v>2</v>
      </c>
      <c r="D645" t="s">
        <v>3710</v>
      </c>
      <c r="E645" s="2">
        <v>42392</v>
      </c>
      <c r="F645" s="2">
        <v>42393</v>
      </c>
      <c r="G645" t="s">
        <v>47</v>
      </c>
      <c r="H645" t="s">
        <v>47</v>
      </c>
      <c r="I645" t="s">
        <v>170</v>
      </c>
      <c r="J645">
        <v>1</v>
      </c>
      <c r="K645" t="s">
        <v>1143</v>
      </c>
      <c r="M645" t="s">
        <v>1112</v>
      </c>
      <c r="N645" t="s">
        <v>3711</v>
      </c>
      <c r="O645" t="s">
        <v>3712</v>
      </c>
      <c r="Q645" t="s">
        <v>3713</v>
      </c>
      <c r="R645" t="s">
        <v>3714</v>
      </c>
      <c r="V645" t="s">
        <v>3715</v>
      </c>
      <c r="Y645" t="s">
        <v>1</v>
      </c>
      <c r="AI645" t="s">
        <v>0</v>
      </c>
      <c r="AJ645" t="s">
        <v>0</v>
      </c>
      <c r="AK645" t="s">
        <v>821</v>
      </c>
      <c r="AL645" t="s">
        <v>821</v>
      </c>
      <c r="AM645" t="s">
        <v>1895</v>
      </c>
      <c r="AO645">
        <v>0</v>
      </c>
      <c r="AS645">
        <v>0</v>
      </c>
      <c r="AT645">
        <v>1</v>
      </c>
      <c r="BB645">
        <v>0</v>
      </c>
      <c r="BD645">
        <v>0</v>
      </c>
      <c r="BG645" s="1">
        <v>42394.343981481485</v>
      </c>
    </row>
    <row r="646" spans="1:59" hidden="1">
      <c r="A646">
        <v>38780</v>
      </c>
      <c r="B646">
        <v>2016</v>
      </c>
      <c r="C646" t="s">
        <v>2</v>
      </c>
      <c r="D646" t="s">
        <v>561</v>
      </c>
      <c r="E646" s="2">
        <v>42392</v>
      </c>
      <c r="F646" s="2">
        <v>42393</v>
      </c>
      <c r="G646" t="s">
        <v>10</v>
      </c>
      <c r="H646" t="s">
        <v>10</v>
      </c>
      <c r="I646" t="s">
        <v>2912</v>
      </c>
    </row>
    <row r="647" spans="1:59" hidden="1">
      <c r="A647">
        <v>38808</v>
      </c>
      <c r="B647">
        <v>2016</v>
      </c>
      <c r="C647" t="s">
        <v>7</v>
      </c>
      <c r="D647" t="s">
        <v>4503</v>
      </c>
      <c r="E647" s="2">
        <v>42392</v>
      </c>
      <c r="F647" s="2">
        <v>42393</v>
      </c>
      <c r="G647" t="s">
        <v>25</v>
      </c>
      <c r="H647" t="s">
        <v>25</v>
      </c>
      <c r="I647" t="s">
        <v>4504</v>
      </c>
      <c r="J647">
        <v>1</v>
      </c>
      <c r="K647" t="s">
        <v>4505</v>
      </c>
      <c r="M647" t="s">
        <v>4506</v>
      </c>
      <c r="N647" t="s">
        <v>4507</v>
      </c>
      <c r="O647" t="s">
        <v>4508</v>
      </c>
      <c r="R647" t="s">
        <v>4509</v>
      </c>
      <c r="V647" t="s">
        <v>4510</v>
      </c>
      <c r="Y647" t="s">
        <v>1</v>
      </c>
      <c r="AB647" t="s">
        <v>25</v>
      </c>
      <c r="AI647" t="s">
        <v>2269</v>
      </c>
      <c r="AJ647" t="s">
        <v>18</v>
      </c>
      <c r="AK647" t="s">
        <v>677</v>
      </c>
      <c r="AL647" t="s">
        <v>677</v>
      </c>
      <c r="AM647" t="s">
        <v>1895</v>
      </c>
      <c r="AN647" t="s">
        <v>653</v>
      </c>
      <c r="AO647">
        <v>0</v>
      </c>
      <c r="AS647">
        <v>0</v>
      </c>
      <c r="AT647">
        <v>0</v>
      </c>
      <c r="BB647">
        <v>0</v>
      </c>
      <c r="BD647">
        <v>0</v>
      </c>
      <c r="BG647" s="1">
        <v>42387.552199074074</v>
      </c>
    </row>
    <row r="648" spans="1:59" hidden="1">
      <c r="A648">
        <v>38814</v>
      </c>
      <c r="B648">
        <v>2016</v>
      </c>
      <c r="C648" t="s">
        <v>96</v>
      </c>
      <c r="D648" t="s">
        <v>95</v>
      </c>
      <c r="E648" s="2">
        <v>42392</v>
      </c>
      <c r="F648" s="2">
        <v>42393</v>
      </c>
      <c r="G648" t="s">
        <v>754</v>
      </c>
      <c r="H648" t="s">
        <v>754</v>
      </c>
      <c r="I648" t="s">
        <v>3716</v>
      </c>
      <c r="J648">
        <v>1</v>
      </c>
      <c r="K648" t="s">
        <v>6261</v>
      </c>
    </row>
    <row r="649" spans="1:59" hidden="1">
      <c r="A649">
        <v>38815</v>
      </c>
      <c r="B649">
        <v>2016</v>
      </c>
      <c r="C649" t="s">
        <v>130</v>
      </c>
      <c r="D649" t="s">
        <v>3003</v>
      </c>
      <c r="E649" s="2">
        <v>42392</v>
      </c>
      <c r="F649" s="2">
        <v>42393</v>
      </c>
      <c r="G649" t="s">
        <v>754</v>
      </c>
      <c r="H649" t="s">
        <v>754</v>
      </c>
      <c r="I649" t="s">
        <v>3716</v>
      </c>
      <c r="J649">
        <v>1</v>
      </c>
      <c r="K649" t="s">
        <v>6261</v>
      </c>
    </row>
    <row r="650" spans="1:59" hidden="1">
      <c r="A650">
        <v>38838</v>
      </c>
      <c r="B650">
        <v>2016</v>
      </c>
      <c r="C650" t="s">
        <v>15</v>
      </c>
      <c r="D650" t="s">
        <v>561</v>
      </c>
      <c r="E650" s="2">
        <v>42392</v>
      </c>
      <c r="F650" s="2">
        <v>42393</v>
      </c>
      <c r="G650" t="s">
        <v>40</v>
      </c>
      <c r="H650" t="s">
        <v>40</v>
      </c>
      <c r="I650" t="s">
        <v>5567</v>
      </c>
      <c r="J650">
        <v>1</v>
      </c>
      <c r="K650" t="s">
        <v>5777</v>
      </c>
      <c r="L650" t="s">
        <v>5778</v>
      </c>
      <c r="M650" t="s">
        <v>5779</v>
      </c>
      <c r="N650" t="s">
        <v>5780</v>
      </c>
      <c r="O650" t="s">
        <v>5781</v>
      </c>
      <c r="R650" t="s">
        <v>5782</v>
      </c>
      <c r="Y650" t="s">
        <v>1</v>
      </c>
      <c r="AI650" t="s">
        <v>4</v>
      </c>
      <c r="AJ650" t="s">
        <v>5783</v>
      </c>
      <c r="AK650" t="s">
        <v>5784</v>
      </c>
      <c r="AL650" t="s">
        <v>5784</v>
      </c>
      <c r="AM650" t="s">
        <v>1895</v>
      </c>
      <c r="AN650" t="s">
        <v>653</v>
      </c>
      <c r="AO650">
        <v>0</v>
      </c>
      <c r="AS650">
        <v>0</v>
      </c>
      <c r="AT650">
        <v>0</v>
      </c>
      <c r="BB650">
        <v>0</v>
      </c>
      <c r="BD650">
        <v>0</v>
      </c>
      <c r="BG650" s="1">
        <v>42326.612222222226</v>
      </c>
    </row>
    <row r="651" spans="1:59">
      <c r="A651">
        <v>38852</v>
      </c>
      <c r="B651">
        <v>2016</v>
      </c>
      <c r="C651" t="s">
        <v>12</v>
      </c>
      <c r="D651" t="s">
        <v>3405</v>
      </c>
      <c r="E651" s="2">
        <v>42392</v>
      </c>
      <c r="F651" s="2">
        <v>42393</v>
      </c>
      <c r="G651" t="s">
        <v>22</v>
      </c>
      <c r="H651" t="s">
        <v>22</v>
      </c>
      <c r="I651" t="s">
        <v>5785</v>
      </c>
      <c r="J651">
        <v>1</v>
      </c>
      <c r="K651" t="s">
        <v>5786</v>
      </c>
      <c r="L651" t="s">
        <v>5787</v>
      </c>
    </row>
    <row r="652" spans="1:59" hidden="1">
      <c r="A652">
        <v>38862</v>
      </c>
      <c r="B652">
        <v>2016</v>
      </c>
      <c r="C652" t="s">
        <v>32</v>
      </c>
      <c r="D652" t="s">
        <v>5788</v>
      </c>
      <c r="E652" s="2">
        <v>42392</v>
      </c>
      <c r="F652" s="2">
        <v>42393</v>
      </c>
      <c r="G652" t="s">
        <v>6</v>
      </c>
      <c r="H652" t="s">
        <v>6</v>
      </c>
      <c r="I652" t="s">
        <v>6521</v>
      </c>
      <c r="J652">
        <v>1</v>
      </c>
      <c r="K652" t="s">
        <v>5789</v>
      </c>
      <c r="L652" t="s">
        <v>4079</v>
      </c>
      <c r="N652" t="s">
        <v>4482</v>
      </c>
    </row>
    <row r="653" spans="1:59" hidden="1">
      <c r="A653">
        <v>38903</v>
      </c>
      <c r="B653">
        <v>2016</v>
      </c>
      <c r="C653" t="s">
        <v>32</v>
      </c>
      <c r="D653" t="s">
        <v>6262</v>
      </c>
      <c r="E653" s="2">
        <v>42392</v>
      </c>
      <c r="F653" s="2">
        <v>42392</v>
      </c>
      <c r="G653" t="s">
        <v>36</v>
      </c>
      <c r="H653" t="s">
        <v>36</v>
      </c>
      <c r="I653" t="s">
        <v>48</v>
      </c>
      <c r="J653">
        <v>1</v>
      </c>
      <c r="K653" t="s">
        <v>2575</v>
      </c>
      <c r="L653" t="s">
        <v>5687</v>
      </c>
      <c r="M653" t="s">
        <v>2323</v>
      </c>
      <c r="N653" t="s">
        <v>2324</v>
      </c>
    </row>
    <row r="654" spans="1:59" hidden="1">
      <c r="A654">
        <v>38906</v>
      </c>
      <c r="B654">
        <v>2016</v>
      </c>
      <c r="C654" t="s">
        <v>7</v>
      </c>
      <c r="D654" t="s">
        <v>6263</v>
      </c>
      <c r="E654" s="2">
        <v>42392</v>
      </c>
      <c r="F654" s="2">
        <v>42395</v>
      </c>
      <c r="G654" t="s">
        <v>10</v>
      </c>
      <c r="H654" t="s">
        <v>10</v>
      </c>
      <c r="I654" t="s">
        <v>6264</v>
      </c>
      <c r="J654">
        <v>1</v>
      </c>
      <c r="K654" t="s">
        <v>2651</v>
      </c>
      <c r="L654" t="s">
        <v>2652</v>
      </c>
      <c r="M654" t="s">
        <v>2653</v>
      </c>
      <c r="N654" t="s">
        <v>6265</v>
      </c>
    </row>
    <row r="655" spans="1:59" hidden="1">
      <c r="A655">
        <v>37897</v>
      </c>
      <c r="B655">
        <v>2016</v>
      </c>
      <c r="C655" t="s">
        <v>7</v>
      </c>
      <c r="D655" t="s">
        <v>3717</v>
      </c>
      <c r="E655" s="2">
        <v>42393</v>
      </c>
      <c r="F655" s="2">
        <v>42393</v>
      </c>
      <c r="G655" t="s">
        <v>787</v>
      </c>
      <c r="H655" t="s">
        <v>787</v>
      </c>
      <c r="I655" t="s">
        <v>3718</v>
      </c>
      <c r="J655">
        <v>1</v>
      </c>
      <c r="K655" t="s">
        <v>789</v>
      </c>
      <c r="L655" t="s">
        <v>2213</v>
      </c>
      <c r="N655" t="s">
        <v>1442</v>
      </c>
    </row>
    <row r="656" spans="1:59" hidden="1">
      <c r="A656">
        <v>38542</v>
      </c>
      <c r="B656">
        <v>2016</v>
      </c>
      <c r="C656" t="s">
        <v>7</v>
      </c>
      <c r="E656" s="2">
        <v>42393</v>
      </c>
      <c r="F656" s="2">
        <v>42394</v>
      </c>
      <c r="G656" t="s">
        <v>14</v>
      </c>
      <c r="H656" t="s">
        <v>14</v>
      </c>
      <c r="I656" t="s">
        <v>1913</v>
      </c>
      <c r="J656">
        <v>1</v>
      </c>
      <c r="K656" t="s">
        <v>2735</v>
      </c>
      <c r="L656" t="s">
        <v>2736</v>
      </c>
      <c r="M656" t="s">
        <v>2737</v>
      </c>
    </row>
    <row r="657" spans="1:59" hidden="1">
      <c r="A657">
        <v>38180</v>
      </c>
      <c r="B657">
        <v>2016</v>
      </c>
      <c r="C657" t="s">
        <v>7</v>
      </c>
      <c r="E657" s="2">
        <v>42393</v>
      </c>
      <c r="F657" s="2">
        <v>42394</v>
      </c>
      <c r="G657" t="s">
        <v>11</v>
      </c>
      <c r="H657" t="s">
        <v>11</v>
      </c>
      <c r="I657" t="s">
        <v>45</v>
      </c>
      <c r="J657">
        <v>1</v>
      </c>
      <c r="K657" t="s">
        <v>564</v>
      </c>
      <c r="L657" t="s">
        <v>3062</v>
      </c>
    </row>
    <row r="658" spans="1:59" hidden="1">
      <c r="A658">
        <v>38279</v>
      </c>
      <c r="B658">
        <v>2016</v>
      </c>
      <c r="C658" t="s">
        <v>7</v>
      </c>
      <c r="D658" t="s">
        <v>3035</v>
      </c>
      <c r="E658" s="2">
        <v>42393</v>
      </c>
      <c r="F658" s="2">
        <v>42393</v>
      </c>
      <c r="G658" t="s">
        <v>6</v>
      </c>
      <c r="H658" t="s">
        <v>6</v>
      </c>
      <c r="I658" t="s">
        <v>3052</v>
      </c>
      <c r="J658">
        <v>1</v>
      </c>
      <c r="K658" t="s">
        <v>3053</v>
      </c>
      <c r="L658" t="s">
        <v>3054</v>
      </c>
      <c r="N658" t="s">
        <v>3055</v>
      </c>
    </row>
    <row r="659" spans="1:59">
      <c r="A659">
        <v>38961</v>
      </c>
      <c r="B659">
        <v>2016</v>
      </c>
      <c r="C659" t="s">
        <v>12</v>
      </c>
      <c r="E659" s="2">
        <v>42393</v>
      </c>
      <c r="F659" s="2">
        <v>42393</v>
      </c>
      <c r="G659" t="s">
        <v>59</v>
      </c>
      <c r="H659" t="s">
        <v>59</v>
      </c>
      <c r="I659" t="s">
        <v>3460</v>
      </c>
      <c r="J659">
        <v>1</v>
      </c>
      <c r="K659" t="s">
        <v>3287</v>
      </c>
      <c r="L659" t="s">
        <v>6522</v>
      </c>
      <c r="O659" t="s">
        <v>6523</v>
      </c>
      <c r="R659" t="s">
        <v>5939</v>
      </c>
      <c r="Y659" t="s">
        <v>1</v>
      </c>
      <c r="AI659" t="s">
        <v>4</v>
      </c>
      <c r="AJ659" t="s">
        <v>57</v>
      </c>
      <c r="AK659" t="s">
        <v>6305</v>
      </c>
      <c r="AL659" t="s">
        <v>6305</v>
      </c>
      <c r="AM659" t="s">
        <v>6524</v>
      </c>
      <c r="AN659" t="s">
        <v>653</v>
      </c>
      <c r="AO659">
        <v>0</v>
      </c>
      <c r="AS659">
        <v>0</v>
      </c>
      <c r="AT659">
        <v>1</v>
      </c>
      <c r="BB659">
        <v>0</v>
      </c>
      <c r="BD659">
        <v>0</v>
      </c>
      <c r="BG659" s="1">
        <v>42388.66300925926</v>
      </c>
    </row>
    <row r="660" spans="1:59" hidden="1">
      <c r="A660">
        <v>37291</v>
      </c>
      <c r="B660">
        <v>2016</v>
      </c>
      <c r="C660" t="s">
        <v>7</v>
      </c>
      <c r="D660" t="s">
        <v>3552</v>
      </c>
      <c r="E660" s="2">
        <v>42394</v>
      </c>
      <c r="F660" s="2">
        <v>42395</v>
      </c>
      <c r="G660" t="s">
        <v>36</v>
      </c>
      <c r="H660" t="s">
        <v>36</v>
      </c>
      <c r="I660" t="s">
        <v>845</v>
      </c>
      <c r="J660">
        <v>1</v>
      </c>
      <c r="K660" t="s">
        <v>3555</v>
      </c>
      <c r="L660" t="s">
        <v>3556</v>
      </c>
      <c r="N660" t="s">
        <v>3557</v>
      </c>
    </row>
    <row r="661" spans="1:59" hidden="1">
      <c r="A661">
        <v>37304</v>
      </c>
      <c r="B661">
        <v>2016</v>
      </c>
      <c r="C661" t="s">
        <v>7</v>
      </c>
      <c r="E661" s="2">
        <v>42394</v>
      </c>
      <c r="F661" s="2">
        <v>42396</v>
      </c>
      <c r="G661" t="s">
        <v>14</v>
      </c>
      <c r="H661" t="s">
        <v>14</v>
      </c>
      <c r="I661" t="s">
        <v>236</v>
      </c>
      <c r="J661">
        <v>1</v>
      </c>
      <c r="K661" t="s">
        <v>2262</v>
      </c>
      <c r="L661" t="s">
        <v>2263</v>
      </c>
      <c r="M661" t="s">
        <v>2264</v>
      </c>
      <c r="N661" t="s">
        <v>2265</v>
      </c>
      <c r="O661" t="s">
        <v>6525</v>
      </c>
      <c r="P661" t="s">
        <v>2266</v>
      </c>
      <c r="R661" t="s">
        <v>2267</v>
      </c>
      <c r="S661" t="s">
        <v>2267</v>
      </c>
      <c r="V661" t="s">
        <v>6526</v>
      </c>
      <c r="Y661" t="s">
        <v>1</v>
      </c>
      <c r="AB661" t="s">
        <v>40</v>
      </c>
      <c r="AF661">
        <v>0</v>
      </c>
      <c r="AI661" t="s">
        <v>1770</v>
      </c>
      <c r="AJ661" t="s">
        <v>6527</v>
      </c>
      <c r="AL661" t="s">
        <v>6528</v>
      </c>
      <c r="AM661" t="s">
        <v>6529</v>
      </c>
      <c r="AN661" t="s">
        <v>28</v>
      </c>
      <c r="AO661">
        <v>0</v>
      </c>
      <c r="AS661">
        <v>1</v>
      </c>
      <c r="AT661">
        <v>1</v>
      </c>
      <c r="BB661">
        <v>0</v>
      </c>
      <c r="BC661">
        <v>0</v>
      </c>
      <c r="BD661">
        <v>0</v>
      </c>
      <c r="BE661">
        <v>0</v>
      </c>
      <c r="BF661">
        <v>1862694</v>
      </c>
      <c r="BG661" s="1">
        <v>42393.86142361111</v>
      </c>
    </row>
    <row r="662" spans="1:59" hidden="1">
      <c r="A662">
        <v>38826</v>
      </c>
      <c r="B662">
        <v>2016</v>
      </c>
      <c r="C662" t="s">
        <v>7</v>
      </c>
      <c r="D662" t="s">
        <v>5790</v>
      </c>
      <c r="E662" s="2">
        <v>42394</v>
      </c>
      <c r="F662" s="2">
        <v>42397</v>
      </c>
      <c r="G662" t="s">
        <v>754</v>
      </c>
      <c r="H662" t="s">
        <v>754</v>
      </c>
      <c r="I662" t="s">
        <v>1937</v>
      </c>
      <c r="J662">
        <v>1</v>
      </c>
      <c r="K662" t="s">
        <v>6242</v>
      </c>
      <c r="L662" t="s">
        <v>6266</v>
      </c>
    </row>
    <row r="663" spans="1:59" hidden="1">
      <c r="A663">
        <v>37623</v>
      </c>
      <c r="B663">
        <v>2016</v>
      </c>
      <c r="C663" t="s">
        <v>7</v>
      </c>
      <c r="D663" t="s">
        <v>3719</v>
      </c>
      <c r="E663" s="2">
        <v>42394</v>
      </c>
      <c r="F663" s="2">
        <v>42400</v>
      </c>
      <c r="G663" t="s">
        <v>10</v>
      </c>
      <c r="H663" t="s">
        <v>10</v>
      </c>
      <c r="I663" t="s">
        <v>3720</v>
      </c>
    </row>
    <row r="664" spans="1:59" hidden="1">
      <c r="A664">
        <v>37697</v>
      </c>
      <c r="B664">
        <v>2016</v>
      </c>
      <c r="C664" t="s">
        <v>7</v>
      </c>
      <c r="D664" t="s">
        <v>2468</v>
      </c>
      <c r="E664" s="2">
        <v>42394</v>
      </c>
      <c r="F664" s="2">
        <v>42397</v>
      </c>
      <c r="G664" t="s">
        <v>10</v>
      </c>
      <c r="H664" t="s">
        <v>10</v>
      </c>
      <c r="I664" t="s">
        <v>2824</v>
      </c>
    </row>
    <row r="665" spans="1:59" hidden="1">
      <c r="A665">
        <v>37750</v>
      </c>
      <c r="B665">
        <v>2016</v>
      </c>
      <c r="C665" t="s">
        <v>7</v>
      </c>
      <c r="D665" t="s">
        <v>3721</v>
      </c>
      <c r="E665" s="2">
        <v>42394</v>
      </c>
      <c r="F665" s="2">
        <v>42397</v>
      </c>
      <c r="G665" t="s">
        <v>19</v>
      </c>
      <c r="H665" t="s">
        <v>19</v>
      </c>
      <c r="I665" t="s">
        <v>3722</v>
      </c>
      <c r="J665">
        <v>1</v>
      </c>
      <c r="K665" t="s">
        <v>2018</v>
      </c>
      <c r="L665" t="s">
        <v>6267</v>
      </c>
    </row>
    <row r="666" spans="1:59" hidden="1">
      <c r="A666">
        <v>37953</v>
      </c>
      <c r="B666">
        <v>2016</v>
      </c>
      <c r="C666" t="s">
        <v>32</v>
      </c>
      <c r="E666" s="2">
        <v>42394</v>
      </c>
      <c r="F666" s="2">
        <v>42396</v>
      </c>
      <c r="G666" t="s">
        <v>22</v>
      </c>
      <c r="H666" t="s">
        <v>22</v>
      </c>
      <c r="I666" t="s">
        <v>2420</v>
      </c>
      <c r="J666">
        <v>1</v>
      </c>
      <c r="K666" t="s">
        <v>2429</v>
      </c>
      <c r="L666" t="s">
        <v>2430</v>
      </c>
    </row>
    <row r="667" spans="1:59" hidden="1">
      <c r="A667">
        <v>38063</v>
      </c>
      <c r="B667">
        <v>2016</v>
      </c>
      <c r="C667" t="s">
        <v>7</v>
      </c>
      <c r="E667" s="2">
        <v>42394</v>
      </c>
      <c r="F667" s="2">
        <v>42395</v>
      </c>
      <c r="G667" t="s">
        <v>14</v>
      </c>
      <c r="H667" t="s">
        <v>14</v>
      </c>
      <c r="I667" t="s">
        <v>3783</v>
      </c>
      <c r="J667">
        <v>1</v>
      </c>
      <c r="K667" t="s">
        <v>3784</v>
      </c>
      <c r="L667" t="s">
        <v>3785</v>
      </c>
      <c r="N667" t="s">
        <v>3786</v>
      </c>
    </row>
    <row r="668" spans="1:59" hidden="1">
      <c r="A668">
        <v>38393</v>
      </c>
      <c r="B668">
        <v>2016</v>
      </c>
      <c r="C668" t="s">
        <v>7</v>
      </c>
      <c r="D668" t="s">
        <v>3724</v>
      </c>
      <c r="E668" s="2">
        <v>42394</v>
      </c>
      <c r="F668" s="2">
        <v>42398</v>
      </c>
      <c r="G668" t="s">
        <v>36</v>
      </c>
      <c r="H668" t="s">
        <v>36</v>
      </c>
      <c r="I668" t="s">
        <v>694</v>
      </c>
      <c r="J668">
        <v>1</v>
      </c>
      <c r="K668" t="s">
        <v>3725</v>
      </c>
      <c r="L668" t="s">
        <v>3726</v>
      </c>
      <c r="M668" t="s">
        <v>3727</v>
      </c>
      <c r="N668" t="s">
        <v>2917</v>
      </c>
    </row>
    <row r="669" spans="1:59" hidden="1">
      <c r="A669">
        <v>38419</v>
      </c>
      <c r="B669">
        <v>2016</v>
      </c>
      <c r="C669" t="s">
        <v>7</v>
      </c>
      <c r="D669" t="s">
        <v>3728</v>
      </c>
      <c r="E669" s="2">
        <v>42394</v>
      </c>
      <c r="F669" s="2">
        <v>42395</v>
      </c>
      <c r="G669" t="s">
        <v>38</v>
      </c>
      <c r="H669" t="s">
        <v>38</v>
      </c>
      <c r="I669" t="s">
        <v>3729</v>
      </c>
      <c r="J669">
        <v>1</v>
      </c>
      <c r="K669" t="s">
        <v>3730</v>
      </c>
      <c r="L669" t="s">
        <v>3731</v>
      </c>
      <c r="M669" t="s">
        <v>3732</v>
      </c>
      <c r="O669" t="s">
        <v>3733</v>
      </c>
      <c r="Q669" t="s">
        <v>3734</v>
      </c>
      <c r="R669" t="s">
        <v>3735</v>
      </c>
      <c r="S669" t="s">
        <v>3735</v>
      </c>
      <c r="V669" t="s">
        <v>3736</v>
      </c>
      <c r="Y669" t="s">
        <v>1</v>
      </c>
      <c r="AB669" t="s">
        <v>40</v>
      </c>
      <c r="AF669">
        <v>0</v>
      </c>
      <c r="AI669" t="s">
        <v>4</v>
      </c>
      <c r="AJ669" t="s">
        <v>3</v>
      </c>
      <c r="AK669" t="s">
        <v>675</v>
      </c>
      <c r="AL669" t="s">
        <v>675</v>
      </c>
      <c r="AM669" t="s">
        <v>1903</v>
      </c>
      <c r="AN669" t="s">
        <v>28</v>
      </c>
      <c r="AO669">
        <v>0</v>
      </c>
      <c r="AS669">
        <v>1</v>
      </c>
      <c r="AT669">
        <v>1</v>
      </c>
      <c r="BB669">
        <v>0</v>
      </c>
      <c r="BC669">
        <v>0</v>
      </c>
      <c r="BD669">
        <v>0</v>
      </c>
      <c r="BG669" s="1">
        <v>42394.586597222224</v>
      </c>
    </row>
    <row r="670" spans="1:59" hidden="1">
      <c r="A670">
        <v>38693</v>
      </c>
      <c r="B670">
        <v>2016</v>
      </c>
      <c r="C670" t="s">
        <v>7</v>
      </c>
      <c r="D670" t="s">
        <v>3737</v>
      </c>
      <c r="E670" s="2">
        <v>42394</v>
      </c>
      <c r="F670" s="2">
        <v>42396</v>
      </c>
      <c r="G670" t="s">
        <v>25</v>
      </c>
      <c r="H670" t="s">
        <v>25</v>
      </c>
      <c r="I670" t="s">
        <v>3738</v>
      </c>
      <c r="J670">
        <v>1</v>
      </c>
      <c r="K670" t="s">
        <v>3569</v>
      </c>
      <c r="L670" t="s">
        <v>3739</v>
      </c>
    </row>
    <row r="671" spans="1:59" hidden="1">
      <c r="A671">
        <v>37275</v>
      </c>
      <c r="B671">
        <v>2016</v>
      </c>
      <c r="C671" t="s">
        <v>7</v>
      </c>
      <c r="E671" s="2">
        <v>42395</v>
      </c>
      <c r="F671" s="2">
        <v>42395</v>
      </c>
      <c r="G671" t="s">
        <v>40</v>
      </c>
      <c r="H671" t="s">
        <v>40</v>
      </c>
      <c r="I671" t="s">
        <v>112</v>
      </c>
      <c r="J671">
        <v>1</v>
      </c>
      <c r="K671" t="s">
        <v>1904</v>
      </c>
      <c r="L671" t="s">
        <v>1905</v>
      </c>
      <c r="M671" t="s">
        <v>1906</v>
      </c>
      <c r="N671" t="s">
        <v>836</v>
      </c>
      <c r="O671" t="s">
        <v>1129</v>
      </c>
      <c r="Q671" t="s">
        <v>948</v>
      </c>
      <c r="R671" t="s">
        <v>1303</v>
      </c>
      <c r="V671" t="s">
        <v>1130</v>
      </c>
      <c r="Y671" t="s">
        <v>1</v>
      </c>
      <c r="AB671" t="s">
        <v>38</v>
      </c>
      <c r="AF671">
        <v>0</v>
      </c>
      <c r="AI671" t="s">
        <v>13</v>
      </c>
      <c r="AJ671" t="s">
        <v>3</v>
      </c>
      <c r="AL671" t="s">
        <v>696</v>
      </c>
      <c r="AM671" t="s">
        <v>1907</v>
      </c>
      <c r="AO671">
        <v>0</v>
      </c>
      <c r="AS671">
        <v>1</v>
      </c>
      <c r="AT671">
        <v>1</v>
      </c>
      <c r="BB671">
        <v>0</v>
      </c>
      <c r="BC671">
        <v>0</v>
      </c>
      <c r="BD671">
        <v>0</v>
      </c>
      <c r="BG671" s="1">
        <v>42394.828530092593</v>
      </c>
    </row>
    <row r="672" spans="1:59">
      <c r="A672">
        <v>37496</v>
      </c>
      <c r="B672">
        <v>2016</v>
      </c>
      <c r="C672" t="s">
        <v>12</v>
      </c>
      <c r="D672" t="s">
        <v>3552</v>
      </c>
      <c r="E672" s="2">
        <v>42395</v>
      </c>
      <c r="F672" s="2">
        <v>42396</v>
      </c>
      <c r="G672" t="s">
        <v>36</v>
      </c>
      <c r="H672" t="s">
        <v>36</v>
      </c>
      <c r="I672" t="s">
        <v>817</v>
      </c>
      <c r="J672">
        <v>1</v>
      </c>
      <c r="K672" t="s">
        <v>5716</v>
      </c>
      <c r="L672" t="s">
        <v>5717</v>
      </c>
      <c r="N672" t="s">
        <v>2526</v>
      </c>
    </row>
    <row r="673" spans="1:59" hidden="1">
      <c r="A673">
        <v>37839</v>
      </c>
      <c r="B673">
        <v>2016</v>
      </c>
      <c r="C673" t="s">
        <v>7</v>
      </c>
      <c r="D673" t="s">
        <v>6268</v>
      </c>
      <c r="E673" s="2">
        <v>42395</v>
      </c>
      <c r="F673" s="2">
        <v>42396</v>
      </c>
      <c r="G673" t="s">
        <v>79</v>
      </c>
      <c r="H673" t="s">
        <v>79</v>
      </c>
      <c r="I673" t="s">
        <v>3742</v>
      </c>
      <c r="J673">
        <v>1</v>
      </c>
      <c r="K673" t="s">
        <v>3743</v>
      </c>
      <c r="L673" t="s">
        <v>3744</v>
      </c>
      <c r="N673" t="s">
        <v>6269</v>
      </c>
    </row>
    <row r="674" spans="1:59" hidden="1">
      <c r="A674">
        <v>38604</v>
      </c>
      <c r="B674">
        <v>2016</v>
      </c>
      <c r="C674" t="s">
        <v>7</v>
      </c>
      <c r="D674" t="s">
        <v>3752</v>
      </c>
      <c r="E674" s="2">
        <v>42395</v>
      </c>
      <c r="F674" s="2">
        <v>42396</v>
      </c>
      <c r="G674" t="s">
        <v>25</v>
      </c>
      <c r="H674" t="s">
        <v>25</v>
      </c>
      <c r="I674" t="s">
        <v>2964</v>
      </c>
      <c r="J674">
        <v>1</v>
      </c>
      <c r="K674" t="s">
        <v>2965</v>
      </c>
      <c r="L674" t="s">
        <v>2966</v>
      </c>
    </row>
    <row r="675" spans="1:59" hidden="1">
      <c r="A675">
        <v>38633</v>
      </c>
      <c r="B675">
        <v>2016</v>
      </c>
      <c r="C675" t="s">
        <v>7</v>
      </c>
      <c r="D675" t="s">
        <v>3546</v>
      </c>
      <c r="E675" s="2">
        <v>42395</v>
      </c>
      <c r="F675" s="2">
        <v>42398</v>
      </c>
      <c r="G675" t="s">
        <v>25</v>
      </c>
      <c r="H675" t="s">
        <v>25</v>
      </c>
      <c r="I675" t="s">
        <v>2496</v>
      </c>
      <c r="J675">
        <v>1</v>
      </c>
      <c r="K675" t="s">
        <v>5767</v>
      </c>
      <c r="L675" t="s">
        <v>3547</v>
      </c>
      <c r="N675" t="s">
        <v>3548</v>
      </c>
    </row>
    <row r="676" spans="1:59" hidden="1">
      <c r="A676">
        <v>38777</v>
      </c>
      <c r="B676">
        <v>2016</v>
      </c>
      <c r="C676" t="s">
        <v>2</v>
      </c>
      <c r="D676" t="s">
        <v>2758</v>
      </c>
      <c r="E676" s="2">
        <v>42395</v>
      </c>
      <c r="F676" s="2">
        <v>42396</v>
      </c>
      <c r="G676" t="s">
        <v>754</v>
      </c>
      <c r="H676" t="s">
        <v>754</v>
      </c>
      <c r="I676" t="s">
        <v>2759</v>
      </c>
      <c r="J676">
        <v>1</v>
      </c>
      <c r="K676" t="s">
        <v>2759</v>
      </c>
      <c r="L676" t="s">
        <v>2760</v>
      </c>
    </row>
    <row r="677" spans="1:59" hidden="1">
      <c r="A677">
        <v>38818</v>
      </c>
      <c r="B677">
        <v>2016</v>
      </c>
      <c r="C677" t="s">
        <v>705</v>
      </c>
      <c r="D677" t="s">
        <v>2361</v>
      </c>
      <c r="E677" s="2">
        <v>42395</v>
      </c>
      <c r="F677" s="2">
        <v>42396</v>
      </c>
      <c r="G677" t="s">
        <v>36</v>
      </c>
      <c r="H677" t="s">
        <v>36</v>
      </c>
      <c r="I677" t="s">
        <v>3753</v>
      </c>
      <c r="J677">
        <v>1</v>
      </c>
      <c r="K677" t="s">
        <v>3754</v>
      </c>
      <c r="N677" t="s">
        <v>5791</v>
      </c>
    </row>
    <row r="678" spans="1:59" hidden="1">
      <c r="A678">
        <v>37927</v>
      </c>
      <c r="B678">
        <v>2016</v>
      </c>
      <c r="C678" t="s">
        <v>2</v>
      </c>
      <c r="D678" t="s">
        <v>3756</v>
      </c>
      <c r="E678" s="2">
        <v>42396</v>
      </c>
      <c r="F678" s="2">
        <v>42400</v>
      </c>
      <c r="G678" t="s">
        <v>6</v>
      </c>
      <c r="H678" t="s">
        <v>6</v>
      </c>
      <c r="I678" t="s">
        <v>3757</v>
      </c>
      <c r="J678">
        <v>1</v>
      </c>
      <c r="K678" t="s">
        <v>3758</v>
      </c>
      <c r="L678" t="s">
        <v>3759</v>
      </c>
      <c r="M678" t="s">
        <v>3760</v>
      </c>
      <c r="O678">
        <v>46705229825</v>
      </c>
      <c r="R678" t="s">
        <v>3761</v>
      </c>
      <c r="V678" t="s">
        <v>3762</v>
      </c>
      <c r="AI678" t="s">
        <v>35</v>
      </c>
      <c r="AJ678" t="s">
        <v>5792</v>
      </c>
      <c r="AK678" t="s">
        <v>5793</v>
      </c>
      <c r="AL678" t="s">
        <v>5794</v>
      </c>
      <c r="AM678" t="s">
        <v>5795</v>
      </c>
      <c r="AO678">
        <v>0</v>
      </c>
      <c r="AS678">
        <v>1</v>
      </c>
      <c r="AT678">
        <v>1</v>
      </c>
      <c r="BB678">
        <v>0</v>
      </c>
      <c r="BD678">
        <v>0</v>
      </c>
      <c r="BE678">
        <v>0</v>
      </c>
      <c r="BF678">
        <v>6498425</v>
      </c>
      <c r="BG678" s="1">
        <v>42401.338923611111</v>
      </c>
    </row>
    <row r="679" spans="1:59" hidden="1">
      <c r="A679">
        <v>37941</v>
      </c>
      <c r="B679">
        <v>2016</v>
      </c>
      <c r="C679" t="s">
        <v>32</v>
      </c>
      <c r="D679" t="s">
        <v>3763</v>
      </c>
      <c r="E679" s="2">
        <v>42396</v>
      </c>
      <c r="F679" s="2">
        <v>42397</v>
      </c>
      <c r="G679" t="s">
        <v>10</v>
      </c>
      <c r="H679" t="s">
        <v>10</v>
      </c>
      <c r="I679" t="s">
        <v>658</v>
      </c>
    </row>
    <row r="680" spans="1:59" hidden="1">
      <c r="A680">
        <v>38404</v>
      </c>
      <c r="B680">
        <v>2016</v>
      </c>
      <c r="C680" t="s">
        <v>7</v>
      </c>
      <c r="E680" s="2">
        <v>42396</v>
      </c>
      <c r="F680" s="2">
        <v>42397</v>
      </c>
      <c r="G680" t="s">
        <v>40</v>
      </c>
      <c r="H680" t="s">
        <v>40</v>
      </c>
      <c r="I680" t="s">
        <v>3766</v>
      </c>
      <c r="J680">
        <v>1</v>
      </c>
      <c r="L680" t="s">
        <v>6530</v>
      </c>
      <c r="N680" t="s">
        <v>6531</v>
      </c>
      <c r="O680" t="s">
        <v>3768</v>
      </c>
      <c r="P680" t="s">
        <v>6532</v>
      </c>
      <c r="Q680" t="s">
        <v>3769</v>
      </c>
      <c r="R680" t="s">
        <v>3770</v>
      </c>
      <c r="S680" t="s">
        <v>6533</v>
      </c>
      <c r="V680" t="s">
        <v>3771</v>
      </c>
      <c r="AB680" t="s">
        <v>14</v>
      </c>
      <c r="AI680" t="s">
        <v>4</v>
      </c>
      <c r="AJ680" t="s">
        <v>16</v>
      </c>
      <c r="AK680" t="s">
        <v>729</v>
      </c>
      <c r="AM680" t="s">
        <v>1908</v>
      </c>
      <c r="AO680">
        <v>0</v>
      </c>
      <c r="AS680">
        <v>1</v>
      </c>
      <c r="AT680">
        <v>1</v>
      </c>
      <c r="BB680">
        <v>0</v>
      </c>
      <c r="BD680">
        <v>1</v>
      </c>
      <c r="BE680">
        <v>0</v>
      </c>
      <c r="BF680">
        <v>6708</v>
      </c>
      <c r="BG680" s="1">
        <v>42396.613946759258</v>
      </c>
    </row>
    <row r="681" spans="1:59" hidden="1">
      <c r="A681">
        <v>37276</v>
      </c>
      <c r="B681">
        <v>2016</v>
      </c>
      <c r="C681" t="s">
        <v>7</v>
      </c>
      <c r="D681" t="s">
        <v>1909</v>
      </c>
      <c r="E681" s="2">
        <v>42397</v>
      </c>
      <c r="F681" s="2">
        <v>42400</v>
      </c>
      <c r="G681" t="s">
        <v>47</v>
      </c>
      <c r="H681" t="s">
        <v>47</v>
      </c>
      <c r="I681" t="s">
        <v>597</v>
      </c>
      <c r="J681">
        <v>1</v>
      </c>
      <c r="K681" t="s">
        <v>1214</v>
      </c>
      <c r="L681" t="s">
        <v>1853</v>
      </c>
      <c r="M681" t="s">
        <v>1215</v>
      </c>
      <c r="N681" t="s">
        <v>199</v>
      </c>
      <c r="O681" t="s">
        <v>1910</v>
      </c>
      <c r="Q681" t="s">
        <v>1911</v>
      </c>
      <c r="R681" t="s">
        <v>1216</v>
      </c>
      <c r="V681" t="s">
        <v>1879</v>
      </c>
      <c r="Y681" t="s">
        <v>1</v>
      </c>
      <c r="AB681" t="s">
        <v>14</v>
      </c>
      <c r="AF681">
        <v>0</v>
      </c>
      <c r="AI681" t="s">
        <v>162</v>
      </c>
      <c r="AJ681" t="s">
        <v>6527</v>
      </c>
      <c r="AL681" t="s">
        <v>6534</v>
      </c>
      <c r="AM681" t="s">
        <v>1912</v>
      </c>
      <c r="AN681" t="s">
        <v>28</v>
      </c>
      <c r="AO681">
        <v>0</v>
      </c>
      <c r="AS681">
        <v>1</v>
      </c>
      <c r="AT681">
        <v>1</v>
      </c>
      <c r="BB681">
        <v>0</v>
      </c>
      <c r="BC681">
        <v>0</v>
      </c>
      <c r="BD681">
        <v>0</v>
      </c>
      <c r="BG681" s="1">
        <v>42412.469155092593</v>
      </c>
    </row>
    <row r="682" spans="1:59" hidden="1">
      <c r="A682">
        <v>37292</v>
      </c>
      <c r="B682">
        <v>2016</v>
      </c>
      <c r="C682" t="s">
        <v>7</v>
      </c>
      <c r="D682" t="s">
        <v>3773</v>
      </c>
      <c r="E682" s="2">
        <v>42397</v>
      </c>
      <c r="F682" s="2">
        <v>42398</v>
      </c>
      <c r="G682" t="s">
        <v>25</v>
      </c>
      <c r="H682" t="s">
        <v>25</v>
      </c>
      <c r="I682" t="s">
        <v>80</v>
      </c>
      <c r="J682">
        <v>1</v>
      </c>
      <c r="K682" t="s">
        <v>3774</v>
      </c>
      <c r="L682" t="s">
        <v>3775</v>
      </c>
    </row>
    <row r="683" spans="1:59" hidden="1">
      <c r="A683">
        <v>37310</v>
      </c>
      <c r="B683">
        <v>2016</v>
      </c>
      <c r="C683" t="s">
        <v>7</v>
      </c>
      <c r="E683" s="2">
        <v>42397</v>
      </c>
      <c r="F683" s="2">
        <v>42398</v>
      </c>
      <c r="G683" t="s">
        <v>14</v>
      </c>
      <c r="H683" t="s">
        <v>14</v>
      </c>
      <c r="I683" t="s">
        <v>1913</v>
      </c>
      <c r="J683">
        <v>1</v>
      </c>
      <c r="K683" t="s">
        <v>2735</v>
      </c>
      <c r="L683" t="s">
        <v>2736</v>
      </c>
      <c r="M683" t="s">
        <v>2737</v>
      </c>
    </row>
    <row r="684" spans="1:59">
      <c r="A684">
        <v>37499</v>
      </c>
      <c r="B684">
        <v>2016</v>
      </c>
      <c r="C684" t="s">
        <v>12</v>
      </c>
      <c r="E684" s="2">
        <v>42397</v>
      </c>
      <c r="F684" s="2">
        <v>42399</v>
      </c>
      <c r="G684" t="s">
        <v>739</v>
      </c>
      <c r="H684" t="s">
        <v>739</v>
      </c>
      <c r="I684" t="s">
        <v>895</v>
      </c>
      <c r="J684">
        <v>1</v>
      </c>
      <c r="K684" t="s">
        <v>6535</v>
      </c>
      <c r="L684" t="s">
        <v>6536</v>
      </c>
      <c r="M684" t="s">
        <v>6537</v>
      </c>
      <c r="O684" t="s">
        <v>6538</v>
      </c>
      <c r="Q684" t="s">
        <v>6539</v>
      </c>
      <c r="R684" t="s">
        <v>6540</v>
      </c>
      <c r="S684" t="s">
        <v>6541</v>
      </c>
      <c r="Y684" t="s">
        <v>1</v>
      </c>
      <c r="AI684" t="s">
        <v>103</v>
      </c>
      <c r="AJ684" t="s">
        <v>1180</v>
      </c>
      <c r="AK684" t="s">
        <v>1181</v>
      </c>
      <c r="AL684" t="s">
        <v>1181</v>
      </c>
      <c r="AM684" t="s">
        <v>1915</v>
      </c>
      <c r="AN684" t="s">
        <v>28</v>
      </c>
      <c r="AO684">
        <v>0</v>
      </c>
      <c r="AS684">
        <v>1</v>
      </c>
      <c r="AT684">
        <v>1</v>
      </c>
      <c r="BB684">
        <v>0</v>
      </c>
      <c r="BD684">
        <v>0</v>
      </c>
      <c r="BG684" s="1">
        <v>42398.66306712963</v>
      </c>
    </row>
    <row r="685" spans="1:59" hidden="1">
      <c r="A685">
        <v>37549</v>
      </c>
      <c r="B685">
        <v>2016</v>
      </c>
      <c r="C685" t="s">
        <v>7</v>
      </c>
      <c r="D685" t="s">
        <v>3776</v>
      </c>
      <c r="E685" s="2">
        <v>42397</v>
      </c>
      <c r="F685" s="2">
        <v>42398</v>
      </c>
      <c r="G685" t="s">
        <v>8</v>
      </c>
      <c r="H685" t="s">
        <v>8</v>
      </c>
      <c r="I685" t="s">
        <v>1916</v>
      </c>
      <c r="J685">
        <v>1</v>
      </c>
      <c r="K685" t="s">
        <v>1182</v>
      </c>
      <c r="L685" t="s">
        <v>1917</v>
      </c>
      <c r="M685" t="s">
        <v>1918</v>
      </c>
    </row>
    <row r="686" spans="1:59" hidden="1">
      <c r="A686">
        <v>37637</v>
      </c>
      <c r="B686">
        <v>2016</v>
      </c>
      <c r="C686" t="s">
        <v>32</v>
      </c>
      <c r="E686" s="2">
        <v>42397</v>
      </c>
      <c r="F686" s="2">
        <v>42398</v>
      </c>
      <c r="G686" t="s">
        <v>14</v>
      </c>
      <c r="H686" t="s">
        <v>14</v>
      </c>
      <c r="I686" t="s">
        <v>669</v>
      </c>
      <c r="J686">
        <v>1</v>
      </c>
      <c r="K686" t="s">
        <v>2257</v>
      </c>
      <c r="L686" t="s">
        <v>3777</v>
      </c>
      <c r="M686" t="s">
        <v>2225</v>
      </c>
      <c r="N686" t="s">
        <v>3413</v>
      </c>
      <c r="O686" t="s">
        <v>3414</v>
      </c>
      <c r="R686" t="s">
        <v>3415</v>
      </c>
      <c r="V686" t="s">
        <v>3416</v>
      </c>
      <c r="Y686" t="s">
        <v>1</v>
      </c>
      <c r="AF686">
        <v>0</v>
      </c>
      <c r="AI686" t="s">
        <v>103</v>
      </c>
      <c r="AJ686" t="s">
        <v>67</v>
      </c>
      <c r="AK686" t="s">
        <v>698</v>
      </c>
      <c r="AL686" t="s">
        <v>698</v>
      </c>
      <c r="AM686" t="s">
        <v>1914</v>
      </c>
      <c r="AN686" t="s">
        <v>28</v>
      </c>
      <c r="AO686">
        <v>0</v>
      </c>
      <c r="AS686">
        <v>1</v>
      </c>
      <c r="AT686">
        <v>1</v>
      </c>
      <c r="BB686">
        <v>0</v>
      </c>
      <c r="BC686">
        <v>0</v>
      </c>
      <c r="BD686">
        <v>0</v>
      </c>
      <c r="BG686" s="1">
        <v>42397.619606481479</v>
      </c>
    </row>
    <row r="687" spans="1:59" hidden="1">
      <c r="A687">
        <v>37638</v>
      </c>
      <c r="B687">
        <v>2016</v>
      </c>
      <c r="C687" t="s">
        <v>32</v>
      </c>
      <c r="D687" t="s">
        <v>3552</v>
      </c>
      <c r="E687" s="2">
        <v>42397</v>
      </c>
      <c r="F687" s="2">
        <v>42398</v>
      </c>
      <c r="G687" t="s">
        <v>36</v>
      </c>
      <c r="H687" t="s">
        <v>36</v>
      </c>
      <c r="I687" t="s">
        <v>3655</v>
      </c>
      <c r="J687">
        <v>1</v>
      </c>
      <c r="K687" t="s">
        <v>5770</v>
      </c>
      <c r="L687" t="s">
        <v>5771</v>
      </c>
      <c r="M687" t="s">
        <v>5805</v>
      </c>
      <c r="N687" t="s">
        <v>5773</v>
      </c>
    </row>
    <row r="688" spans="1:59" hidden="1">
      <c r="A688">
        <v>37682</v>
      </c>
      <c r="B688">
        <v>2016</v>
      </c>
      <c r="C688" t="s">
        <v>7</v>
      </c>
      <c r="D688" t="s">
        <v>3740</v>
      </c>
      <c r="E688" s="2">
        <v>42397</v>
      </c>
      <c r="F688" s="2">
        <v>42398</v>
      </c>
      <c r="G688" t="s">
        <v>10</v>
      </c>
      <c r="H688" t="s">
        <v>10</v>
      </c>
      <c r="I688" t="s">
        <v>3741</v>
      </c>
    </row>
    <row r="689" spans="1:59" hidden="1">
      <c r="A689">
        <v>37740</v>
      </c>
      <c r="B689">
        <v>2016</v>
      </c>
      <c r="C689" t="s">
        <v>7</v>
      </c>
      <c r="D689" t="s">
        <v>3848</v>
      </c>
      <c r="E689" s="2">
        <v>42397</v>
      </c>
      <c r="F689" s="2">
        <v>42398</v>
      </c>
      <c r="G689" t="s">
        <v>44</v>
      </c>
      <c r="H689" t="s">
        <v>44</v>
      </c>
      <c r="I689" t="s">
        <v>838</v>
      </c>
      <c r="J689">
        <v>1</v>
      </c>
      <c r="K689" t="s">
        <v>2926</v>
      </c>
      <c r="L689" t="s">
        <v>2927</v>
      </c>
      <c r="M689" t="s">
        <v>2928</v>
      </c>
    </row>
    <row r="690" spans="1:59" hidden="1">
      <c r="A690">
        <v>37931</v>
      </c>
      <c r="B690">
        <v>2016</v>
      </c>
      <c r="C690" t="s">
        <v>2</v>
      </c>
      <c r="D690" t="s">
        <v>797</v>
      </c>
      <c r="E690" s="2">
        <v>42397</v>
      </c>
      <c r="F690" s="2">
        <v>42399</v>
      </c>
      <c r="G690" t="s">
        <v>5</v>
      </c>
      <c r="H690" t="s">
        <v>5</v>
      </c>
      <c r="I690" t="s">
        <v>3779</v>
      </c>
      <c r="J690">
        <v>1</v>
      </c>
      <c r="K690" t="s">
        <v>3780</v>
      </c>
      <c r="L690" t="s">
        <v>3781</v>
      </c>
      <c r="N690" t="s">
        <v>3782</v>
      </c>
    </row>
    <row r="691" spans="1:59" hidden="1">
      <c r="A691">
        <v>38064</v>
      </c>
      <c r="B691">
        <v>2016</v>
      </c>
      <c r="C691" t="s">
        <v>7</v>
      </c>
      <c r="E691" s="2">
        <v>42397</v>
      </c>
      <c r="F691" s="2">
        <v>42398</v>
      </c>
      <c r="G691" t="s">
        <v>14</v>
      </c>
      <c r="H691" t="s">
        <v>14</v>
      </c>
      <c r="I691" t="s">
        <v>3787</v>
      </c>
      <c r="J691">
        <v>1</v>
      </c>
      <c r="K691" t="s">
        <v>6542</v>
      </c>
      <c r="N691" t="s">
        <v>3788</v>
      </c>
    </row>
    <row r="692" spans="1:59" hidden="1">
      <c r="A692">
        <v>38338</v>
      </c>
      <c r="B692">
        <v>2016</v>
      </c>
      <c r="C692" t="s">
        <v>7</v>
      </c>
      <c r="D692" t="s">
        <v>6114</v>
      </c>
      <c r="E692" s="2">
        <v>42397</v>
      </c>
      <c r="F692" s="2">
        <v>42399</v>
      </c>
      <c r="G692" t="s">
        <v>36</v>
      </c>
      <c r="H692" t="s">
        <v>36</v>
      </c>
      <c r="I692" t="s">
        <v>6543</v>
      </c>
      <c r="J692">
        <v>1</v>
      </c>
      <c r="K692" t="s">
        <v>3555</v>
      </c>
      <c r="L692" t="s">
        <v>3556</v>
      </c>
      <c r="N692" t="s">
        <v>3557</v>
      </c>
    </row>
    <row r="693" spans="1:59" hidden="1">
      <c r="A693">
        <v>38493</v>
      </c>
      <c r="B693">
        <v>2016</v>
      </c>
      <c r="C693" t="s">
        <v>7</v>
      </c>
      <c r="E693" s="2">
        <v>42397</v>
      </c>
      <c r="F693" s="2">
        <v>42400</v>
      </c>
      <c r="G693" t="s">
        <v>14</v>
      </c>
      <c r="H693" t="s">
        <v>14</v>
      </c>
      <c r="I693" t="s">
        <v>84</v>
      </c>
      <c r="J693">
        <v>1</v>
      </c>
      <c r="K693" t="s">
        <v>3616</v>
      </c>
      <c r="L693" t="s">
        <v>3617</v>
      </c>
      <c r="M693" t="s">
        <v>3618</v>
      </c>
      <c r="N693" t="s">
        <v>3619</v>
      </c>
    </row>
    <row r="694" spans="1:59" hidden="1">
      <c r="A694">
        <v>38709</v>
      </c>
      <c r="B694">
        <v>2016</v>
      </c>
      <c r="C694" t="s">
        <v>7</v>
      </c>
      <c r="D694" t="s">
        <v>3134</v>
      </c>
      <c r="E694" s="2">
        <v>42397</v>
      </c>
      <c r="F694" s="2">
        <v>42399</v>
      </c>
      <c r="G694" t="s">
        <v>25</v>
      </c>
      <c r="H694" t="s">
        <v>25</v>
      </c>
      <c r="I694" t="s">
        <v>3789</v>
      </c>
      <c r="J694">
        <v>1</v>
      </c>
      <c r="K694" t="s">
        <v>3790</v>
      </c>
      <c r="L694" t="s">
        <v>3791</v>
      </c>
    </row>
    <row r="695" spans="1:59" hidden="1">
      <c r="A695">
        <v>37400</v>
      </c>
      <c r="B695">
        <v>2016</v>
      </c>
      <c r="C695" t="s">
        <v>130</v>
      </c>
      <c r="D695" t="s">
        <v>99</v>
      </c>
      <c r="E695" s="2">
        <v>42398</v>
      </c>
      <c r="F695" s="2">
        <v>42400</v>
      </c>
      <c r="G695" t="s">
        <v>40</v>
      </c>
      <c r="H695" t="s">
        <v>40</v>
      </c>
      <c r="I695" t="s">
        <v>234</v>
      </c>
      <c r="J695">
        <v>1</v>
      </c>
      <c r="K695" t="s">
        <v>802</v>
      </c>
      <c r="L695" t="s">
        <v>1919</v>
      </c>
      <c r="M695" t="s">
        <v>1175</v>
      </c>
      <c r="N695" t="s">
        <v>734</v>
      </c>
      <c r="O695" t="s">
        <v>1176</v>
      </c>
      <c r="Q695" t="s">
        <v>1176</v>
      </c>
      <c r="R695" t="s">
        <v>723</v>
      </c>
      <c r="V695" t="s">
        <v>735</v>
      </c>
      <c r="Y695" t="s">
        <v>1</v>
      </c>
      <c r="AF695">
        <v>0</v>
      </c>
      <c r="AI695" t="s">
        <v>13</v>
      </c>
      <c r="AJ695" t="s">
        <v>182</v>
      </c>
      <c r="AL695" t="s">
        <v>3792</v>
      </c>
      <c r="AM695" t="s">
        <v>1920</v>
      </c>
      <c r="AN695" t="s">
        <v>28</v>
      </c>
      <c r="AO695">
        <v>0</v>
      </c>
      <c r="AS695">
        <v>1</v>
      </c>
      <c r="AT695">
        <v>1</v>
      </c>
      <c r="BB695">
        <v>0</v>
      </c>
      <c r="BC695">
        <v>0</v>
      </c>
      <c r="BD695">
        <v>0</v>
      </c>
      <c r="BG695" s="1">
        <v>42401.317442129628</v>
      </c>
    </row>
    <row r="696" spans="1:59" hidden="1">
      <c r="A696">
        <v>37456</v>
      </c>
      <c r="B696">
        <v>2016</v>
      </c>
      <c r="C696" t="s">
        <v>96</v>
      </c>
      <c r="D696" t="s">
        <v>99</v>
      </c>
      <c r="E696" s="2">
        <v>42398</v>
      </c>
      <c r="F696" s="2">
        <v>42400</v>
      </c>
      <c r="G696" t="s">
        <v>8</v>
      </c>
      <c r="H696" t="s">
        <v>8</v>
      </c>
      <c r="I696" t="s">
        <v>33</v>
      </c>
      <c r="J696">
        <v>1</v>
      </c>
      <c r="K696" t="s">
        <v>1182</v>
      </c>
      <c r="L696" t="s">
        <v>767</v>
      </c>
      <c r="M696" t="s">
        <v>768</v>
      </c>
    </row>
    <row r="697" spans="1:59" hidden="1">
      <c r="A697">
        <v>37636</v>
      </c>
      <c r="B697">
        <v>2016</v>
      </c>
      <c r="C697" t="s">
        <v>32</v>
      </c>
      <c r="E697" s="2">
        <v>42398</v>
      </c>
      <c r="F697" s="2">
        <v>42400</v>
      </c>
      <c r="G697" t="s">
        <v>160</v>
      </c>
      <c r="H697" t="s">
        <v>160</v>
      </c>
      <c r="I697" t="s">
        <v>1188</v>
      </c>
      <c r="J697">
        <v>1</v>
      </c>
      <c r="K697" t="s">
        <v>3793</v>
      </c>
      <c r="L697" t="s">
        <v>3794</v>
      </c>
    </row>
    <row r="698" spans="1:59" hidden="1">
      <c r="A698">
        <v>37663</v>
      </c>
      <c r="B698">
        <v>2016</v>
      </c>
      <c r="C698" t="s">
        <v>2</v>
      </c>
      <c r="E698" s="2">
        <v>42398</v>
      </c>
      <c r="F698" s="2">
        <v>42400</v>
      </c>
      <c r="G698" t="s">
        <v>47</v>
      </c>
      <c r="H698" t="s">
        <v>47</v>
      </c>
      <c r="I698" t="s">
        <v>3795</v>
      </c>
      <c r="J698">
        <v>1</v>
      </c>
      <c r="K698" t="s">
        <v>3796</v>
      </c>
      <c r="L698" t="s">
        <v>3797</v>
      </c>
      <c r="N698" t="s">
        <v>3798</v>
      </c>
      <c r="O698" t="s">
        <v>3799</v>
      </c>
      <c r="Q698" t="s">
        <v>3799</v>
      </c>
      <c r="R698" t="s">
        <v>3800</v>
      </c>
      <c r="Y698" t="s">
        <v>1</v>
      </c>
      <c r="AF698">
        <v>0</v>
      </c>
      <c r="AI698" t="s">
        <v>3801</v>
      </c>
      <c r="AJ698" t="s">
        <v>6544</v>
      </c>
      <c r="AK698" t="s">
        <v>6545</v>
      </c>
      <c r="AL698" t="s">
        <v>6546</v>
      </c>
      <c r="AM698" t="s">
        <v>1920</v>
      </c>
      <c r="AN698" t="s">
        <v>28</v>
      </c>
      <c r="AO698">
        <v>0</v>
      </c>
      <c r="AS698">
        <v>1</v>
      </c>
      <c r="AT698">
        <v>0</v>
      </c>
      <c r="BB698">
        <v>0</v>
      </c>
      <c r="BC698">
        <v>0</v>
      </c>
      <c r="BD698">
        <v>0</v>
      </c>
      <c r="BG698" s="1">
        <v>42399.966770833336</v>
      </c>
    </row>
    <row r="699" spans="1:59" hidden="1">
      <c r="A699">
        <v>37680</v>
      </c>
      <c r="B699">
        <v>2016</v>
      </c>
      <c r="C699" t="s">
        <v>7</v>
      </c>
      <c r="D699" t="s">
        <v>3802</v>
      </c>
      <c r="E699" s="2">
        <v>42398</v>
      </c>
      <c r="F699" s="2">
        <v>42399</v>
      </c>
      <c r="G699" t="s">
        <v>10</v>
      </c>
      <c r="H699" t="s">
        <v>10</v>
      </c>
      <c r="I699" t="s">
        <v>3803</v>
      </c>
    </row>
    <row r="700" spans="1:59">
      <c r="A700">
        <v>37848</v>
      </c>
      <c r="B700">
        <v>2016</v>
      </c>
      <c r="C700" t="s">
        <v>12</v>
      </c>
      <c r="D700" t="s">
        <v>3805</v>
      </c>
      <c r="E700" s="2">
        <v>42398</v>
      </c>
      <c r="F700" s="2">
        <v>42400</v>
      </c>
      <c r="G700" t="s">
        <v>22</v>
      </c>
      <c r="H700" t="s">
        <v>22</v>
      </c>
      <c r="I700" t="s">
        <v>3806</v>
      </c>
      <c r="J700">
        <v>1</v>
      </c>
      <c r="K700" t="s">
        <v>3807</v>
      </c>
      <c r="L700" t="s">
        <v>3808</v>
      </c>
      <c r="M700" t="s">
        <v>3809</v>
      </c>
    </row>
    <row r="701" spans="1:59" hidden="1">
      <c r="A701">
        <v>38129</v>
      </c>
      <c r="B701">
        <v>2016</v>
      </c>
      <c r="C701" t="s">
        <v>7</v>
      </c>
      <c r="D701" t="s">
        <v>3810</v>
      </c>
      <c r="E701" s="2">
        <v>42398</v>
      </c>
      <c r="F701" s="2">
        <v>42401</v>
      </c>
      <c r="G701" t="s">
        <v>10</v>
      </c>
      <c r="H701" t="s">
        <v>10</v>
      </c>
      <c r="I701" t="s">
        <v>3811</v>
      </c>
    </row>
    <row r="702" spans="1:59" hidden="1">
      <c r="A702">
        <v>38163</v>
      </c>
      <c r="B702">
        <v>2016</v>
      </c>
      <c r="C702" t="s">
        <v>7</v>
      </c>
      <c r="E702" s="2">
        <v>42398</v>
      </c>
      <c r="F702" s="2">
        <v>42400</v>
      </c>
      <c r="G702" t="s">
        <v>59</v>
      </c>
      <c r="H702" t="s">
        <v>59</v>
      </c>
      <c r="I702" t="s">
        <v>3812</v>
      </c>
      <c r="J702">
        <v>1</v>
      </c>
      <c r="K702" t="s">
        <v>3813</v>
      </c>
      <c r="L702" t="s">
        <v>3814</v>
      </c>
      <c r="M702" t="s">
        <v>3815</v>
      </c>
      <c r="N702" t="s">
        <v>3816</v>
      </c>
      <c r="O702" t="s">
        <v>3817</v>
      </c>
      <c r="R702" t="s">
        <v>3818</v>
      </c>
      <c r="S702" t="s">
        <v>3818</v>
      </c>
      <c r="Y702" t="s">
        <v>1</v>
      </c>
      <c r="AB702" t="s">
        <v>85</v>
      </c>
      <c r="AF702">
        <v>0</v>
      </c>
      <c r="AI702" t="s">
        <v>1009</v>
      </c>
      <c r="AJ702" t="s">
        <v>18</v>
      </c>
      <c r="AK702" t="s">
        <v>2158</v>
      </c>
      <c r="AL702" t="s">
        <v>2158</v>
      </c>
      <c r="AM702" t="s">
        <v>1920</v>
      </c>
      <c r="AN702" t="s">
        <v>653</v>
      </c>
      <c r="AO702">
        <v>0</v>
      </c>
      <c r="AS702">
        <v>0</v>
      </c>
      <c r="AT702">
        <v>0</v>
      </c>
      <c r="BB702">
        <v>0</v>
      </c>
      <c r="BC702">
        <v>0</v>
      </c>
      <c r="BD702">
        <v>0</v>
      </c>
      <c r="BG702" s="1">
        <v>42395.417615740742</v>
      </c>
    </row>
    <row r="703" spans="1:59" hidden="1">
      <c r="A703">
        <v>38285</v>
      </c>
      <c r="B703">
        <v>2016</v>
      </c>
      <c r="C703" t="s">
        <v>2</v>
      </c>
      <c r="D703" t="s">
        <v>797</v>
      </c>
      <c r="E703" s="2">
        <v>42398</v>
      </c>
      <c r="F703" s="2">
        <v>42399</v>
      </c>
      <c r="G703" t="s">
        <v>24</v>
      </c>
      <c r="H703" t="s">
        <v>24</v>
      </c>
      <c r="I703" t="s">
        <v>3819</v>
      </c>
      <c r="J703">
        <v>1</v>
      </c>
      <c r="K703" t="s">
        <v>3820</v>
      </c>
      <c r="L703" t="s">
        <v>3821</v>
      </c>
      <c r="M703" t="s">
        <v>3822</v>
      </c>
      <c r="N703" t="s">
        <v>3823</v>
      </c>
    </row>
    <row r="704" spans="1:59" hidden="1">
      <c r="A704">
        <v>38673</v>
      </c>
      <c r="B704">
        <v>2016</v>
      </c>
      <c r="C704" t="s">
        <v>96</v>
      </c>
      <c r="D704" t="s">
        <v>3824</v>
      </c>
      <c r="E704" s="2">
        <v>42398</v>
      </c>
      <c r="F704" s="2">
        <v>42400</v>
      </c>
      <c r="G704" t="s">
        <v>40</v>
      </c>
      <c r="H704" t="s">
        <v>25</v>
      </c>
      <c r="I704" t="s">
        <v>6270</v>
      </c>
      <c r="J704">
        <v>1</v>
      </c>
      <c r="K704" t="s">
        <v>3825</v>
      </c>
      <c r="L704" t="s">
        <v>3105</v>
      </c>
    </row>
    <row r="705" spans="1:59" hidden="1">
      <c r="A705">
        <v>38564</v>
      </c>
      <c r="B705">
        <v>2016</v>
      </c>
      <c r="C705" t="s">
        <v>26</v>
      </c>
      <c r="D705" t="s">
        <v>3826</v>
      </c>
      <c r="E705" s="2">
        <v>42398</v>
      </c>
      <c r="F705" s="2">
        <v>42400</v>
      </c>
      <c r="G705" t="s">
        <v>36</v>
      </c>
      <c r="H705" t="s">
        <v>36</v>
      </c>
      <c r="I705" t="s">
        <v>3827</v>
      </c>
      <c r="J705">
        <v>1</v>
      </c>
      <c r="K705" t="s">
        <v>3828</v>
      </c>
      <c r="L705" t="s">
        <v>6547</v>
      </c>
      <c r="M705" t="s">
        <v>3830</v>
      </c>
      <c r="N705" t="s">
        <v>3831</v>
      </c>
    </row>
    <row r="706" spans="1:59" hidden="1">
      <c r="A706">
        <v>38650</v>
      </c>
      <c r="B706">
        <v>2016</v>
      </c>
      <c r="C706" t="s">
        <v>130</v>
      </c>
      <c r="D706" t="s">
        <v>3824</v>
      </c>
      <c r="E706" s="2">
        <v>42398</v>
      </c>
      <c r="F706" s="2">
        <v>42400</v>
      </c>
      <c r="G706" t="s">
        <v>25</v>
      </c>
      <c r="H706" t="s">
        <v>25</v>
      </c>
      <c r="I706" t="s">
        <v>6270</v>
      </c>
      <c r="J706">
        <v>1</v>
      </c>
      <c r="K706" t="s">
        <v>3832</v>
      </c>
      <c r="L706" t="s">
        <v>3105</v>
      </c>
    </row>
    <row r="707" spans="1:59" hidden="1">
      <c r="A707">
        <v>38819</v>
      </c>
      <c r="B707">
        <v>2016</v>
      </c>
      <c r="C707" t="s">
        <v>705</v>
      </c>
      <c r="D707" t="s">
        <v>3833</v>
      </c>
      <c r="E707" s="2">
        <v>42398</v>
      </c>
      <c r="F707" s="2">
        <v>42402</v>
      </c>
      <c r="G707" t="s">
        <v>36</v>
      </c>
      <c r="H707" t="s">
        <v>36</v>
      </c>
      <c r="I707" t="s">
        <v>5796</v>
      </c>
      <c r="J707">
        <v>1</v>
      </c>
      <c r="K707" t="s">
        <v>3834</v>
      </c>
      <c r="L707" t="s">
        <v>3835</v>
      </c>
      <c r="N707" t="s">
        <v>3836</v>
      </c>
      <c r="O707" t="s">
        <v>6548</v>
      </c>
      <c r="R707" t="s">
        <v>3837</v>
      </c>
      <c r="S707" t="s">
        <v>6549</v>
      </c>
      <c r="V707" t="s">
        <v>6550</v>
      </c>
      <c r="Y707" t="s">
        <v>1</v>
      </c>
      <c r="AI707" t="s">
        <v>3838</v>
      </c>
      <c r="AJ707" t="s">
        <v>3839</v>
      </c>
      <c r="AK707" t="s">
        <v>3840</v>
      </c>
      <c r="AL707" t="s">
        <v>3840</v>
      </c>
      <c r="AM707" t="s">
        <v>3841</v>
      </c>
      <c r="AN707" t="s">
        <v>28</v>
      </c>
      <c r="AO707">
        <v>0</v>
      </c>
      <c r="AS707">
        <v>1</v>
      </c>
      <c r="AT707">
        <v>1</v>
      </c>
      <c r="BB707">
        <v>0</v>
      </c>
      <c r="BD707">
        <v>0</v>
      </c>
      <c r="BG707" s="1">
        <v>42401.565798611111</v>
      </c>
    </row>
    <row r="708" spans="1:59" hidden="1">
      <c r="A708">
        <v>38861</v>
      </c>
      <c r="B708">
        <v>2016</v>
      </c>
      <c r="C708" t="s">
        <v>32</v>
      </c>
      <c r="D708" t="s">
        <v>5797</v>
      </c>
      <c r="E708" s="2">
        <v>42398</v>
      </c>
      <c r="F708" s="2">
        <v>42398</v>
      </c>
      <c r="G708" t="s">
        <v>6</v>
      </c>
      <c r="H708" t="s">
        <v>6</v>
      </c>
      <c r="I708" t="s">
        <v>5798</v>
      </c>
      <c r="J708">
        <v>1</v>
      </c>
      <c r="K708" t="s">
        <v>2241</v>
      </c>
      <c r="L708" t="s">
        <v>2242</v>
      </c>
      <c r="N708" t="s">
        <v>5799</v>
      </c>
    </row>
    <row r="709" spans="1:59">
      <c r="A709">
        <v>38888</v>
      </c>
      <c r="B709">
        <v>2016</v>
      </c>
      <c r="C709" t="s">
        <v>12</v>
      </c>
      <c r="E709" s="2">
        <v>42398</v>
      </c>
      <c r="F709" s="2">
        <v>42399</v>
      </c>
      <c r="G709" t="s">
        <v>25</v>
      </c>
      <c r="H709" t="s">
        <v>25</v>
      </c>
      <c r="I709" t="s">
        <v>2379</v>
      </c>
      <c r="J709">
        <v>1</v>
      </c>
      <c r="K709" t="s">
        <v>6271</v>
      </c>
      <c r="L709" t="s">
        <v>6272</v>
      </c>
      <c r="M709" t="s">
        <v>6273</v>
      </c>
      <c r="O709" t="s">
        <v>6274</v>
      </c>
      <c r="Q709" t="s">
        <v>6275</v>
      </c>
      <c r="R709" t="s">
        <v>6276</v>
      </c>
      <c r="V709" t="s">
        <v>6277</v>
      </c>
      <c r="Y709" t="s">
        <v>1</v>
      </c>
      <c r="AI709" t="s">
        <v>4</v>
      </c>
      <c r="AJ709" t="s">
        <v>3</v>
      </c>
      <c r="AK709" t="s">
        <v>675</v>
      </c>
      <c r="AL709" t="s">
        <v>675</v>
      </c>
      <c r="AM709" t="s">
        <v>6278</v>
      </c>
      <c r="AO709">
        <v>0</v>
      </c>
      <c r="AS709">
        <v>1</v>
      </c>
      <c r="AT709">
        <v>1</v>
      </c>
      <c r="BB709">
        <v>0</v>
      </c>
      <c r="BD709">
        <v>0</v>
      </c>
      <c r="BG709" s="1">
        <v>42398.694363425922</v>
      </c>
    </row>
    <row r="710" spans="1:59" hidden="1">
      <c r="A710">
        <v>37189</v>
      </c>
      <c r="B710">
        <v>2016</v>
      </c>
      <c r="C710" t="s">
        <v>32</v>
      </c>
      <c r="D710" t="s">
        <v>3842</v>
      </c>
      <c r="E710" s="2">
        <v>42399</v>
      </c>
      <c r="F710" s="2">
        <v>42399</v>
      </c>
      <c r="G710" t="s">
        <v>22</v>
      </c>
      <c r="H710" t="s">
        <v>22</v>
      </c>
      <c r="I710" t="s">
        <v>131</v>
      </c>
      <c r="J710">
        <v>1</v>
      </c>
      <c r="K710" t="s">
        <v>3629</v>
      </c>
      <c r="L710" t="s">
        <v>3843</v>
      </c>
      <c r="M710" t="s">
        <v>3631</v>
      </c>
      <c r="N710" t="s">
        <v>3632</v>
      </c>
    </row>
    <row r="711" spans="1:59" hidden="1">
      <c r="A711">
        <v>37218</v>
      </c>
      <c r="B711">
        <v>2016</v>
      </c>
      <c r="C711" t="s">
        <v>2</v>
      </c>
      <c r="D711" t="s">
        <v>1190</v>
      </c>
      <c r="E711" s="2">
        <v>42399</v>
      </c>
      <c r="F711" s="2">
        <v>42400</v>
      </c>
      <c r="G711" t="s">
        <v>79</v>
      </c>
      <c r="H711" t="s">
        <v>79</v>
      </c>
      <c r="I711" t="s">
        <v>818</v>
      </c>
      <c r="J711">
        <v>1</v>
      </c>
      <c r="K711" t="s">
        <v>1921</v>
      </c>
      <c r="L711" t="s">
        <v>1922</v>
      </c>
      <c r="N711" t="s">
        <v>1923</v>
      </c>
      <c r="O711" t="s">
        <v>1191</v>
      </c>
      <c r="R711" t="s">
        <v>819</v>
      </c>
      <c r="V711" t="s">
        <v>820</v>
      </c>
      <c r="Y711" t="s">
        <v>1</v>
      </c>
      <c r="AF711">
        <v>0</v>
      </c>
      <c r="AI711" t="s">
        <v>0</v>
      </c>
      <c r="AJ711" t="s">
        <v>0</v>
      </c>
      <c r="AK711" t="s">
        <v>821</v>
      </c>
      <c r="AL711" t="s">
        <v>821</v>
      </c>
      <c r="AM711" t="s">
        <v>1924</v>
      </c>
      <c r="AN711" t="s">
        <v>653</v>
      </c>
      <c r="AO711">
        <v>0</v>
      </c>
      <c r="AS711">
        <v>0</v>
      </c>
      <c r="AT711">
        <v>0</v>
      </c>
      <c r="BB711">
        <v>0</v>
      </c>
      <c r="BC711">
        <v>108810</v>
      </c>
      <c r="BD711">
        <v>0</v>
      </c>
      <c r="BG711" s="1">
        <v>42399.961585648147</v>
      </c>
    </row>
    <row r="712" spans="1:59" hidden="1">
      <c r="A712">
        <v>37255</v>
      </c>
      <c r="B712">
        <v>2016</v>
      </c>
      <c r="C712" t="s">
        <v>7</v>
      </c>
      <c r="D712" t="s">
        <v>5800</v>
      </c>
      <c r="E712" s="2">
        <v>42399</v>
      </c>
      <c r="F712" s="2">
        <v>42400</v>
      </c>
      <c r="G712" t="s">
        <v>38</v>
      </c>
      <c r="H712" t="s">
        <v>38</v>
      </c>
      <c r="I712" t="s">
        <v>461</v>
      </c>
      <c r="J712">
        <v>1</v>
      </c>
      <c r="K712" t="s">
        <v>5801</v>
      </c>
      <c r="L712" t="s">
        <v>5802</v>
      </c>
      <c r="M712" t="s">
        <v>2560</v>
      </c>
      <c r="N712" t="s">
        <v>5803</v>
      </c>
      <c r="O712" t="s">
        <v>5804</v>
      </c>
    </row>
    <row r="713" spans="1:59">
      <c r="A713">
        <v>37373</v>
      </c>
      <c r="B713">
        <v>2016</v>
      </c>
      <c r="C713" t="s">
        <v>12</v>
      </c>
      <c r="E713" s="2">
        <v>42399</v>
      </c>
      <c r="F713" s="2">
        <v>42399</v>
      </c>
      <c r="G713" t="s">
        <v>17</v>
      </c>
      <c r="H713" t="s">
        <v>17</v>
      </c>
      <c r="I713" t="s">
        <v>756</v>
      </c>
      <c r="J713">
        <v>1</v>
      </c>
      <c r="K713" t="s">
        <v>2358</v>
      </c>
      <c r="L713">
        <v>119270</v>
      </c>
    </row>
    <row r="714" spans="1:59" hidden="1">
      <c r="A714">
        <v>37469</v>
      </c>
      <c r="B714">
        <v>2016</v>
      </c>
      <c r="C714" t="s">
        <v>96</v>
      </c>
      <c r="D714" t="s">
        <v>99</v>
      </c>
      <c r="E714" s="2">
        <v>42399</v>
      </c>
      <c r="F714" s="2">
        <v>42400</v>
      </c>
      <c r="G714" t="s">
        <v>47</v>
      </c>
      <c r="H714" t="s">
        <v>47</v>
      </c>
      <c r="I714" t="s">
        <v>173</v>
      </c>
      <c r="J714">
        <v>1</v>
      </c>
      <c r="K714" t="s">
        <v>1151</v>
      </c>
      <c r="L714" t="s">
        <v>172</v>
      </c>
      <c r="N714" t="s">
        <v>224</v>
      </c>
      <c r="O714" t="s">
        <v>1146</v>
      </c>
      <c r="Q714" t="s">
        <v>1101</v>
      </c>
      <c r="R714" t="s">
        <v>584</v>
      </c>
      <c r="V714" t="s">
        <v>5701</v>
      </c>
      <c r="Y714" t="s">
        <v>30</v>
      </c>
      <c r="AF714">
        <v>0</v>
      </c>
      <c r="AI714" t="s">
        <v>13</v>
      </c>
      <c r="AJ714" t="s">
        <v>159</v>
      </c>
      <c r="AK714" t="s">
        <v>686</v>
      </c>
      <c r="AM714" t="s">
        <v>1924</v>
      </c>
      <c r="AO714">
        <v>0</v>
      </c>
      <c r="AS714">
        <v>1</v>
      </c>
      <c r="AT714">
        <v>1</v>
      </c>
      <c r="BB714">
        <v>0</v>
      </c>
      <c r="BC714">
        <v>0</v>
      </c>
      <c r="BD714">
        <v>0</v>
      </c>
      <c r="BG714" s="1">
        <v>42398.446053240739</v>
      </c>
    </row>
    <row r="715" spans="1:59">
      <c r="A715">
        <v>37500</v>
      </c>
      <c r="B715">
        <v>2016</v>
      </c>
      <c r="C715" t="s">
        <v>12</v>
      </c>
      <c r="D715" t="s">
        <v>6279</v>
      </c>
      <c r="E715" s="2">
        <v>42399</v>
      </c>
      <c r="F715" s="2">
        <v>42400</v>
      </c>
      <c r="G715" t="s">
        <v>47</v>
      </c>
      <c r="H715" t="s">
        <v>47</v>
      </c>
      <c r="I715" t="s">
        <v>663</v>
      </c>
      <c r="J715">
        <v>1</v>
      </c>
      <c r="K715" t="s">
        <v>1202</v>
      </c>
      <c r="L715" t="s">
        <v>1203</v>
      </c>
      <c r="N715" t="s">
        <v>664</v>
      </c>
      <c r="O715" t="s">
        <v>6280</v>
      </c>
      <c r="Q715" t="s">
        <v>6281</v>
      </c>
      <c r="R715" t="s">
        <v>6282</v>
      </c>
      <c r="S715" t="s">
        <v>6282</v>
      </c>
      <c r="V715" t="s">
        <v>1769</v>
      </c>
      <c r="W715" t="s">
        <v>6283</v>
      </c>
      <c r="Y715" t="s">
        <v>1</v>
      </c>
      <c r="AF715">
        <v>0</v>
      </c>
      <c r="AI715" t="s">
        <v>103</v>
      </c>
      <c r="AJ715" t="s">
        <v>57</v>
      </c>
      <c r="AK715" t="s">
        <v>682</v>
      </c>
      <c r="AL715" t="s">
        <v>682</v>
      </c>
      <c r="AM715" t="s">
        <v>1924</v>
      </c>
      <c r="AN715" t="s">
        <v>28</v>
      </c>
      <c r="AO715">
        <v>0</v>
      </c>
      <c r="AS715">
        <v>1</v>
      </c>
      <c r="AT715">
        <v>1</v>
      </c>
      <c r="BB715">
        <v>0</v>
      </c>
      <c r="BC715">
        <v>0</v>
      </c>
      <c r="BD715">
        <v>0</v>
      </c>
      <c r="BE715">
        <v>0</v>
      </c>
      <c r="BF715">
        <v>0</v>
      </c>
      <c r="BG715" s="1">
        <v>42401.552662037036</v>
      </c>
    </row>
    <row r="716" spans="1:59" hidden="1">
      <c r="A716">
        <v>37538</v>
      </c>
      <c r="B716">
        <v>2016</v>
      </c>
      <c r="C716" t="s">
        <v>26</v>
      </c>
      <c r="E716" s="2">
        <v>42399</v>
      </c>
      <c r="F716" s="2">
        <v>42400</v>
      </c>
      <c r="G716" t="s">
        <v>8</v>
      </c>
      <c r="H716" t="s">
        <v>8</v>
      </c>
      <c r="I716" t="s">
        <v>1864</v>
      </c>
      <c r="J716">
        <v>1</v>
      </c>
      <c r="K716" t="s">
        <v>1182</v>
      </c>
      <c r="L716" t="s">
        <v>798</v>
      </c>
      <c r="M716" t="s">
        <v>1901</v>
      </c>
    </row>
    <row r="717" spans="1:59" hidden="1">
      <c r="A717">
        <v>37602</v>
      </c>
      <c r="B717">
        <v>2016</v>
      </c>
      <c r="C717" t="s">
        <v>2</v>
      </c>
      <c r="D717" t="s">
        <v>1925</v>
      </c>
      <c r="E717" s="2">
        <v>42399</v>
      </c>
      <c r="F717" s="2">
        <v>42400</v>
      </c>
      <c r="G717" t="s">
        <v>10</v>
      </c>
      <c r="H717" t="s">
        <v>10</v>
      </c>
      <c r="I717" t="s">
        <v>1788</v>
      </c>
      <c r="J717">
        <v>1</v>
      </c>
      <c r="K717" t="s">
        <v>1789</v>
      </c>
      <c r="L717" t="s">
        <v>1790</v>
      </c>
      <c r="M717" t="s">
        <v>1791</v>
      </c>
      <c r="N717" t="s">
        <v>859</v>
      </c>
    </row>
    <row r="718" spans="1:59" hidden="1">
      <c r="A718">
        <v>37694</v>
      </c>
      <c r="B718">
        <v>2016</v>
      </c>
      <c r="C718" t="s">
        <v>7</v>
      </c>
      <c r="D718" t="s">
        <v>3395</v>
      </c>
      <c r="E718" s="2">
        <v>42399</v>
      </c>
      <c r="F718" s="2">
        <v>42400</v>
      </c>
      <c r="G718" t="s">
        <v>10</v>
      </c>
      <c r="H718" t="s">
        <v>10</v>
      </c>
      <c r="I718" t="s">
        <v>1961</v>
      </c>
    </row>
    <row r="719" spans="1:59" hidden="1">
      <c r="A719">
        <v>37736</v>
      </c>
      <c r="B719">
        <v>2016</v>
      </c>
      <c r="C719" t="s">
        <v>2</v>
      </c>
      <c r="D719" t="s">
        <v>797</v>
      </c>
      <c r="E719" s="2">
        <v>42399</v>
      </c>
      <c r="F719" s="2">
        <v>42400</v>
      </c>
      <c r="G719" t="s">
        <v>40</v>
      </c>
      <c r="H719" t="s">
        <v>40</v>
      </c>
      <c r="I719" t="s">
        <v>3844</v>
      </c>
      <c r="J719">
        <v>1</v>
      </c>
      <c r="K719" t="s">
        <v>3845</v>
      </c>
      <c r="L719" t="s">
        <v>3846</v>
      </c>
      <c r="N719" t="s">
        <v>3847</v>
      </c>
    </row>
    <row r="720" spans="1:59" hidden="1">
      <c r="A720">
        <v>37739</v>
      </c>
      <c r="B720">
        <v>2016</v>
      </c>
      <c r="C720" t="s">
        <v>7</v>
      </c>
      <c r="D720" t="s">
        <v>3778</v>
      </c>
      <c r="E720" s="2">
        <v>42399</v>
      </c>
      <c r="F720" s="2">
        <v>42400</v>
      </c>
      <c r="G720" t="s">
        <v>44</v>
      </c>
      <c r="H720" t="s">
        <v>44</v>
      </c>
      <c r="I720" t="s">
        <v>858</v>
      </c>
      <c r="J720">
        <v>1</v>
      </c>
      <c r="K720" t="s">
        <v>2926</v>
      </c>
      <c r="L720" t="s">
        <v>2927</v>
      </c>
      <c r="M720" t="s">
        <v>2928</v>
      </c>
    </row>
    <row r="721" spans="1:59" hidden="1">
      <c r="A721">
        <v>37776</v>
      </c>
      <c r="B721">
        <v>2016</v>
      </c>
      <c r="C721" t="s">
        <v>2</v>
      </c>
      <c r="D721" t="s">
        <v>3849</v>
      </c>
      <c r="E721" s="2">
        <v>42399</v>
      </c>
      <c r="F721" s="2">
        <v>42400</v>
      </c>
      <c r="G721" t="s">
        <v>10</v>
      </c>
      <c r="H721" t="s">
        <v>10</v>
      </c>
      <c r="I721" t="s">
        <v>3850</v>
      </c>
      <c r="J721">
        <v>1</v>
      </c>
      <c r="K721" t="s">
        <v>6551</v>
      </c>
      <c r="L721" t="s">
        <v>6552</v>
      </c>
      <c r="M721" t="s">
        <v>6553</v>
      </c>
    </row>
    <row r="722" spans="1:59" hidden="1">
      <c r="A722">
        <v>37857</v>
      </c>
      <c r="B722">
        <v>2016</v>
      </c>
      <c r="C722" t="s">
        <v>7</v>
      </c>
      <c r="D722" t="s">
        <v>3671</v>
      </c>
      <c r="E722" s="2">
        <v>42399</v>
      </c>
      <c r="F722" s="2">
        <v>42400</v>
      </c>
      <c r="G722" t="s">
        <v>20</v>
      </c>
      <c r="H722" t="s">
        <v>20</v>
      </c>
      <c r="I722" t="s">
        <v>3672</v>
      </c>
      <c r="J722">
        <v>1</v>
      </c>
      <c r="K722" t="s">
        <v>3673</v>
      </c>
      <c r="L722" t="s">
        <v>3674</v>
      </c>
    </row>
    <row r="723" spans="1:59" hidden="1">
      <c r="A723">
        <v>37916</v>
      </c>
      <c r="B723">
        <v>2016</v>
      </c>
      <c r="C723" t="s">
        <v>2</v>
      </c>
      <c r="D723" t="s">
        <v>3677</v>
      </c>
      <c r="E723" s="2">
        <v>42399</v>
      </c>
      <c r="F723" s="2">
        <v>42400</v>
      </c>
      <c r="G723" t="s">
        <v>39</v>
      </c>
      <c r="H723" t="s">
        <v>39</v>
      </c>
      <c r="I723" t="s">
        <v>3678</v>
      </c>
      <c r="J723">
        <v>1</v>
      </c>
      <c r="K723" t="s">
        <v>3679</v>
      </c>
      <c r="L723" t="s">
        <v>3680</v>
      </c>
      <c r="N723" t="s">
        <v>3681</v>
      </c>
    </row>
    <row r="724" spans="1:59">
      <c r="A724">
        <v>37945</v>
      </c>
      <c r="B724">
        <v>2016</v>
      </c>
      <c r="C724" t="s">
        <v>12</v>
      </c>
      <c r="D724" t="s">
        <v>3763</v>
      </c>
      <c r="E724" s="2">
        <v>42399</v>
      </c>
      <c r="F724" s="2">
        <v>42400</v>
      </c>
      <c r="G724" t="s">
        <v>10</v>
      </c>
      <c r="H724" t="s">
        <v>10</v>
      </c>
      <c r="I724" t="s">
        <v>658</v>
      </c>
    </row>
    <row r="725" spans="1:59" hidden="1">
      <c r="A725">
        <v>37964</v>
      </c>
      <c r="B725">
        <v>2016</v>
      </c>
      <c r="C725" t="s">
        <v>7</v>
      </c>
      <c r="E725" s="2">
        <v>42399</v>
      </c>
      <c r="F725" s="2">
        <v>42404</v>
      </c>
      <c r="G725" t="s">
        <v>22</v>
      </c>
      <c r="H725" t="s">
        <v>22</v>
      </c>
      <c r="I725" t="s">
        <v>3860</v>
      </c>
      <c r="J725">
        <v>1</v>
      </c>
      <c r="K725" t="s">
        <v>3861</v>
      </c>
      <c r="L725" t="s">
        <v>3862</v>
      </c>
      <c r="M725" t="s">
        <v>3863</v>
      </c>
    </row>
    <row r="726" spans="1:59" hidden="1">
      <c r="A726">
        <v>38030</v>
      </c>
      <c r="B726">
        <v>2016</v>
      </c>
      <c r="C726" t="s">
        <v>7</v>
      </c>
      <c r="E726" s="2">
        <v>42399</v>
      </c>
      <c r="F726" s="2">
        <v>42400</v>
      </c>
      <c r="G726" t="s">
        <v>22</v>
      </c>
      <c r="H726" t="s">
        <v>22</v>
      </c>
      <c r="I726" t="s">
        <v>3429</v>
      </c>
      <c r="J726">
        <v>1</v>
      </c>
      <c r="K726" t="s">
        <v>2671</v>
      </c>
      <c r="L726" t="s">
        <v>2672</v>
      </c>
      <c r="M726" t="s">
        <v>2673</v>
      </c>
      <c r="N726" t="s">
        <v>2674</v>
      </c>
    </row>
    <row r="727" spans="1:59" hidden="1">
      <c r="A727">
        <v>38098</v>
      </c>
      <c r="B727">
        <v>2016</v>
      </c>
      <c r="C727" t="s">
        <v>2</v>
      </c>
      <c r="D727" t="s">
        <v>3016</v>
      </c>
      <c r="E727" s="2">
        <v>42399</v>
      </c>
      <c r="F727" s="2">
        <v>42400</v>
      </c>
      <c r="G727" t="s">
        <v>3017</v>
      </c>
      <c r="H727" t="s">
        <v>3017</v>
      </c>
      <c r="I727" t="s">
        <v>6554</v>
      </c>
      <c r="J727">
        <v>1</v>
      </c>
      <c r="K727" t="s">
        <v>3019</v>
      </c>
      <c r="L727" t="s">
        <v>3020</v>
      </c>
      <c r="N727" t="s">
        <v>3021</v>
      </c>
    </row>
    <row r="728" spans="1:59" hidden="1">
      <c r="A728">
        <v>38177</v>
      </c>
      <c r="B728">
        <v>2016</v>
      </c>
      <c r="C728" t="s">
        <v>7</v>
      </c>
      <c r="E728" s="2">
        <v>42399</v>
      </c>
      <c r="F728" s="2">
        <v>42400</v>
      </c>
      <c r="G728" t="s">
        <v>5</v>
      </c>
      <c r="H728" t="s">
        <v>5</v>
      </c>
      <c r="I728" t="s">
        <v>2988</v>
      </c>
      <c r="J728">
        <v>1</v>
      </c>
      <c r="K728" t="s">
        <v>2989</v>
      </c>
    </row>
    <row r="729" spans="1:59" hidden="1">
      <c r="A729">
        <v>38240</v>
      </c>
      <c r="B729">
        <v>2016</v>
      </c>
      <c r="C729" t="s">
        <v>7</v>
      </c>
      <c r="D729" t="s">
        <v>3691</v>
      </c>
      <c r="E729" s="2">
        <v>42399</v>
      </c>
      <c r="F729" s="2">
        <v>42400</v>
      </c>
      <c r="G729" t="s">
        <v>3197</v>
      </c>
      <c r="H729" t="s">
        <v>3197</v>
      </c>
      <c r="I729" t="s">
        <v>3692</v>
      </c>
      <c r="J729">
        <v>1</v>
      </c>
      <c r="K729" t="s">
        <v>3693</v>
      </c>
      <c r="N729" t="s">
        <v>3694</v>
      </c>
    </row>
    <row r="730" spans="1:59" hidden="1">
      <c r="A730">
        <v>38291</v>
      </c>
      <c r="B730">
        <v>2016</v>
      </c>
      <c r="C730" t="s">
        <v>7</v>
      </c>
      <c r="D730" t="s">
        <v>3864</v>
      </c>
      <c r="E730" s="2">
        <v>42399</v>
      </c>
      <c r="F730" s="2">
        <v>42400</v>
      </c>
      <c r="G730" t="s">
        <v>6</v>
      </c>
      <c r="H730" t="s">
        <v>6</v>
      </c>
      <c r="I730" t="s">
        <v>3865</v>
      </c>
      <c r="J730">
        <v>1</v>
      </c>
      <c r="K730" t="s">
        <v>3866</v>
      </c>
      <c r="L730" t="s">
        <v>3867</v>
      </c>
      <c r="N730" t="s">
        <v>3868</v>
      </c>
      <c r="O730" t="s">
        <v>3869</v>
      </c>
      <c r="R730" t="s">
        <v>3870</v>
      </c>
      <c r="V730" t="s">
        <v>3871</v>
      </c>
      <c r="AB730" t="s">
        <v>5</v>
      </c>
      <c r="AI730" t="s">
        <v>4</v>
      </c>
      <c r="AJ730" t="s">
        <v>16</v>
      </c>
      <c r="AK730" t="s">
        <v>729</v>
      </c>
      <c r="AL730" t="s">
        <v>729</v>
      </c>
      <c r="AM730" t="s">
        <v>1924</v>
      </c>
      <c r="AO730">
        <v>0</v>
      </c>
      <c r="AS730">
        <v>1</v>
      </c>
      <c r="AT730">
        <v>0</v>
      </c>
      <c r="BB730">
        <v>0</v>
      </c>
      <c r="BD730">
        <v>1</v>
      </c>
      <c r="BE730">
        <v>0</v>
      </c>
      <c r="BF730">
        <v>0</v>
      </c>
      <c r="BG730" s="1">
        <v>42399.511712962965</v>
      </c>
    </row>
    <row r="731" spans="1:59" hidden="1">
      <c r="A731">
        <v>38366</v>
      </c>
      <c r="B731">
        <v>2016</v>
      </c>
      <c r="C731" t="s">
        <v>2</v>
      </c>
      <c r="D731" t="s">
        <v>2504</v>
      </c>
      <c r="E731" s="2">
        <v>42399</v>
      </c>
      <c r="F731" s="2">
        <v>42400</v>
      </c>
      <c r="G731" t="s">
        <v>22</v>
      </c>
      <c r="H731" t="s">
        <v>22</v>
      </c>
      <c r="I731" t="s">
        <v>3872</v>
      </c>
      <c r="J731">
        <v>1</v>
      </c>
      <c r="K731" t="s">
        <v>3873</v>
      </c>
      <c r="L731" t="s">
        <v>3874</v>
      </c>
      <c r="N731" t="s">
        <v>3875</v>
      </c>
    </row>
    <row r="732" spans="1:59" hidden="1">
      <c r="A732">
        <v>38401</v>
      </c>
      <c r="B732">
        <v>2016</v>
      </c>
      <c r="C732" t="s">
        <v>7</v>
      </c>
      <c r="E732" s="2">
        <v>42399</v>
      </c>
      <c r="F732" s="2">
        <v>42400</v>
      </c>
      <c r="G732" t="s">
        <v>40</v>
      </c>
      <c r="H732" t="s">
        <v>40</v>
      </c>
      <c r="I732" t="s">
        <v>3876</v>
      </c>
      <c r="J732">
        <v>1</v>
      </c>
      <c r="K732" t="s">
        <v>3877</v>
      </c>
      <c r="L732" t="s">
        <v>3878</v>
      </c>
      <c r="M732" t="s">
        <v>3879</v>
      </c>
      <c r="N732" t="s">
        <v>3880</v>
      </c>
      <c r="O732" t="s">
        <v>3881</v>
      </c>
      <c r="R732" t="s">
        <v>3882</v>
      </c>
      <c r="S732" t="s">
        <v>6284</v>
      </c>
      <c r="T732" t="s">
        <v>6285</v>
      </c>
      <c r="V732" t="s">
        <v>3883</v>
      </c>
      <c r="Y732" t="s">
        <v>1</v>
      </c>
      <c r="AB732" t="s">
        <v>38</v>
      </c>
      <c r="AF732">
        <v>0</v>
      </c>
      <c r="AI732" t="s">
        <v>4</v>
      </c>
      <c r="AJ732" t="s">
        <v>3</v>
      </c>
      <c r="AL732" t="s">
        <v>675</v>
      </c>
      <c r="AM732" t="s">
        <v>1924</v>
      </c>
      <c r="AO732">
        <v>0</v>
      </c>
      <c r="AS732">
        <v>1</v>
      </c>
      <c r="AT732">
        <v>1</v>
      </c>
      <c r="BB732">
        <v>0</v>
      </c>
      <c r="BC732">
        <v>0</v>
      </c>
      <c r="BD732">
        <v>0</v>
      </c>
      <c r="BG732" s="1">
        <v>42399.587673611109</v>
      </c>
    </row>
    <row r="733" spans="1:59" hidden="1">
      <c r="A733">
        <v>38405</v>
      </c>
      <c r="B733">
        <v>2016</v>
      </c>
      <c r="C733" t="s">
        <v>7</v>
      </c>
      <c r="E733" s="2">
        <v>42399</v>
      </c>
      <c r="F733" s="2">
        <v>42400</v>
      </c>
      <c r="G733" t="s">
        <v>40</v>
      </c>
      <c r="H733" t="s">
        <v>40</v>
      </c>
      <c r="I733" t="s">
        <v>3766</v>
      </c>
      <c r="J733">
        <v>1</v>
      </c>
      <c r="K733" t="s">
        <v>6555</v>
      </c>
      <c r="N733" t="s">
        <v>3767</v>
      </c>
      <c r="O733" t="s">
        <v>3768</v>
      </c>
      <c r="Q733" t="s">
        <v>3769</v>
      </c>
      <c r="R733" t="s">
        <v>3770</v>
      </c>
      <c r="S733" t="s">
        <v>6533</v>
      </c>
      <c r="V733" t="s">
        <v>3771</v>
      </c>
      <c r="Y733" t="s">
        <v>1</v>
      </c>
      <c r="AB733" t="s">
        <v>14</v>
      </c>
      <c r="AF733">
        <v>0</v>
      </c>
      <c r="AI733" t="s">
        <v>4</v>
      </c>
      <c r="AJ733" t="s">
        <v>3</v>
      </c>
      <c r="AK733" t="s">
        <v>675</v>
      </c>
      <c r="AM733" t="s">
        <v>1924</v>
      </c>
      <c r="AN733" t="s">
        <v>28</v>
      </c>
      <c r="AO733">
        <v>0</v>
      </c>
      <c r="AS733">
        <v>1</v>
      </c>
      <c r="AT733">
        <v>1</v>
      </c>
      <c r="BB733">
        <v>0</v>
      </c>
      <c r="BC733">
        <v>0</v>
      </c>
      <c r="BD733">
        <v>0</v>
      </c>
      <c r="BE733">
        <v>0</v>
      </c>
      <c r="BF733">
        <v>101609</v>
      </c>
      <c r="BG733" s="1">
        <v>42399.667048611111</v>
      </c>
    </row>
    <row r="734" spans="1:59" hidden="1">
      <c r="A734">
        <v>38456</v>
      </c>
      <c r="B734">
        <v>2016</v>
      </c>
      <c r="C734" t="s">
        <v>7</v>
      </c>
      <c r="D734" t="s">
        <v>3884</v>
      </c>
      <c r="E734" s="2">
        <v>42399</v>
      </c>
      <c r="F734" s="2">
        <v>42405</v>
      </c>
      <c r="G734" t="s">
        <v>739</v>
      </c>
      <c r="H734" t="s">
        <v>739</v>
      </c>
      <c r="I734" t="s">
        <v>895</v>
      </c>
      <c r="J734">
        <v>1</v>
      </c>
      <c r="K734" t="s">
        <v>3746</v>
      </c>
      <c r="L734" t="s">
        <v>3747</v>
      </c>
      <c r="N734" t="s">
        <v>3748</v>
      </c>
      <c r="O734" t="s">
        <v>3885</v>
      </c>
      <c r="Q734" t="s">
        <v>3886</v>
      </c>
      <c r="R734" t="s">
        <v>2982</v>
      </c>
      <c r="S734" t="s">
        <v>3887</v>
      </c>
      <c r="V734" t="s">
        <v>3750</v>
      </c>
      <c r="Y734" t="s">
        <v>1</v>
      </c>
      <c r="AB734" t="s">
        <v>739</v>
      </c>
      <c r="AF734">
        <v>0</v>
      </c>
      <c r="AI734" t="s">
        <v>3888</v>
      </c>
      <c r="AJ734" t="s">
        <v>3889</v>
      </c>
      <c r="AK734" t="s">
        <v>6556</v>
      </c>
      <c r="AL734" t="s">
        <v>6556</v>
      </c>
      <c r="AM734" t="s">
        <v>6557</v>
      </c>
      <c r="AN734" t="s">
        <v>28</v>
      </c>
      <c r="AO734">
        <v>0</v>
      </c>
      <c r="AS734">
        <v>0</v>
      </c>
      <c r="AT734">
        <v>0</v>
      </c>
      <c r="BB734">
        <v>0</v>
      </c>
      <c r="BC734">
        <v>109507</v>
      </c>
      <c r="BD734">
        <v>0</v>
      </c>
      <c r="BG734" s="1">
        <v>42405.336585648147</v>
      </c>
    </row>
    <row r="735" spans="1:59" hidden="1">
      <c r="A735">
        <v>38549</v>
      </c>
      <c r="B735">
        <v>2016</v>
      </c>
      <c r="C735" t="s">
        <v>7</v>
      </c>
      <c r="D735" t="s">
        <v>3890</v>
      </c>
      <c r="E735" s="2">
        <v>42399</v>
      </c>
      <c r="F735" s="2">
        <v>42400</v>
      </c>
      <c r="G735" t="s">
        <v>36</v>
      </c>
      <c r="H735" t="s">
        <v>36</v>
      </c>
      <c r="I735" t="s">
        <v>3891</v>
      </c>
      <c r="J735">
        <v>1</v>
      </c>
      <c r="K735" t="s">
        <v>3892</v>
      </c>
      <c r="L735" t="s">
        <v>6286</v>
      </c>
      <c r="M735" t="s">
        <v>6287</v>
      </c>
      <c r="N735" t="s">
        <v>3893</v>
      </c>
    </row>
    <row r="736" spans="1:59" hidden="1">
      <c r="A736">
        <v>38573</v>
      </c>
      <c r="B736">
        <v>2016</v>
      </c>
      <c r="C736" t="s">
        <v>7</v>
      </c>
      <c r="D736" t="s">
        <v>3894</v>
      </c>
      <c r="E736" s="2">
        <v>42399</v>
      </c>
      <c r="F736" s="2">
        <v>42400</v>
      </c>
      <c r="G736" t="s">
        <v>25</v>
      </c>
      <c r="H736" t="s">
        <v>25</v>
      </c>
      <c r="I736" t="s">
        <v>3895</v>
      </c>
      <c r="J736">
        <v>1</v>
      </c>
      <c r="K736" t="s">
        <v>3896</v>
      </c>
      <c r="L736" t="s">
        <v>3897</v>
      </c>
    </row>
    <row r="737" spans="1:59" hidden="1">
      <c r="A737">
        <v>38652</v>
      </c>
      <c r="B737">
        <v>2016</v>
      </c>
      <c r="C737" t="s">
        <v>7</v>
      </c>
      <c r="D737" t="s">
        <v>2885</v>
      </c>
      <c r="E737" s="2">
        <v>42399</v>
      </c>
      <c r="F737" s="2">
        <v>42400</v>
      </c>
      <c r="G737" t="s">
        <v>25</v>
      </c>
      <c r="H737" t="s">
        <v>25</v>
      </c>
      <c r="I737" t="s">
        <v>3370</v>
      </c>
      <c r="J737">
        <v>1</v>
      </c>
      <c r="K737" t="s">
        <v>6558</v>
      </c>
      <c r="L737" t="s">
        <v>6559</v>
      </c>
    </row>
    <row r="738" spans="1:59" hidden="1">
      <c r="A738">
        <v>38698</v>
      </c>
      <c r="B738">
        <v>2016</v>
      </c>
      <c r="C738" t="s">
        <v>7</v>
      </c>
      <c r="D738" t="s">
        <v>3899</v>
      </c>
      <c r="E738" s="2">
        <v>42399</v>
      </c>
      <c r="F738" s="2">
        <v>42400</v>
      </c>
      <c r="G738" t="s">
        <v>25</v>
      </c>
      <c r="H738" t="s">
        <v>25</v>
      </c>
      <c r="I738" t="s">
        <v>3900</v>
      </c>
      <c r="J738">
        <v>1</v>
      </c>
      <c r="K738" t="s">
        <v>3901</v>
      </c>
      <c r="L738" t="s">
        <v>3902</v>
      </c>
    </row>
    <row r="739" spans="1:59" hidden="1">
      <c r="A739">
        <v>38762</v>
      </c>
      <c r="B739">
        <v>2016</v>
      </c>
      <c r="C739" t="s">
        <v>96</v>
      </c>
      <c r="D739" t="s">
        <v>3003</v>
      </c>
      <c r="E739" s="2">
        <v>42399</v>
      </c>
      <c r="F739" s="2">
        <v>42400</v>
      </c>
      <c r="G739" t="s">
        <v>40</v>
      </c>
      <c r="H739" t="s">
        <v>40</v>
      </c>
      <c r="I739" t="s">
        <v>205</v>
      </c>
      <c r="J739">
        <v>1</v>
      </c>
      <c r="K739" t="s">
        <v>763</v>
      </c>
      <c r="L739" t="s">
        <v>764</v>
      </c>
      <c r="N739" t="s">
        <v>765</v>
      </c>
      <c r="O739" t="s">
        <v>3903</v>
      </c>
      <c r="Q739" t="s">
        <v>3904</v>
      </c>
      <c r="R739" t="s">
        <v>822</v>
      </c>
      <c r="Y739" t="s">
        <v>1</v>
      </c>
      <c r="AF739">
        <v>0</v>
      </c>
      <c r="AI739" t="s">
        <v>120</v>
      </c>
      <c r="AJ739" t="s">
        <v>92</v>
      </c>
      <c r="AL739" t="s">
        <v>685</v>
      </c>
      <c r="AM739" t="s">
        <v>1924</v>
      </c>
      <c r="AO739">
        <v>0</v>
      </c>
      <c r="AS739">
        <v>1</v>
      </c>
      <c r="AT739">
        <v>1</v>
      </c>
      <c r="BB739">
        <v>0</v>
      </c>
      <c r="BC739">
        <v>0</v>
      </c>
      <c r="BD739">
        <v>0</v>
      </c>
      <c r="BG739" s="1">
        <v>42399.773425925923</v>
      </c>
    </row>
    <row r="740" spans="1:59" hidden="1">
      <c r="A740">
        <v>38958</v>
      </c>
      <c r="B740">
        <v>2016</v>
      </c>
      <c r="C740" t="s">
        <v>32</v>
      </c>
      <c r="E740" s="2">
        <v>42399</v>
      </c>
      <c r="F740" s="2">
        <v>42400</v>
      </c>
      <c r="G740" t="s">
        <v>59</v>
      </c>
      <c r="H740" t="s">
        <v>59</v>
      </c>
      <c r="I740" t="s">
        <v>3460</v>
      </c>
      <c r="J740">
        <v>1</v>
      </c>
      <c r="K740" t="s">
        <v>6560</v>
      </c>
      <c r="L740" t="s">
        <v>6561</v>
      </c>
      <c r="M740" t="s">
        <v>6562</v>
      </c>
      <c r="O740" t="s">
        <v>6563</v>
      </c>
      <c r="R740" t="s">
        <v>6564</v>
      </c>
      <c r="Y740" t="s">
        <v>1</v>
      </c>
      <c r="AI740" t="s">
        <v>4</v>
      </c>
      <c r="AJ740" t="s">
        <v>67</v>
      </c>
      <c r="AK740" t="s">
        <v>698</v>
      </c>
      <c r="AL740" t="s">
        <v>698</v>
      </c>
      <c r="AM740" t="s">
        <v>1924</v>
      </c>
      <c r="AO740">
        <v>0</v>
      </c>
      <c r="AS740">
        <v>1</v>
      </c>
      <c r="AT740">
        <v>1</v>
      </c>
      <c r="BB740">
        <v>0</v>
      </c>
      <c r="BD740">
        <v>0</v>
      </c>
      <c r="BG740" s="1">
        <v>42402.430034722223</v>
      </c>
    </row>
    <row r="741" spans="1:59" hidden="1">
      <c r="A741">
        <v>38886</v>
      </c>
      <c r="B741">
        <v>2016</v>
      </c>
      <c r="C741" t="s">
        <v>32</v>
      </c>
      <c r="E741" s="2">
        <v>42399</v>
      </c>
      <c r="F741" s="2">
        <v>42399</v>
      </c>
      <c r="G741" t="s">
        <v>22</v>
      </c>
      <c r="H741" t="s">
        <v>22</v>
      </c>
      <c r="I741" t="s">
        <v>595</v>
      </c>
    </row>
    <row r="742" spans="1:59">
      <c r="A742">
        <v>38924</v>
      </c>
      <c r="B742">
        <v>2016</v>
      </c>
      <c r="C742" t="s">
        <v>12</v>
      </c>
      <c r="E742" s="2">
        <v>42400</v>
      </c>
      <c r="F742" s="2">
        <v>42400</v>
      </c>
      <c r="G742" t="s">
        <v>8</v>
      </c>
      <c r="H742" t="s">
        <v>8</v>
      </c>
      <c r="I742" t="s">
        <v>33</v>
      </c>
      <c r="J742">
        <v>1</v>
      </c>
      <c r="K742" t="s">
        <v>767</v>
      </c>
      <c r="L742" t="s">
        <v>768</v>
      </c>
    </row>
    <row r="743" spans="1:59" hidden="1">
      <c r="A743">
        <v>37550</v>
      </c>
      <c r="B743">
        <v>2016</v>
      </c>
      <c r="C743" t="s">
        <v>7</v>
      </c>
      <c r="D743" t="s">
        <v>3905</v>
      </c>
      <c r="E743" s="2">
        <v>42400</v>
      </c>
      <c r="F743" s="2">
        <v>42401</v>
      </c>
      <c r="G743" t="s">
        <v>8</v>
      </c>
      <c r="H743" t="s">
        <v>8</v>
      </c>
      <c r="I743" t="s">
        <v>37</v>
      </c>
      <c r="J743">
        <v>1</v>
      </c>
      <c r="K743" t="s">
        <v>1182</v>
      </c>
      <c r="L743" t="s">
        <v>830</v>
      </c>
      <c r="M743" t="s">
        <v>831</v>
      </c>
      <c r="N743" t="s">
        <v>832</v>
      </c>
    </row>
    <row r="744" spans="1:59">
      <c r="A744">
        <v>38184</v>
      </c>
      <c r="B744">
        <v>2016</v>
      </c>
      <c r="C744" t="s">
        <v>12</v>
      </c>
      <c r="E744" s="2">
        <v>42400</v>
      </c>
      <c r="F744" s="2">
        <v>42401</v>
      </c>
      <c r="G744" t="s">
        <v>11</v>
      </c>
      <c r="H744" t="s">
        <v>11</v>
      </c>
      <c r="I744" t="s">
        <v>6565</v>
      </c>
      <c r="J744">
        <v>1</v>
      </c>
      <c r="K744" t="s">
        <v>564</v>
      </c>
      <c r="L744" t="s">
        <v>3062</v>
      </c>
    </row>
    <row r="745" spans="1:59" hidden="1">
      <c r="A745">
        <v>38684</v>
      </c>
      <c r="B745">
        <v>2016</v>
      </c>
      <c r="C745" t="s">
        <v>2</v>
      </c>
      <c r="D745" t="s">
        <v>3907</v>
      </c>
      <c r="E745" s="2">
        <v>42400</v>
      </c>
      <c r="F745" s="2">
        <v>42400</v>
      </c>
      <c r="G745" t="s">
        <v>25</v>
      </c>
      <c r="H745" t="s">
        <v>25</v>
      </c>
      <c r="I745" t="s">
        <v>3908</v>
      </c>
      <c r="J745">
        <v>1</v>
      </c>
      <c r="K745" t="s">
        <v>3909</v>
      </c>
      <c r="L745" t="s">
        <v>3910</v>
      </c>
    </row>
    <row r="746" spans="1:59" hidden="1">
      <c r="A746">
        <v>38714</v>
      </c>
      <c r="B746">
        <v>2016</v>
      </c>
      <c r="C746" t="s">
        <v>7</v>
      </c>
      <c r="D746" t="s">
        <v>3134</v>
      </c>
      <c r="E746" s="2">
        <v>42400</v>
      </c>
      <c r="F746" s="2">
        <v>42400</v>
      </c>
      <c r="G746" t="s">
        <v>25</v>
      </c>
      <c r="H746" t="s">
        <v>25</v>
      </c>
      <c r="I746" t="s">
        <v>3911</v>
      </c>
      <c r="J746">
        <v>1</v>
      </c>
      <c r="K746" t="s">
        <v>3912</v>
      </c>
      <c r="L746" t="s">
        <v>3913</v>
      </c>
      <c r="N746" t="s">
        <v>3914</v>
      </c>
    </row>
    <row r="747" spans="1:59" hidden="1">
      <c r="A747">
        <v>37293</v>
      </c>
      <c r="B747">
        <v>2016</v>
      </c>
      <c r="C747" t="s">
        <v>7</v>
      </c>
      <c r="E747" s="2">
        <v>42401</v>
      </c>
      <c r="F747" s="2">
        <v>42405</v>
      </c>
      <c r="G747" t="s">
        <v>14</v>
      </c>
      <c r="H747" t="s">
        <v>14</v>
      </c>
      <c r="I747" t="s">
        <v>236</v>
      </c>
      <c r="J747">
        <v>1</v>
      </c>
      <c r="K747" t="s">
        <v>2262</v>
      </c>
      <c r="L747" t="s">
        <v>2263</v>
      </c>
      <c r="M747" t="s">
        <v>2264</v>
      </c>
      <c r="N747" t="s">
        <v>2265</v>
      </c>
      <c r="O747" t="s">
        <v>2266</v>
      </c>
      <c r="R747" t="s">
        <v>2267</v>
      </c>
      <c r="V747" t="s">
        <v>3915</v>
      </c>
      <c r="Y747" t="s">
        <v>1</v>
      </c>
      <c r="AB747" t="s">
        <v>25</v>
      </c>
      <c r="AF747">
        <v>0</v>
      </c>
      <c r="AI747" t="s">
        <v>1770</v>
      </c>
      <c r="AJ747" t="s">
        <v>65</v>
      </c>
      <c r="AK747" t="s">
        <v>6566</v>
      </c>
      <c r="AM747" t="s">
        <v>1926</v>
      </c>
      <c r="AN747" t="s">
        <v>28</v>
      </c>
      <c r="AO747">
        <v>0</v>
      </c>
      <c r="AS747">
        <v>1</v>
      </c>
      <c r="AT747">
        <v>1</v>
      </c>
      <c r="BB747">
        <v>0</v>
      </c>
      <c r="BC747">
        <v>0</v>
      </c>
      <c r="BD747">
        <v>0</v>
      </c>
      <c r="BG747" s="1">
        <v>42403.603530092594</v>
      </c>
    </row>
    <row r="748" spans="1:59" hidden="1">
      <c r="A748">
        <v>37311</v>
      </c>
      <c r="B748">
        <v>2016</v>
      </c>
      <c r="C748" t="s">
        <v>7</v>
      </c>
      <c r="D748" t="s">
        <v>2751</v>
      </c>
      <c r="E748" s="2">
        <v>42401</v>
      </c>
      <c r="F748" s="2">
        <v>42405</v>
      </c>
      <c r="G748" t="s">
        <v>25</v>
      </c>
      <c r="H748" t="s">
        <v>25</v>
      </c>
      <c r="I748" t="s">
        <v>3916</v>
      </c>
      <c r="J748">
        <v>1</v>
      </c>
      <c r="K748" t="s">
        <v>3624</v>
      </c>
      <c r="L748" t="s">
        <v>3917</v>
      </c>
    </row>
    <row r="749" spans="1:59" hidden="1">
      <c r="A749">
        <v>38342</v>
      </c>
      <c r="B749">
        <v>2016</v>
      </c>
      <c r="C749" t="s">
        <v>7</v>
      </c>
      <c r="D749" t="s">
        <v>3931</v>
      </c>
      <c r="E749" s="2">
        <v>42401</v>
      </c>
      <c r="F749" s="2">
        <v>42402</v>
      </c>
      <c r="G749" t="s">
        <v>36</v>
      </c>
      <c r="H749" t="s">
        <v>36</v>
      </c>
      <c r="I749" t="s">
        <v>3932</v>
      </c>
      <c r="J749">
        <v>1</v>
      </c>
      <c r="K749" t="s">
        <v>3933</v>
      </c>
      <c r="L749" t="s">
        <v>3934</v>
      </c>
      <c r="N749" t="s">
        <v>3935</v>
      </c>
    </row>
    <row r="750" spans="1:59" hidden="1">
      <c r="A750">
        <v>38420</v>
      </c>
      <c r="B750">
        <v>2016</v>
      </c>
      <c r="C750" t="s">
        <v>7</v>
      </c>
      <c r="D750" t="s">
        <v>3936</v>
      </c>
      <c r="E750" s="2">
        <v>42401</v>
      </c>
      <c r="F750" s="2">
        <v>42402</v>
      </c>
      <c r="G750" t="s">
        <v>38</v>
      </c>
      <c r="H750" t="s">
        <v>38</v>
      </c>
      <c r="I750" t="s">
        <v>461</v>
      </c>
      <c r="J750">
        <v>1</v>
      </c>
      <c r="K750" t="s">
        <v>2559</v>
      </c>
      <c r="L750" t="s">
        <v>2560</v>
      </c>
      <c r="M750" t="s">
        <v>2561</v>
      </c>
      <c r="N750" t="s">
        <v>41</v>
      </c>
      <c r="O750" t="s">
        <v>2562</v>
      </c>
      <c r="Q750" t="s">
        <v>2563</v>
      </c>
      <c r="R750" t="s">
        <v>2564</v>
      </c>
      <c r="V750" t="s">
        <v>6567</v>
      </c>
      <c r="Y750" t="s">
        <v>1</v>
      </c>
      <c r="AB750" t="s">
        <v>40</v>
      </c>
      <c r="AF750">
        <v>0</v>
      </c>
      <c r="AI750" t="s">
        <v>4</v>
      </c>
      <c r="AJ750" t="s">
        <v>18</v>
      </c>
      <c r="AK750" t="s">
        <v>677</v>
      </c>
      <c r="AL750" t="s">
        <v>677</v>
      </c>
      <c r="AM750" t="s">
        <v>3926</v>
      </c>
      <c r="AN750" t="s">
        <v>28</v>
      </c>
      <c r="AO750">
        <v>0</v>
      </c>
      <c r="AS750">
        <v>1</v>
      </c>
      <c r="AT750">
        <v>1</v>
      </c>
      <c r="BB750">
        <v>0</v>
      </c>
      <c r="BC750">
        <v>108452</v>
      </c>
      <c r="BD750">
        <v>0</v>
      </c>
      <c r="BG750" s="1">
        <v>42403.374907407408</v>
      </c>
    </row>
    <row r="751" spans="1:59" hidden="1">
      <c r="A751">
        <v>38460</v>
      </c>
      <c r="B751">
        <v>2016</v>
      </c>
      <c r="C751" t="s">
        <v>7</v>
      </c>
      <c r="D751" t="s">
        <v>3937</v>
      </c>
      <c r="E751" s="2">
        <v>42401</v>
      </c>
      <c r="F751" s="2">
        <v>42405</v>
      </c>
      <c r="G751" t="s">
        <v>739</v>
      </c>
      <c r="H751" t="s">
        <v>739</v>
      </c>
      <c r="I751" t="s">
        <v>895</v>
      </c>
      <c r="J751">
        <v>1</v>
      </c>
      <c r="K751" t="s">
        <v>3746</v>
      </c>
      <c r="L751" t="s">
        <v>3747</v>
      </c>
      <c r="N751" t="s">
        <v>3748</v>
      </c>
      <c r="O751" t="s">
        <v>3885</v>
      </c>
      <c r="Q751" t="s">
        <v>3938</v>
      </c>
      <c r="R751" t="s">
        <v>2982</v>
      </c>
      <c r="S751" t="s">
        <v>3887</v>
      </c>
      <c r="V751" t="s">
        <v>3750</v>
      </c>
      <c r="Y751" t="s">
        <v>1</v>
      </c>
      <c r="AB751" t="s">
        <v>739</v>
      </c>
      <c r="AF751">
        <v>0</v>
      </c>
      <c r="AI751" t="s">
        <v>3888</v>
      </c>
      <c r="AJ751" t="s">
        <v>64</v>
      </c>
      <c r="AK751" t="s">
        <v>684</v>
      </c>
      <c r="AL751" t="s">
        <v>684</v>
      </c>
      <c r="AM751" t="s">
        <v>1926</v>
      </c>
      <c r="AN751" t="s">
        <v>28</v>
      </c>
      <c r="AO751">
        <v>0</v>
      </c>
      <c r="AS751">
        <v>0</v>
      </c>
      <c r="AT751">
        <v>0</v>
      </c>
      <c r="BB751">
        <v>0</v>
      </c>
      <c r="BC751">
        <v>109507</v>
      </c>
      <c r="BD751">
        <v>0</v>
      </c>
      <c r="BG751" s="1">
        <v>42402.456643518519</v>
      </c>
    </row>
    <row r="752" spans="1:59" hidden="1">
      <c r="A752">
        <v>38620</v>
      </c>
      <c r="B752">
        <v>2016</v>
      </c>
      <c r="C752" t="s">
        <v>7</v>
      </c>
      <c r="D752" t="s">
        <v>3939</v>
      </c>
      <c r="E752" s="2">
        <v>42401</v>
      </c>
      <c r="F752" s="2">
        <v>42407</v>
      </c>
      <c r="G752" t="s">
        <v>187</v>
      </c>
      <c r="H752" t="s">
        <v>187</v>
      </c>
      <c r="I752" t="s">
        <v>3940</v>
      </c>
      <c r="J752">
        <v>1</v>
      </c>
      <c r="K752" t="s">
        <v>3941</v>
      </c>
      <c r="L752" t="s">
        <v>186</v>
      </c>
      <c r="N752" t="s">
        <v>208</v>
      </c>
    </row>
    <row r="753" spans="1:59" hidden="1">
      <c r="A753">
        <v>38596</v>
      </c>
      <c r="B753">
        <v>2016</v>
      </c>
      <c r="C753" t="s">
        <v>7</v>
      </c>
      <c r="D753" t="s">
        <v>3946</v>
      </c>
      <c r="E753" s="2">
        <v>42402</v>
      </c>
      <c r="F753" s="2">
        <v>42406</v>
      </c>
      <c r="G753" t="s">
        <v>25</v>
      </c>
      <c r="H753" t="s">
        <v>25</v>
      </c>
      <c r="I753" t="s">
        <v>2532</v>
      </c>
      <c r="J753">
        <v>1</v>
      </c>
      <c r="K753" t="s">
        <v>2533</v>
      </c>
      <c r="L753" t="s">
        <v>2534</v>
      </c>
    </row>
    <row r="754" spans="1:59" hidden="1">
      <c r="A754">
        <v>38066</v>
      </c>
      <c r="B754">
        <v>2016</v>
      </c>
      <c r="C754" t="s">
        <v>7</v>
      </c>
      <c r="E754" s="2">
        <v>42402</v>
      </c>
      <c r="F754" s="2">
        <v>42403</v>
      </c>
      <c r="G754" t="s">
        <v>14</v>
      </c>
      <c r="H754" t="s">
        <v>14</v>
      </c>
      <c r="I754" t="s">
        <v>3927</v>
      </c>
      <c r="J754">
        <v>1</v>
      </c>
      <c r="K754" t="s">
        <v>3928</v>
      </c>
      <c r="L754" t="s">
        <v>3929</v>
      </c>
      <c r="N754" t="s">
        <v>3930</v>
      </c>
    </row>
    <row r="755" spans="1:59" hidden="1">
      <c r="A755">
        <v>38435</v>
      </c>
      <c r="B755">
        <v>2016</v>
      </c>
      <c r="C755" t="s">
        <v>7</v>
      </c>
      <c r="E755" s="2">
        <v>42402</v>
      </c>
      <c r="F755" s="2">
        <v>42432</v>
      </c>
      <c r="G755" t="s">
        <v>38</v>
      </c>
      <c r="H755" t="s">
        <v>38</v>
      </c>
      <c r="I755" t="s">
        <v>3534</v>
      </c>
      <c r="J755">
        <v>1</v>
      </c>
      <c r="K755" t="s">
        <v>3535</v>
      </c>
      <c r="L755" t="s">
        <v>3536</v>
      </c>
      <c r="M755" t="s">
        <v>3537</v>
      </c>
      <c r="N755" t="s">
        <v>41</v>
      </c>
      <c r="O755" t="s">
        <v>5766</v>
      </c>
      <c r="R755" t="s">
        <v>6228</v>
      </c>
      <c r="S755" t="s">
        <v>6228</v>
      </c>
      <c r="T755" t="s">
        <v>6229</v>
      </c>
      <c r="V755" t="s">
        <v>6230</v>
      </c>
      <c r="W755" t="s">
        <v>6568</v>
      </c>
      <c r="X755" t="s">
        <v>28</v>
      </c>
      <c r="Y755" t="s">
        <v>1</v>
      </c>
      <c r="AB755" t="s">
        <v>25</v>
      </c>
      <c r="AF755">
        <v>0</v>
      </c>
      <c r="AI755" t="s">
        <v>4</v>
      </c>
      <c r="AJ755" t="s">
        <v>16</v>
      </c>
      <c r="AK755" t="s">
        <v>729</v>
      </c>
      <c r="AL755" t="s">
        <v>729</v>
      </c>
      <c r="AM755" t="s">
        <v>6569</v>
      </c>
      <c r="AN755" t="s">
        <v>653</v>
      </c>
      <c r="AO755">
        <v>0</v>
      </c>
      <c r="AS755">
        <v>0</v>
      </c>
      <c r="AT755">
        <v>0</v>
      </c>
      <c r="BB755">
        <v>0</v>
      </c>
      <c r="BC755">
        <v>108445</v>
      </c>
      <c r="BD755">
        <v>0</v>
      </c>
      <c r="BG755" s="1">
        <v>42430.433483796296</v>
      </c>
    </row>
    <row r="756" spans="1:59" hidden="1">
      <c r="A756">
        <v>38614</v>
      </c>
      <c r="B756">
        <v>2016</v>
      </c>
      <c r="C756" t="s">
        <v>7</v>
      </c>
      <c r="D756" t="s">
        <v>3947</v>
      </c>
      <c r="E756" s="2">
        <v>42402</v>
      </c>
      <c r="F756" s="2">
        <v>42403</v>
      </c>
      <c r="G756" t="s">
        <v>25</v>
      </c>
      <c r="H756" t="s">
        <v>25</v>
      </c>
      <c r="I756" t="s">
        <v>80</v>
      </c>
      <c r="J756">
        <v>1</v>
      </c>
      <c r="K756" t="s">
        <v>3948</v>
      </c>
      <c r="L756" t="s">
        <v>3949</v>
      </c>
      <c r="N756" t="s">
        <v>3950</v>
      </c>
    </row>
    <row r="757" spans="1:59" hidden="1">
      <c r="A757">
        <v>37202</v>
      </c>
      <c r="B757">
        <v>2016</v>
      </c>
      <c r="C757" t="s">
        <v>32</v>
      </c>
      <c r="D757" t="s">
        <v>3951</v>
      </c>
      <c r="E757" s="2">
        <v>42403</v>
      </c>
      <c r="F757" s="2">
        <v>42405</v>
      </c>
      <c r="G757" t="s">
        <v>10</v>
      </c>
      <c r="H757" t="s">
        <v>10</v>
      </c>
      <c r="I757" t="s">
        <v>66</v>
      </c>
      <c r="J757">
        <v>1</v>
      </c>
      <c r="K757" t="s">
        <v>495</v>
      </c>
      <c r="L757" t="s">
        <v>1023</v>
      </c>
      <c r="M757" t="s">
        <v>2283</v>
      </c>
    </row>
    <row r="758" spans="1:59" hidden="1">
      <c r="A758">
        <v>37277</v>
      </c>
      <c r="B758">
        <v>2016</v>
      </c>
      <c r="C758" t="s">
        <v>7</v>
      </c>
      <c r="E758" s="2">
        <v>42403</v>
      </c>
      <c r="F758" s="2">
        <v>42407</v>
      </c>
      <c r="G758" t="s">
        <v>754</v>
      </c>
      <c r="H758" t="s">
        <v>754</v>
      </c>
      <c r="I758" t="s">
        <v>1937</v>
      </c>
      <c r="J758">
        <v>1</v>
      </c>
      <c r="K758" t="s">
        <v>6242</v>
      </c>
      <c r="L758" t="s">
        <v>6226</v>
      </c>
    </row>
    <row r="759" spans="1:59" hidden="1">
      <c r="A759">
        <v>37354</v>
      </c>
      <c r="B759">
        <v>2016</v>
      </c>
      <c r="C759" t="s">
        <v>7</v>
      </c>
      <c r="D759" t="s">
        <v>1927</v>
      </c>
      <c r="E759" s="2">
        <v>42403</v>
      </c>
      <c r="F759" s="2">
        <v>42404</v>
      </c>
      <c r="G759" t="s">
        <v>77</v>
      </c>
      <c r="H759" t="s">
        <v>77</v>
      </c>
      <c r="I759" t="s">
        <v>76</v>
      </c>
      <c r="J759">
        <v>1</v>
      </c>
      <c r="K759" t="s">
        <v>6570</v>
      </c>
      <c r="L759" t="s">
        <v>75</v>
      </c>
      <c r="N759" t="s">
        <v>74</v>
      </c>
      <c r="O759" t="s">
        <v>1816</v>
      </c>
      <c r="Q759" t="s">
        <v>1928</v>
      </c>
      <c r="R759" t="s">
        <v>73</v>
      </c>
      <c r="S759" t="s">
        <v>73</v>
      </c>
      <c r="V759" t="s">
        <v>6571</v>
      </c>
      <c r="Y759" t="s">
        <v>1</v>
      </c>
      <c r="AB759" t="s">
        <v>38</v>
      </c>
      <c r="AF759">
        <v>0</v>
      </c>
      <c r="AI759" t="s">
        <v>4</v>
      </c>
      <c r="AJ759" t="s">
        <v>18</v>
      </c>
      <c r="AK759" t="s">
        <v>677</v>
      </c>
      <c r="AL759" t="s">
        <v>677</v>
      </c>
      <c r="AM759" t="s">
        <v>3952</v>
      </c>
      <c r="AN759" t="s">
        <v>653</v>
      </c>
      <c r="AO759">
        <v>0</v>
      </c>
      <c r="AS759">
        <v>0</v>
      </c>
      <c r="AT759">
        <v>1</v>
      </c>
      <c r="BB759">
        <v>0</v>
      </c>
      <c r="BC759">
        <v>0</v>
      </c>
      <c r="BD759">
        <v>0</v>
      </c>
      <c r="BE759">
        <v>0</v>
      </c>
      <c r="BF759">
        <v>0</v>
      </c>
      <c r="BG759" s="1">
        <v>42401.612488425926</v>
      </c>
    </row>
    <row r="760" spans="1:59" hidden="1">
      <c r="A760">
        <v>37418</v>
      </c>
      <c r="B760">
        <v>2016</v>
      </c>
      <c r="C760" t="s">
        <v>2</v>
      </c>
      <c r="D760" t="s">
        <v>99</v>
      </c>
      <c r="E760" s="2">
        <v>42403</v>
      </c>
      <c r="F760" s="2">
        <v>42403</v>
      </c>
      <c r="G760" t="s">
        <v>5</v>
      </c>
      <c r="H760" t="s">
        <v>5</v>
      </c>
      <c r="I760" t="s">
        <v>137</v>
      </c>
      <c r="J760">
        <v>1</v>
      </c>
      <c r="K760" t="s">
        <v>875</v>
      </c>
      <c r="L760" t="s">
        <v>876</v>
      </c>
      <c r="N760" t="s">
        <v>877</v>
      </c>
      <c r="O760" t="s">
        <v>1929</v>
      </c>
      <c r="Q760" t="s">
        <v>1930</v>
      </c>
      <c r="R760" t="s">
        <v>878</v>
      </c>
      <c r="V760" t="s">
        <v>1223</v>
      </c>
      <c r="W760" t="s">
        <v>1224</v>
      </c>
      <c r="Y760" t="s">
        <v>1</v>
      </c>
      <c r="AF760">
        <v>0</v>
      </c>
      <c r="AI760" t="s">
        <v>1931</v>
      </c>
      <c r="AJ760" t="s">
        <v>34</v>
      </c>
      <c r="AK760" t="s">
        <v>826</v>
      </c>
      <c r="AL760" t="s">
        <v>826</v>
      </c>
      <c r="AM760" t="s">
        <v>1932</v>
      </c>
      <c r="AO760">
        <v>0</v>
      </c>
      <c r="AS760">
        <v>1</v>
      </c>
      <c r="AT760">
        <v>1</v>
      </c>
      <c r="BB760">
        <v>0</v>
      </c>
      <c r="BC760">
        <v>0</v>
      </c>
      <c r="BD760">
        <v>0</v>
      </c>
      <c r="BG760" s="1">
        <v>42403.391817129632</v>
      </c>
    </row>
    <row r="761" spans="1:59">
      <c r="A761">
        <v>37849</v>
      </c>
      <c r="B761">
        <v>2016</v>
      </c>
      <c r="C761" t="s">
        <v>12</v>
      </c>
      <c r="D761" t="s">
        <v>3805</v>
      </c>
      <c r="E761" s="2">
        <v>42403</v>
      </c>
      <c r="F761" s="2">
        <v>42405</v>
      </c>
      <c r="G761" t="s">
        <v>22</v>
      </c>
      <c r="H761" t="s">
        <v>22</v>
      </c>
      <c r="I761" t="s">
        <v>3806</v>
      </c>
      <c r="J761">
        <v>1</v>
      </c>
      <c r="K761" t="s">
        <v>3807</v>
      </c>
      <c r="L761" t="s">
        <v>3808</v>
      </c>
      <c r="M761" t="s">
        <v>3955</v>
      </c>
    </row>
    <row r="762" spans="1:59" hidden="1">
      <c r="A762">
        <v>38778</v>
      </c>
      <c r="B762">
        <v>2016</v>
      </c>
      <c r="C762" t="s">
        <v>2</v>
      </c>
      <c r="D762" t="s">
        <v>797</v>
      </c>
      <c r="E762" s="2">
        <v>42403</v>
      </c>
      <c r="F762" s="2">
        <v>42405</v>
      </c>
      <c r="G762" t="s">
        <v>754</v>
      </c>
      <c r="H762" t="s">
        <v>754</v>
      </c>
      <c r="I762" t="s">
        <v>2759</v>
      </c>
      <c r="J762">
        <v>1</v>
      </c>
      <c r="K762" t="s">
        <v>2759</v>
      </c>
      <c r="L762" t="s">
        <v>2760</v>
      </c>
    </row>
    <row r="763" spans="1:59" hidden="1">
      <c r="A763">
        <v>37200</v>
      </c>
      <c r="B763">
        <v>2016</v>
      </c>
      <c r="C763" t="s">
        <v>32</v>
      </c>
      <c r="D763" t="s">
        <v>1933</v>
      </c>
      <c r="E763" s="2">
        <v>42404</v>
      </c>
      <c r="F763" s="2">
        <v>42406</v>
      </c>
      <c r="G763" t="s">
        <v>10</v>
      </c>
      <c r="H763" t="s">
        <v>10</v>
      </c>
      <c r="I763" t="s">
        <v>200</v>
      </c>
      <c r="J763">
        <v>1</v>
      </c>
      <c r="K763" t="s">
        <v>6288</v>
      </c>
      <c r="L763" t="s">
        <v>6289</v>
      </c>
      <c r="N763" t="s">
        <v>66</v>
      </c>
    </row>
    <row r="764" spans="1:59" hidden="1">
      <c r="A764">
        <v>37256</v>
      </c>
      <c r="B764">
        <v>2016</v>
      </c>
      <c r="C764" t="s">
        <v>7</v>
      </c>
      <c r="D764" t="s">
        <v>1852</v>
      </c>
      <c r="E764" s="2">
        <v>42404</v>
      </c>
      <c r="F764" s="2">
        <v>42407</v>
      </c>
      <c r="G764" t="s">
        <v>47</v>
      </c>
      <c r="H764" t="s">
        <v>47</v>
      </c>
      <c r="I764" t="s">
        <v>597</v>
      </c>
      <c r="J764">
        <v>1</v>
      </c>
      <c r="K764" t="s">
        <v>1214</v>
      </c>
      <c r="L764" t="s">
        <v>1853</v>
      </c>
      <c r="M764" t="s">
        <v>1215</v>
      </c>
      <c r="N764" t="s">
        <v>199</v>
      </c>
      <c r="O764" t="s">
        <v>1934</v>
      </c>
      <c r="Q764" t="s">
        <v>1911</v>
      </c>
      <c r="R764" t="s">
        <v>1216</v>
      </c>
      <c r="V764" t="s">
        <v>1935</v>
      </c>
      <c r="Y764" t="s">
        <v>1</v>
      </c>
      <c r="AB764" t="s">
        <v>22</v>
      </c>
      <c r="AF764">
        <v>0</v>
      </c>
      <c r="AI764" t="s">
        <v>162</v>
      </c>
      <c r="AJ764" t="s">
        <v>65</v>
      </c>
      <c r="AK764" t="s">
        <v>883</v>
      </c>
      <c r="AM764" t="s">
        <v>1936</v>
      </c>
      <c r="AO764">
        <v>0</v>
      </c>
      <c r="AS764">
        <v>1</v>
      </c>
      <c r="AT764">
        <v>1</v>
      </c>
      <c r="BB764">
        <v>0</v>
      </c>
      <c r="BC764">
        <v>0</v>
      </c>
      <c r="BD764">
        <v>0</v>
      </c>
      <c r="BG764" s="1">
        <v>42403.816111111111</v>
      </c>
    </row>
    <row r="765" spans="1:59">
      <c r="A765">
        <v>37374</v>
      </c>
      <c r="B765">
        <v>2016</v>
      </c>
      <c r="C765" t="s">
        <v>12</v>
      </c>
      <c r="D765" t="s">
        <v>3951</v>
      </c>
      <c r="E765" s="2">
        <v>42404</v>
      </c>
      <c r="F765" s="2">
        <v>42406</v>
      </c>
      <c r="G765" t="s">
        <v>10</v>
      </c>
      <c r="H765" t="s">
        <v>10</v>
      </c>
      <c r="I765" t="s">
        <v>66</v>
      </c>
    </row>
    <row r="766" spans="1:59" hidden="1">
      <c r="A766">
        <v>37457</v>
      </c>
      <c r="B766">
        <v>2016</v>
      </c>
      <c r="C766" t="s">
        <v>96</v>
      </c>
      <c r="D766" t="s">
        <v>99</v>
      </c>
      <c r="E766" s="2">
        <v>42404</v>
      </c>
      <c r="F766" s="2">
        <v>42407</v>
      </c>
      <c r="G766" t="s">
        <v>5</v>
      </c>
      <c r="H766" t="s">
        <v>5</v>
      </c>
      <c r="I766" t="s">
        <v>125</v>
      </c>
      <c r="J766">
        <v>1</v>
      </c>
      <c r="K766" t="s">
        <v>884</v>
      </c>
      <c r="L766" t="s">
        <v>1362</v>
      </c>
      <c r="M766" t="s">
        <v>849</v>
      </c>
      <c r="N766" t="s">
        <v>850</v>
      </c>
      <c r="O766" t="s">
        <v>1938</v>
      </c>
      <c r="Q766" t="s">
        <v>1939</v>
      </c>
      <c r="R766" t="s">
        <v>1304</v>
      </c>
      <c r="S766" t="s">
        <v>1304</v>
      </c>
      <c r="T766" t="s">
        <v>1305</v>
      </c>
      <c r="U766" t="s">
        <v>1304</v>
      </c>
      <c r="V766" t="s">
        <v>1940</v>
      </c>
      <c r="W766" t="s">
        <v>1229</v>
      </c>
      <c r="Y766" t="s">
        <v>1</v>
      </c>
      <c r="AF766">
        <v>0</v>
      </c>
      <c r="AI766" t="s">
        <v>134</v>
      </c>
      <c r="AJ766" t="s">
        <v>191</v>
      </c>
      <c r="AK766" t="s">
        <v>887</v>
      </c>
      <c r="AL766" t="s">
        <v>6572</v>
      </c>
      <c r="AM766" t="s">
        <v>1936</v>
      </c>
      <c r="AO766">
        <v>0</v>
      </c>
      <c r="AS766">
        <v>1</v>
      </c>
      <c r="AT766">
        <v>1</v>
      </c>
      <c r="BB766">
        <v>0</v>
      </c>
      <c r="BC766">
        <v>0</v>
      </c>
      <c r="BD766">
        <v>0</v>
      </c>
      <c r="BG766" s="1">
        <v>42409.341122685182</v>
      </c>
    </row>
    <row r="767" spans="1:59" hidden="1">
      <c r="A767">
        <v>37545</v>
      </c>
      <c r="B767">
        <v>2016</v>
      </c>
      <c r="C767" t="s">
        <v>7</v>
      </c>
      <c r="D767" t="s">
        <v>3112</v>
      </c>
      <c r="E767" s="2">
        <v>42404</v>
      </c>
      <c r="F767" s="2">
        <v>42405</v>
      </c>
      <c r="G767" t="s">
        <v>8</v>
      </c>
      <c r="H767" t="s">
        <v>8</v>
      </c>
      <c r="I767" t="s">
        <v>1837</v>
      </c>
      <c r="J767">
        <v>1</v>
      </c>
      <c r="K767" t="s">
        <v>1182</v>
      </c>
      <c r="L767" t="s">
        <v>1233</v>
      </c>
      <c r="M767" t="s">
        <v>1838</v>
      </c>
    </row>
    <row r="768" spans="1:59" hidden="1">
      <c r="A768">
        <v>37639</v>
      </c>
      <c r="B768">
        <v>2016</v>
      </c>
      <c r="C768" t="s">
        <v>32</v>
      </c>
      <c r="D768" t="s">
        <v>5807</v>
      </c>
      <c r="E768" s="2">
        <v>42404</v>
      </c>
      <c r="F768" s="2">
        <v>42406</v>
      </c>
      <c r="G768" t="s">
        <v>36</v>
      </c>
      <c r="H768" t="s">
        <v>36</v>
      </c>
      <c r="I768" t="s">
        <v>3995</v>
      </c>
      <c r="J768">
        <v>1</v>
      </c>
      <c r="K768" t="s">
        <v>5808</v>
      </c>
      <c r="L768" t="s">
        <v>5809</v>
      </c>
      <c r="N768" t="s">
        <v>5810</v>
      </c>
    </row>
    <row r="769" spans="1:59" hidden="1">
      <c r="A769">
        <v>37640</v>
      </c>
      <c r="B769">
        <v>2016</v>
      </c>
      <c r="C769" t="s">
        <v>32</v>
      </c>
      <c r="D769" t="s">
        <v>4035</v>
      </c>
      <c r="E769" s="2">
        <v>42404</v>
      </c>
      <c r="F769" s="2">
        <v>42405</v>
      </c>
      <c r="G769" t="s">
        <v>25</v>
      </c>
      <c r="H769" t="s">
        <v>14</v>
      </c>
      <c r="I769" t="s">
        <v>6202</v>
      </c>
      <c r="J769">
        <v>1</v>
      </c>
      <c r="K769" t="s">
        <v>6203</v>
      </c>
      <c r="L769" t="s">
        <v>6204</v>
      </c>
      <c r="M769" t="s">
        <v>6205</v>
      </c>
      <c r="O769" t="s">
        <v>6206</v>
      </c>
      <c r="Q769" t="s">
        <v>6207</v>
      </c>
      <c r="R769" t="s">
        <v>6208</v>
      </c>
      <c r="Y769" t="s">
        <v>1</v>
      </c>
      <c r="AF769">
        <v>0</v>
      </c>
      <c r="AI769" t="s">
        <v>103</v>
      </c>
      <c r="AJ769" t="s">
        <v>153</v>
      </c>
      <c r="AK769" t="s">
        <v>936</v>
      </c>
      <c r="AL769" t="s">
        <v>936</v>
      </c>
      <c r="AM769" t="s">
        <v>3967</v>
      </c>
      <c r="AN769" t="s">
        <v>28</v>
      </c>
      <c r="AO769">
        <v>0</v>
      </c>
      <c r="AS769">
        <v>1</v>
      </c>
      <c r="AT769">
        <v>1</v>
      </c>
      <c r="BB769">
        <v>0</v>
      </c>
      <c r="BC769">
        <v>0</v>
      </c>
      <c r="BD769">
        <v>0</v>
      </c>
      <c r="BE769">
        <v>0</v>
      </c>
      <c r="BF769">
        <v>0</v>
      </c>
      <c r="BG769" s="1">
        <v>42404.906226851854</v>
      </c>
    </row>
    <row r="770" spans="1:59" hidden="1">
      <c r="A770">
        <v>37895</v>
      </c>
      <c r="B770">
        <v>2016</v>
      </c>
      <c r="C770" t="s">
        <v>26</v>
      </c>
      <c r="D770" t="s">
        <v>3244</v>
      </c>
      <c r="E770" s="2">
        <v>42404</v>
      </c>
      <c r="F770" s="2">
        <v>42407</v>
      </c>
      <c r="G770" t="s">
        <v>10</v>
      </c>
      <c r="H770" t="s">
        <v>10</v>
      </c>
      <c r="I770" t="s">
        <v>3956</v>
      </c>
    </row>
    <row r="771" spans="1:59" hidden="1">
      <c r="A771">
        <v>37948</v>
      </c>
      <c r="B771">
        <v>2016</v>
      </c>
      <c r="C771" t="s">
        <v>7</v>
      </c>
      <c r="E771" s="2">
        <v>42404</v>
      </c>
      <c r="F771" s="2">
        <v>42405</v>
      </c>
      <c r="G771" t="s">
        <v>22</v>
      </c>
      <c r="H771" t="s">
        <v>22</v>
      </c>
      <c r="I771" t="s">
        <v>3957</v>
      </c>
      <c r="J771">
        <v>1</v>
      </c>
      <c r="K771" t="s">
        <v>2429</v>
      </c>
      <c r="L771" t="s">
        <v>2430</v>
      </c>
    </row>
    <row r="772" spans="1:59" hidden="1">
      <c r="A772">
        <v>37950</v>
      </c>
      <c r="B772">
        <v>2016</v>
      </c>
      <c r="C772" t="s">
        <v>7</v>
      </c>
      <c r="E772" s="2">
        <v>42404</v>
      </c>
      <c r="F772" s="2">
        <v>42407</v>
      </c>
      <c r="G772" t="s">
        <v>22</v>
      </c>
      <c r="H772" t="s">
        <v>22</v>
      </c>
      <c r="I772" t="s">
        <v>3682</v>
      </c>
      <c r="J772">
        <v>1</v>
      </c>
      <c r="K772" t="s">
        <v>2671</v>
      </c>
      <c r="L772" t="s">
        <v>2672</v>
      </c>
      <c r="M772" t="s">
        <v>3683</v>
      </c>
      <c r="N772" t="s">
        <v>2674</v>
      </c>
    </row>
    <row r="773" spans="1:59" hidden="1">
      <c r="A773">
        <v>38077</v>
      </c>
      <c r="B773">
        <v>2016</v>
      </c>
      <c r="C773" t="s">
        <v>7</v>
      </c>
      <c r="D773" t="s">
        <v>3958</v>
      </c>
      <c r="E773" s="2">
        <v>42404</v>
      </c>
      <c r="F773" s="2">
        <v>42405</v>
      </c>
      <c r="G773" t="s">
        <v>14</v>
      </c>
      <c r="H773" t="s">
        <v>728</v>
      </c>
      <c r="I773" t="s">
        <v>3959</v>
      </c>
      <c r="J773">
        <v>1</v>
      </c>
      <c r="K773" t="s">
        <v>3960</v>
      </c>
      <c r="L773" t="s">
        <v>3961</v>
      </c>
      <c r="M773" t="s">
        <v>3962</v>
      </c>
      <c r="N773" t="s">
        <v>3963</v>
      </c>
      <c r="O773" t="s">
        <v>3964</v>
      </c>
      <c r="R773" t="s">
        <v>3965</v>
      </c>
      <c r="T773" t="s">
        <v>6573</v>
      </c>
      <c r="V773" t="s">
        <v>3966</v>
      </c>
      <c r="AB773" t="s">
        <v>36</v>
      </c>
      <c r="AI773" t="s">
        <v>2690</v>
      </c>
      <c r="AJ773" t="s">
        <v>3</v>
      </c>
      <c r="AK773" t="s">
        <v>675</v>
      </c>
      <c r="AL773" t="s">
        <v>675</v>
      </c>
      <c r="AM773" t="s">
        <v>3967</v>
      </c>
      <c r="AN773" t="s">
        <v>653</v>
      </c>
      <c r="AO773">
        <v>0</v>
      </c>
      <c r="AS773">
        <v>0</v>
      </c>
      <c r="AT773">
        <v>1</v>
      </c>
      <c r="BB773">
        <v>0</v>
      </c>
      <c r="BD773">
        <v>1</v>
      </c>
      <c r="BE773">
        <v>0</v>
      </c>
      <c r="BF773">
        <v>1882</v>
      </c>
      <c r="BG773" s="1">
        <v>42402.601979166669</v>
      </c>
    </row>
    <row r="774" spans="1:59" hidden="1">
      <c r="A774">
        <v>38125</v>
      </c>
      <c r="B774">
        <v>2016</v>
      </c>
      <c r="C774" t="s">
        <v>7</v>
      </c>
      <c r="E774" s="2">
        <v>42404</v>
      </c>
      <c r="F774" s="2">
        <v>42407</v>
      </c>
      <c r="G774" t="s">
        <v>5</v>
      </c>
      <c r="H774" t="s">
        <v>5</v>
      </c>
      <c r="I774" t="s">
        <v>3968</v>
      </c>
      <c r="J774">
        <v>1</v>
      </c>
      <c r="K774" t="s">
        <v>3969</v>
      </c>
      <c r="L774" t="s">
        <v>3970</v>
      </c>
    </row>
    <row r="775" spans="1:59">
      <c r="A775">
        <v>38156</v>
      </c>
      <c r="B775">
        <v>2016</v>
      </c>
      <c r="C775" t="s">
        <v>12</v>
      </c>
      <c r="D775" t="s">
        <v>3971</v>
      </c>
    </row>
    <row r="776" spans="1:59" hidden="1">
      <c r="A776">
        <v>38293</v>
      </c>
      <c r="B776">
        <v>2016</v>
      </c>
      <c r="C776" t="s">
        <v>7</v>
      </c>
      <c r="D776" t="s">
        <v>3972</v>
      </c>
      <c r="E776" s="2">
        <v>42404</v>
      </c>
      <c r="F776" s="2">
        <v>42405</v>
      </c>
      <c r="G776" t="s">
        <v>6</v>
      </c>
      <c r="H776" t="s">
        <v>6</v>
      </c>
      <c r="I776" t="s">
        <v>453</v>
      </c>
      <c r="J776">
        <v>1</v>
      </c>
      <c r="K776" t="s">
        <v>3973</v>
      </c>
      <c r="L776" t="s">
        <v>3974</v>
      </c>
      <c r="N776" t="s">
        <v>3975</v>
      </c>
    </row>
    <row r="777" spans="1:59" hidden="1">
      <c r="A777">
        <v>38352</v>
      </c>
      <c r="B777">
        <v>2016</v>
      </c>
      <c r="C777" t="s">
        <v>7</v>
      </c>
      <c r="D777" t="s">
        <v>3976</v>
      </c>
      <c r="E777" s="2">
        <v>42404</v>
      </c>
      <c r="F777" s="2">
        <v>42405</v>
      </c>
      <c r="G777" t="s">
        <v>36</v>
      </c>
      <c r="H777" t="s">
        <v>36</v>
      </c>
      <c r="I777" t="s">
        <v>3977</v>
      </c>
      <c r="J777">
        <v>1</v>
      </c>
      <c r="K777" t="s">
        <v>3978</v>
      </c>
      <c r="L777" t="s">
        <v>6574</v>
      </c>
      <c r="N777" t="s">
        <v>3979</v>
      </c>
      <c r="O777" t="s">
        <v>6575</v>
      </c>
      <c r="P777" t="s">
        <v>6576</v>
      </c>
      <c r="R777" t="s">
        <v>3980</v>
      </c>
      <c r="S777" t="s">
        <v>3980</v>
      </c>
      <c r="V777" t="s">
        <v>6577</v>
      </c>
      <c r="AB777" t="s">
        <v>25</v>
      </c>
      <c r="AI777" t="s">
        <v>4</v>
      </c>
      <c r="AJ777" t="s">
        <v>16</v>
      </c>
      <c r="AL777" t="s">
        <v>729</v>
      </c>
      <c r="AM777" t="s">
        <v>3967</v>
      </c>
      <c r="AO777">
        <v>0</v>
      </c>
      <c r="AS777">
        <v>1</v>
      </c>
      <c r="AT777">
        <v>1</v>
      </c>
      <c r="BB777">
        <v>0</v>
      </c>
      <c r="BD777">
        <v>1</v>
      </c>
      <c r="BE777">
        <v>0</v>
      </c>
      <c r="BF777">
        <v>5330</v>
      </c>
      <c r="BG777" s="1">
        <v>42404.620104166665</v>
      </c>
    </row>
    <row r="778" spans="1:59" hidden="1">
      <c r="A778">
        <v>38579</v>
      </c>
      <c r="B778">
        <v>2016</v>
      </c>
      <c r="C778" t="s">
        <v>7</v>
      </c>
      <c r="D778" t="s">
        <v>2773</v>
      </c>
      <c r="E778" s="2">
        <v>42404</v>
      </c>
      <c r="F778" s="2">
        <v>42404</v>
      </c>
      <c r="G778" t="s">
        <v>25</v>
      </c>
      <c r="H778" t="s">
        <v>25</v>
      </c>
      <c r="I778" t="s">
        <v>6578</v>
      </c>
      <c r="J778">
        <v>1</v>
      </c>
      <c r="K778" t="s">
        <v>6579</v>
      </c>
      <c r="L778" t="s">
        <v>6580</v>
      </c>
      <c r="N778" t="s">
        <v>6581</v>
      </c>
      <c r="O778" t="s">
        <v>6582</v>
      </c>
      <c r="R778" t="s">
        <v>6583</v>
      </c>
      <c r="AB778" t="s">
        <v>6584</v>
      </c>
      <c r="AI778" t="s">
        <v>2617</v>
      </c>
      <c r="AJ778" t="s">
        <v>6009</v>
      </c>
      <c r="AL778" t="s">
        <v>6585</v>
      </c>
      <c r="AM778" t="s">
        <v>6586</v>
      </c>
      <c r="AN778" t="s">
        <v>28</v>
      </c>
      <c r="AO778">
        <v>0</v>
      </c>
      <c r="AS778">
        <v>1</v>
      </c>
      <c r="AT778">
        <v>0</v>
      </c>
      <c r="BB778">
        <v>0</v>
      </c>
      <c r="BD778">
        <v>0</v>
      </c>
      <c r="BE778">
        <v>0</v>
      </c>
      <c r="BF778">
        <v>4202415</v>
      </c>
      <c r="BG778" s="1">
        <v>42404.606863425928</v>
      </c>
    </row>
    <row r="779" spans="1:59" hidden="1">
      <c r="A779">
        <v>38701</v>
      </c>
      <c r="B779">
        <v>2016</v>
      </c>
      <c r="C779" t="s">
        <v>7</v>
      </c>
      <c r="D779" t="s">
        <v>3210</v>
      </c>
      <c r="E779" s="2">
        <v>42404</v>
      </c>
      <c r="F779" s="2">
        <v>42405</v>
      </c>
      <c r="G779" t="s">
        <v>25</v>
      </c>
      <c r="H779" t="s">
        <v>25</v>
      </c>
      <c r="I779" t="s">
        <v>6587</v>
      </c>
      <c r="J779">
        <v>1</v>
      </c>
      <c r="K779" t="s">
        <v>6588</v>
      </c>
      <c r="L779" t="s">
        <v>6589</v>
      </c>
      <c r="N779" t="s">
        <v>6590</v>
      </c>
      <c r="O779" t="s">
        <v>6591</v>
      </c>
      <c r="R779" t="s">
        <v>4509</v>
      </c>
      <c r="V779" t="s">
        <v>6592</v>
      </c>
      <c r="AB779" t="s">
        <v>25</v>
      </c>
      <c r="AI779" t="s">
        <v>2690</v>
      </c>
      <c r="AJ779" t="s">
        <v>16</v>
      </c>
      <c r="AK779" t="s">
        <v>729</v>
      </c>
      <c r="AL779" t="s">
        <v>729</v>
      </c>
      <c r="AM779" t="s">
        <v>3967</v>
      </c>
      <c r="AN779" t="s">
        <v>28</v>
      </c>
      <c r="AO779">
        <v>0</v>
      </c>
      <c r="AS779">
        <v>1</v>
      </c>
      <c r="AT779">
        <v>0</v>
      </c>
      <c r="BB779">
        <v>0</v>
      </c>
      <c r="BD779">
        <v>1</v>
      </c>
      <c r="BE779">
        <v>0</v>
      </c>
      <c r="BF779">
        <v>10060</v>
      </c>
      <c r="BG779" s="1">
        <v>42404.811331018522</v>
      </c>
    </row>
    <row r="780" spans="1:59" hidden="1">
      <c r="A780">
        <v>37388</v>
      </c>
      <c r="B780">
        <v>2016</v>
      </c>
      <c r="C780" t="s">
        <v>26</v>
      </c>
      <c r="D780" t="s">
        <v>1885</v>
      </c>
      <c r="E780" s="2">
        <v>42405</v>
      </c>
      <c r="F780" s="2">
        <v>42407</v>
      </c>
      <c r="G780" t="s">
        <v>88</v>
      </c>
      <c r="H780" t="s">
        <v>88</v>
      </c>
      <c r="I780" t="s">
        <v>1194</v>
      </c>
      <c r="J780">
        <v>1</v>
      </c>
      <c r="K780" t="s">
        <v>1680</v>
      </c>
      <c r="L780" t="s">
        <v>1886</v>
      </c>
      <c r="N780" t="s">
        <v>1887</v>
      </c>
      <c r="O780" t="s">
        <v>1888</v>
      </c>
      <c r="Q780" t="s">
        <v>1889</v>
      </c>
      <c r="R780" t="s">
        <v>1890</v>
      </c>
      <c r="V780" t="s">
        <v>1891</v>
      </c>
      <c r="Y780" t="s">
        <v>1</v>
      </c>
      <c r="AB780" t="s">
        <v>88</v>
      </c>
      <c r="AF780">
        <v>0</v>
      </c>
      <c r="AI780" t="s">
        <v>97</v>
      </c>
      <c r="AJ780" t="s">
        <v>18</v>
      </c>
      <c r="AK780" t="s">
        <v>949</v>
      </c>
      <c r="AL780" t="s">
        <v>1892</v>
      </c>
      <c r="AM780" t="s">
        <v>1942</v>
      </c>
      <c r="AN780" t="s">
        <v>653</v>
      </c>
      <c r="AO780">
        <v>0</v>
      </c>
      <c r="AS780">
        <v>0</v>
      </c>
      <c r="AT780">
        <v>0</v>
      </c>
      <c r="BB780">
        <v>0</v>
      </c>
      <c r="BC780">
        <v>0</v>
      </c>
      <c r="BD780">
        <v>0</v>
      </c>
      <c r="BG780" s="1">
        <v>42395.589884259258</v>
      </c>
    </row>
    <row r="781" spans="1:59" hidden="1">
      <c r="A781">
        <v>38640</v>
      </c>
      <c r="B781">
        <v>2016</v>
      </c>
      <c r="C781" t="s">
        <v>2</v>
      </c>
      <c r="D781" t="s">
        <v>3991</v>
      </c>
      <c r="E781" s="2">
        <v>42405</v>
      </c>
      <c r="F781" s="2">
        <v>42407</v>
      </c>
      <c r="G781" t="s">
        <v>25</v>
      </c>
      <c r="H781" t="s">
        <v>25</v>
      </c>
      <c r="I781" t="s">
        <v>3992</v>
      </c>
      <c r="J781">
        <v>1</v>
      </c>
      <c r="K781" t="s">
        <v>3993</v>
      </c>
      <c r="L781" t="s">
        <v>3994</v>
      </c>
    </row>
    <row r="782" spans="1:59" hidden="1">
      <c r="A782">
        <v>38443</v>
      </c>
      <c r="B782">
        <v>2016</v>
      </c>
      <c r="C782" t="s">
        <v>2</v>
      </c>
      <c r="D782" t="s">
        <v>3129</v>
      </c>
      <c r="E782" s="2">
        <v>42405</v>
      </c>
      <c r="F782" s="2">
        <v>42407</v>
      </c>
      <c r="G782" t="s">
        <v>3130</v>
      </c>
      <c r="H782" t="s">
        <v>3130</v>
      </c>
      <c r="I782" t="s">
        <v>3131</v>
      </c>
      <c r="J782">
        <v>1</v>
      </c>
      <c r="K782" t="s">
        <v>6290</v>
      </c>
      <c r="L782" t="s">
        <v>3133</v>
      </c>
    </row>
    <row r="783" spans="1:59" hidden="1">
      <c r="A783">
        <v>37831</v>
      </c>
      <c r="B783">
        <v>2016</v>
      </c>
      <c r="C783" t="s">
        <v>7</v>
      </c>
      <c r="D783" t="s">
        <v>3942</v>
      </c>
      <c r="E783" s="2">
        <v>42405</v>
      </c>
      <c r="F783" s="2">
        <v>42405</v>
      </c>
      <c r="G783" t="s">
        <v>25</v>
      </c>
      <c r="H783" t="s">
        <v>25</v>
      </c>
      <c r="I783" t="s">
        <v>3943</v>
      </c>
      <c r="J783">
        <v>1</v>
      </c>
      <c r="K783" t="s">
        <v>3944</v>
      </c>
      <c r="L783" t="s">
        <v>3945</v>
      </c>
    </row>
    <row r="784" spans="1:59" hidden="1">
      <c r="A784">
        <v>37991</v>
      </c>
      <c r="B784">
        <v>2016</v>
      </c>
      <c r="C784" t="s">
        <v>705</v>
      </c>
      <c r="D784" t="s">
        <v>2361</v>
      </c>
      <c r="E784" s="2">
        <v>42405</v>
      </c>
      <c r="F784" s="2">
        <v>42407</v>
      </c>
      <c r="G784" t="s">
        <v>20</v>
      </c>
      <c r="H784" t="s">
        <v>20</v>
      </c>
      <c r="I784" t="s">
        <v>3338</v>
      </c>
      <c r="J784">
        <v>1</v>
      </c>
      <c r="K784" t="s">
        <v>3996</v>
      </c>
      <c r="L784" t="s">
        <v>3997</v>
      </c>
    </row>
    <row r="785" spans="1:59" hidden="1">
      <c r="A785">
        <v>38074</v>
      </c>
      <c r="B785">
        <v>2016</v>
      </c>
      <c r="C785" t="s">
        <v>32</v>
      </c>
      <c r="E785" s="2">
        <v>42405</v>
      </c>
      <c r="F785" s="2">
        <v>42406</v>
      </c>
      <c r="G785" t="s">
        <v>5</v>
      </c>
      <c r="H785" t="s">
        <v>5</v>
      </c>
      <c r="I785" t="s">
        <v>137</v>
      </c>
      <c r="J785">
        <v>1</v>
      </c>
      <c r="K785" t="s">
        <v>3998</v>
      </c>
      <c r="N785" t="s">
        <v>3999</v>
      </c>
    </row>
    <row r="786" spans="1:59" hidden="1">
      <c r="A786">
        <v>38144</v>
      </c>
      <c r="B786">
        <v>2016</v>
      </c>
      <c r="C786" t="s">
        <v>7</v>
      </c>
      <c r="D786" t="s">
        <v>4000</v>
      </c>
      <c r="E786" s="2">
        <v>42405</v>
      </c>
      <c r="F786" s="2">
        <v>42409</v>
      </c>
      <c r="G786" t="s">
        <v>10</v>
      </c>
      <c r="H786" t="s">
        <v>10</v>
      </c>
      <c r="I786" t="s">
        <v>1961</v>
      </c>
    </row>
    <row r="787" spans="1:59" hidden="1">
      <c r="A787">
        <v>38225</v>
      </c>
      <c r="B787">
        <v>2016</v>
      </c>
      <c r="C787" t="s">
        <v>2</v>
      </c>
      <c r="D787" t="s">
        <v>6291</v>
      </c>
      <c r="E787" s="2">
        <v>42405</v>
      </c>
      <c r="F787" s="2">
        <v>42407</v>
      </c>
      <c r="G787" t="s">
        <v>14</v>
      </c>
      <c r="H787" t="s">
        <v>14</v>
      </c>
      <c r="I787" t="s">
        <v>3026</v>
      </c>
      <c r="J787">
        <v>1</v>
      </c>
      <c r="K787" t="s">
        <v>3027</v>
      </c>
      <c r="L787" t="s">
        <v>3028</v>
      </c>
      <c r="M787" t="s">
        <v>3029</v>
      </c>
      <c r="N787" t="s">
        <v>3030</v>
      </c>
      <c r="O787" t="s">
        <v>3031</v>
      </c>
      <c r="Q787" t="s">
        <v>6292</v>
      </c>
      <c r="R787" t="s">
        <v>3032</v>
      </c>
      <c r="V787" t="s">
        <v>3033</v>
      </c>
      <c r="AI787" t="s">
        <v>730</v>
      </c>
      <c r="AJ787" t="s">
        <v>4001</v>
      </c>
      <c r="AK787" t="s">
        <v>4002</v>
      </c>
      <c r="AL787" t="s">
        <v>4002</v>
      </c>
      <c r="AM787" t="s">
        <v>1942</v>
      </c>
      <c r="AO787">
        <v>0</v>
      </c>
      <c r="AS787">
        <v>1</v>
      </c>
      <c r="AT787">
        <v>1</v>
      </c>
      <c r="BB787">
        <v>0</v>
      </c>
      <c r="BD787">
        <v>1</v>
      </c>
      <c r="BE787">
        <v>0</v>
      </c>
      <c r="BF787">
        <v>-1</v>
      </c>
      <c r="BG787" s="1">
        <v>42405.416724537034</v>
      </c>
    </row>
    <row r="788" spans="1:59" hidden="1">
      <c r="A788">
        <v>38332</v>
      </c>
      <c r="B788">
        <v>2016</v>
      </c>
      <c r="C788" t="s">
        <v>7</v>
      </c>
      <c r="D788" t="s">
        <v>6161</v>
      </c>
      <c r="E788" s="2">
        <v>42405</v>
      </c>
      <c r="F788" s="2">
        <v>42406</v>
      </c>
      <c r="G788" t="s">
        <v>36</v>
      </c>
      <c r="H788" t="s">
        <v>36</v>
      </c>
      <c r="I788" t="s">
        <v>694</v>
      </c>
      <c r="J788">
        <v>1</v>
      </c>
      <c r="K788" t="s">
        <v>6509</v>
      </c>
      <c r="L788" t="s">
        <v>2916</v>
      </c>
      <c r="N788" t="s">
        <v>2917</v>
      </c>
      <c r="O788" t="s">
        <v>6593</v>
      </c>
      <c r="R788" t="s">
        <v>3149</v>
      </c>
      <c r="S788" t="s">
        <v>3149</v>
      </c>
      <c r="AB788" t="s">
        <v>25</v>
      </c>
      <c r="AI788" t="s">
        <v>2566</v>
      </c>
      <c r="AJ788" t="s">
        <v>65</v>
      </c>
      <c r="AK788" t="s">
        <v>6566</v>
      </c>
      <c r="AM788" t="s">
        <v>1941</v>
      </c>
      <c r="AN788" t="s">
        <v>28</v>
      </c>
      <c r="AO788">
        <v>0</v>
      </c>
      <c r="AS788">
        <v>1</v>
      </c>
      <c r="AT788">
        <v>0</v>
      </c>
      <c r="BB788">
        <v>0</v>
      </c>
      <c r="BD788">
        <v>0</v>
      </c>
      <c r="BE788">
        <v>0</v>
      </c>
      <c r="BF788">
        <v>73320</v>
      </c>
      <c r="BG788" s="1">
        <v>42405.606168981481</v>
      </c>
    </row>
    <row r="789" spans="1:59" hidden="1">
      <c r="A789">
        <v>38428</v>
      </c>
      <c r="B789">
        <v>2016</v>
      </c>
      <c r="C789" t="s">
        <v>2</v>
      </c>
      <c r="D789" t="s">
        <v>4003</v>
      </c>
      <c r="E789" s="2">
        <v>42405</v>
      </c>
      <c r="F789" s="2">
        <v>42407</v>
      </c>
      <c r="G789" t="s">
        <v>22</v>
      </c>
      <c r="H789" t="s">
        <v>22</v>
      </c>
      <c r="I789" t="s">
        <v>4004</v>
      </c>
      <c r="J789">
        <v>1</v>
      </c>
      <c r="K789" t="s">
        <v>4005</v>
      </c>
      <c r="L789" t="s">
        <v>4006</v>
      </c>
      <c r="N789" t="s">
        <v>4007</v>
      </c>
    </row>
    <row r="790" spans="1:59">
      <c r="A790">
        <v>38521</v>
      </c>
      <c r="B790">
        <v>2016</v>
      </c>
      <c r="C790" t="s">
        <v>12</v>
      </c>
      <c r="E790" s="2">
        <v>42405</v>
      </c>
      <c r="F790" s="2">
        <v>42407</v>
      </c>
      <c r="G790" t="s">
        <v>187</v>
      </c>
      <c r="H790" t="s">
        <v>187</v>
      </c>
      <c r="I790" t="s">
        <v>4008</v>
      </c>
      <c r="J790">
        <v>1</v>
      </c>
      <c r="K790" t="s">
        <v>4009</v>
      </c>
      <c r="N790" t="s">
        <v>4010</v>
      </c>
    </row>
    <row r="791" spans="1:59" hidden="1">
      <c r="A791">
        <v>38649</v>
      </c>
      <c r="B791">
        <v>2016</v>
      </c>
      <c r="C791" t="s">
        <v>7</v>
      </c>
      <c r="D791" t="s">
        <v>4016</v>
      </c>
      <c r="E791" s="2">
        <v>42405</v>
      </c>
      <c r="F791" s="2">
        <v>42407</v>
      </c>
      <c r="G791" t="s">
        <v>25</v>
      </c>
      <c r="H791" t="s">
        <v>25</v>
      </c>
      <c r="I791" t="s">
        <v>2964</v>
      </c>
      <c r="J791">
        <v>1</v>
      </c>
      <c r="K791" t="s">
        <v>4017</v>
      </c>
      <c r="L791" t="s">
        <v>4018</v>
      </c>
    </row>
    <row r="792" spans="1:59" hidden="1">
      <c r="A792">
        <v>38659</v>
      </c>
      <c r="B792">
        <v>2016</v>
      </c>
      <c r="C792" t="s">
        <v>7</v>
      </c>
      <c r="D792" t="s">
        <v>4019</v>
      </c>
      <c r="E792" s="2">
        <v>42405</v>
      </c>
      <c r="F792" s="2">
        <v>42405</v>
      </c>
      <c r="G792" t="s">
        <v>25</v>
      </c>
      <c r="H792" t="s">
        <v>25</v>
      </c>
      <c r="I792" t="s">
        <v>4020</v>
      </c>
      <c r="J792">
        <v>1</v>
      </c>
      <c r="K792" t="s">
        <v>4021</v>
      </c>
      <c r="L792" t="s">
        <v>4022</v>
      </c>
    </row>
    <row r="793" spans="1:59" hidden="1">
      <c r="A793">
        <v>38750</v>
      </c>
      <c r="B793">
        <v>2016</v>
      </c>
      <c r="C793" t="s">
        <v>26</v>
      </c>
      <c r="D793" t="s">
        <v>4023</v>
      </c>
      <c r="E793" s="2">
        <v>42405</v>
      </c>
      <c r="F793" s="2">
        <v>42407</v>
      </c>
      <c r="G793" t="s">
        <v>59</v>
      </c>
      <c r="H793" t="s">
        <v>59</v>
      </c>
      <c r="I793" t="s">
        <v>4024</v>
      </c>
      <c r="J793">
        <v>1</v>
      </c>
      <c r="K793" t="s">
        <v>4025</v>
      </c>
      <c r="L793" t="s">
        <v>4026</v>
      </c>
      <c r="N793" t="s">
        <v>4027</v>
      </c>
      <c r="O793" t="s">
        <v>4028</v>
      </c>
      <c r="R793" t="s">
        <v>4029</v>
      </c>
      <c r="V793" t="s">
        <v>6594</v>
      </c>
      <c r="Y793" t="s">
        <v>1</v>
      </c>
      <c r="AB793" t="s">
        <v>79</v>
      </c>
      <c r="AI793" t="s">
        <v>97</v>
      </c>
      <c r="AJ793" t="s">
        <v>63</v>
      </c>
      <c r="AK793" t="s">
        <v>837</v>
      </c>
      <c r="AL793" t="s">
        <v>4030</v>
      </c>
      <c r="AM793" t="s">
        <v>1942</v>
      </c>
      <c r="AN793" t="s">
        <v>653</v>
      </c>
      <c r="AO793">
        <v>0</v>
      </c>
      <c r="AS793">
        <v>0</v>
      </c>
      <c r="AT793">
        <v>1</v>
      </c>
      <c r="BB793">
        <v>0</v>
      </c>
      <c r="BD793">
        <v>0</v>
      </c>
      <c r="BG793" s="1">
        <v>42401.672129629631</v>
      </c>
    </row>
    <row r="794" spans="1:59" hidden="1">
      <c r="A794">
        <v>37361</v>
      </c>
      <c r="B794">
        <v>2016</v>
      </c>
      <c r="C794" t="s">
        <v>7</v>
      </c>
      <c r="D794" t="s">
        <v>1949</v>
      </c>
      <c r="E794" s="2">
        <v>42406</v>
      </c>
      <c r="F794" s="2">
        <v>42407</v>
      </c>
      <c r="G794" t="s">
        <v>823</v>
      </c>
      <c r="H794" t="s">
        <v>823</v>
      </c>
      <c r="I794" t="s">
        <v>868</v>
      </c>
      <c r="J794">
        <v>1</v>
      </c>
      <c r="K794" t="s">
        <v>1950</v>
      </c>
      <c r="L794" t="s">
        <v>1212</v>
      </c>
      <c r="M794" t="s">
        <v>824</v>
      </c>
      <c r="N794" t="s">
        <v>825</v>
      </c>
      <c r="O794">
        <v>38923071137</v>
      </c>
      <c r="R794" t="s">
        <v>1213</v>
      </c>
      <c r="AB794" t="s">
        <v>88</v>
      </c>
      <c r="AF794">
        <v>0</v>
      </c>
      <c r="AI794" t="s">
        <v>4</v>
      </c>
      <c r="AJ794" t="s">
        <v>18</v>
      </c>
      <c r="AL794" t="s">
        <v>677</v>
      </c>
      <c r="AM794" t="s">
        <v>1948</v>
      </c>
      <c r="AN794" t="s">
        <v>653</v>
      </c>
      <c r="AO794">
        <v>0</v>
      </c>
      <c r="AS794">
        <v>0</v>
      </c>
      <c r="AT794">
        <v>0</v>
      </c>
      <c r="BB794">
        <v>0</v>
      </c>
      <c r="BC794">
        <v>0</v>
      </c>
      <c r="BD794">
        <v>0</v>
      </c>
      <c r="BG794" s="1">
        <v>42391.582291666666</v>
      </c>
    </row>
    <row r="795" spans="1:59" hidden="1">
      <c r="A795">
        <v>37401</v>
      </c>
      <c r="B795">
        <v>2016</v>
      </c>
      <c r="C795" t="s">
        <v>130</v>
      </c>
      <c r="D795" t="s">
        <v>99</v>
      </c>
      <c r="E795" s="2">
        <v>42406</v>
      </c>
      <c r="F795" s="2">
        <v>42406</v>
      </c>
      <c r="G795" t="s">
        <v>5</v>
      </c>
      <c r="H795" t="s">
        <v>5</v>
      </c>
      <c r="I795" t="s">
        <v>125</v>
      </c>
      <c r="J795">
        <v>1</v>
      </c>
      <c r="K795" t="s">
        <v>884</v>
      </c>
      <c r="L795" t="s">
        <v>848</v>
      </c>
      <c r="M795" t="s">
        <v>849</v>
      </c>
      <c r="N795" t="s">
        <v>850</v>
      </c>
      <c r="O795" t="s">
        <v>1938</v>
      </c>
      <c r="Q795" t="s">
        <v>1939</v>
      </c>
      <c r="R795" t="s">
        <v>1951</v>
      </c>
      <c r="V795" t="s">
        <v>1952</v>
      </c>
      <c r="Y795" t="s">
        <v>1</v>
      </c>
      <c r="AF795">
        <v>0</v>
      </c>
      <c r="AI795" t="s">
        <v>13</v>
      </c>
      <c r="AJ795" t="s">
        <v>143</v>
      </c>
      <c r="AL795" t="s">
        <v>1953</v>
      </c>
      <c r="AM795" t="s">
        <v>1954</v>
      </c>
      <c r="AO795">
        <v>0</v>
      </c>
      <c r="AS795">
        <v>1</v>
      </c>
      <c r="AT795">
        <v>1</v>
      </c>
      <c r="BB795">
        <v>0</v>
      </c>
      <c r="BC795">
        <v>0</v>
      </c>
      <c r="BD795">
        <v>0</v>
      </c>
      <c r="BG795" s="1">
        <v>42405.625358796293</v>
      </c>
    </row>
    <row r="796" spans="1:59" hidden="1">
      <c r="A796">
        <v>37419</v>
      </c>
      <c r="B796">
        <v>2016</v>
      </c>
      <c r="C796" t="s">
        <v>2</v>
      </c>
      <c r="D796" t="s">
        <v>99</v>
      </c>
      <c r="E796" s="2">
        <v>42406</v>
      </c>
      <c r="F796" s="2">
        <v>42407</v>
      </c>
      <c r="G796" t="s">
        <v>5</v>
      </c>
      <c r="H796" t="s">
        <v>5</v>
      </c>
      <c r="I796" t="s">
        <v>125</v>
      </c>
      <c r="J796">
        <v>1</v>
      </c>
      <c r="K796" t="s">
        <v>1955</v>
      </c>
      <c r="L796" t="s">
        <v>1362</v>
      </c>
      <c r="M796" t="s">
        <v>849</v>
      </c>
      <c r="N796" t="s">
        <v>850</v>
      </c>
      <c r="O796" t="s">
        <v>1938</v>
      </c>
      <c r="Q796" t="s">
        <v>1939</v>
      </c>
      <c r="R796" t="s">
        <v>1304</v>
      </c>
      <c r="S796" t="s">
        <v>1304</v>
      </c>
      <c r="T796" t="s">
        <v>1305</v>
      </c>
      <c r="U796" t="s">
        <v>1304</v>
      </c>
      <c r="V796" t="s">
        <v>1940</v>
      </c>
      <c r="W796" t="s">
        <v>1229</v>
      </c>
      <c r="Y796" t="s">
        <v>1</v>
      </c>
      <c r="AF796">
        <v>0</v>
      </c>
      <c r="AI796" t="s">
        <v>13</v>
      </c>
      <c r="AJ796" t="s">
        <v>124</v>
      </c>
      <c r="AK796" t="s">
        <v>885</v>
      </c>
      <c r="AL796" t="s">
        <v>886</v>
      </c>
      <c r="AM796" t="s">
        <v>1948</v>
      </c>
      <c r="AO796">
        <v>0</v>
      </c>
      <c r="AS796">
        <v>1</v>
      </c>
      <c r="AT796">
        <v>1</v>
      </c>
      <c r="BB796">
        <v>0</v>
      </c>
      <c r="BC796">
        <v>0</v>
      </c>
      <c r="BD796">
        <v>0</v>
      </c>
      <c r="BG796" s="1">
        <v>42405.759467592594</v>
      </c>
    </row>
    <row r="797" spans="1:59" hidden="1">
      <c r="A797">
        <v>37470</v>
      </c>
      <c r="B797">
        <v>2016</v>
      </c>
      <c r="C797" t="s">
        <v>96</v>
      </c>
      <c r="D797" t="s">
        <v>99</v>
      </c>
      <c r="E797" s="2">
        <v>42406</v>
      </c>
      <c r="F797" s="2">
        <v>42407</v>
      </c>
      <c r="G797" t="s">
        <v>40</v>
      </c>
      <c r="H797" t="s">
        <v>40</v>
      </c>
      <c r="I797" t="s">
        <v>195</v>
      </c>
      <c r="J797">
        <v>1</v>
      </c>
      <c r="K797" t="s">
        <v>452</v>
      </c>
      <c r="L797" t="s">
        <v>840</v>
      </c>
      <c r="M797" t="s">
        <v>1717</v>
      </c>
      <c r="N797" t="s">
        <v>841</v>
      </c>
      <c r="O797" t="s">
        <v>1120</v>
      </c>
      <c r="R797" t="s">
        <v>842</v>
      </c>
      <c r="V797" t="s">
        <v>591</v>
      </c>
      <c r="Y797" t="s">
        <v>30</v>
      </c>
      <c r="AF797">
        <v>0</v>
      </c>
      <c r="AI797" t="s">
        <v>13</v>
      </c>
      <c r="AJ797" t="s">
        <v>159</v>
      </c>
      <c r="AK797" t="s">
        <v>686</v>
      </c>
      <c r="AM797" t="s">
        <v>1948</v>
      </c>
      <c r="AO797">
        <v>0</v>
      </c>
      <c r="AS797">
        <v>1</v>
      </c>
      <c r="AT797">
        <v>1</v>
      </c>
      <c r="BB797">
        <v>0</v>
      </c>
      <c r="BC797">
        <v>0</v>
      </c>
      <c r="BD797">
        <v>0</v>
      </c>
      <c r="BG797" s="1">
        <v>42406.366770833331</v>
      </c>
    </row>
    <row r="798" spans="1:59" hidden="1">
      <c r="A798">
        <v>37577</v>
      </c>
      <c r="B798">
        <v>2016</v>
      </c>
      <c r="C798" t="s">
        <v>32</v>
      </c>
      <c r="E798" s="2">
        <v>42406</v>
      </c>
      <c r="F798" s="2">
        <v>42407</v>
      </c>
      <c r="G798" t="s">
        <v>8</v>
      </c>
      <c r="H798" t="s">
        <v>8</v>
      </c>
      <c r="I798" t="s">
        <v>6296</v>
      </c>
      <c r="J798">
        <v>1</v>
      </c>
      <c r="K798" t="s">
        <v>1182</v>
      </c>
      <c r="L798" t="s">
        <v>1189</v>
      </c>
      <c r="M798" t="s">
        <v>1957</v>
      </c>
    </row>
    <row r="799" spans="1:59" hidden="1">
      <c r="A799">
        <v>38824</v>
      </c>
      <c r="B799">
        <v>2016</v>
      </c>
      <c r="C799" t="s">
        <v>7</v>
      </c>
      <c r="D799" t="s">
        <v>2442</v>
      </c>
      <c r="E799" s="2">
        <v>42406</v>
      </c>
      <c r="F799" s="2">
        <v>42407</v>
      </c>
      <c r="G799" t="s">
        <v>10</v>
      </c>
      <c r="H799" t="s">
        <v>10</v>
      </c>
      <c r="I799" t="s">
        <v>5806</v>
      </c>
    </row>
    <row r="800" spans="1:59" hidden="1">
      <c r="A800">
        <v>37700</v>
      </c>
      <c r="B800">
        <v>2016</v>
      </c>
      <c r="C800" t="s">
        <v>2</v>
      </c>
      <c r="D800" t="s">
        <v>4037</v>
      </c>
      <c r="E800" s="2">
        <v>42406</v>
      </c>
      <c r="F800" s="2">
        <v>42407</v>
      </c>
      <c r="G800" t="s">
        <v>47</v>
      </c>
      <c r="H800" t="s">
        <v>47</v>
      </c>
      <c r="I800" t="s">
        <v>4038</v>
      </c>
      <c r="J800">
        <v>1</v>
      </c>
      <c r="K800" t="s">
        <v>4039</v>
      </c>
      <c r="L800" t="s">
        <v>4040</v>
      </c>
      <c r="N800" t="s">
        <v>4041</v>
      </c>
      <c r="O800" t="s">
        <v>4042</v>
      </c>
      <c r="Q800" t="s">
        <v>4043</v>
      </c>
      <c r="R800" t="s">
        <v>4044</v>
      </c>
      <c r="V800" t="s">
        <v>4045</v>
      </c>
      <c r="Y800" t="s">
        <v>1</v>
      </c>
      <c r="AF800">
        <v>0</v>
      </c>
      <c r="AI800" t="s">
        <v>1514</v>
      </c>
      <c r="AJ800" t="s">
        <v>812</v>
      </c>
      <c r="AK800" t="s">
        <v>4046</v>
      </c>
      <c r="AL800" t="s">
        <v>4046</v>
      </c>
      <c r="AM800" t="s">
        <v>1948</v>
      </c>
      <c r="AN800" t="s">
        <v>653</v>
      </c>
      <c r="AO800">
        <v>0</v>
      </c>
      <c r="AS800">
        <v>0</v>
      </c>
      <c r="AT800">
        <v>0</v>
      </c>
      <c r="BB800">
        <v>0</v>
      </c>
      <c r="BC800">
        <v>0</v>
      </c>
      <c r="BD800">
        <v>0</v>
      </c>
      <c r="BG800" s="1">
        <v>42401.575416666667</v>
      </c>
    </row>
    <row r="801" spans="1:59" hidden="1">
      <c r="A801">
        <v>37729</v>
      </c>
      <c r="B801">
        <v>2016</v>
      </c>
      <c r="C801" t="s">
        <v>7</v>
      </c>
      <c r="E801" s="2">
        <v>42406</v>
      </c>
      <c r="F801" s="2">
        <v>42408</v>
      </c>
      <c r="G801" t="s">
        <v>3657</v>
      </c>
      <c r="H801" t="s">
        <v>3657</v>
      </c>
      <c r="I801" t="s">
        <v>4047</v>
      </c>
      <c r="J801">
        <v>1</v>
      </c>
      <c r="K801" t="s">
        <v>4048</v>
      </c>
      <c r="L801" t="s">
        <v>4049</v>
      </c>
      <c r="O801">
        <v>9619914550</v>
      </c>
      <c r="Q801">
        <v>9619914550</v>
      </c>
      <c r="R801" t="s">
        <v>3661</v>
      </c>
      <c r="Y801" t="s">
        <v>1</v>
      </c>
      <c r="AB801" t="s">
        <v>38</v>
      </c>
      <c r="AF801">
        <v>0</v>
      </c>
      <c r="AI801" t="s">
        <v>4</v>
      </c>
      <c r="AJ801" t="s">
        <v>3</v>
      </c>
      <c r="AK801" t="s">
        <v>675</v>
      </c>
      <c r="AL801" t="s">
        <v>675</v>
      </c>
      <c r="AM801" t="s">
        <v>6595</v>
      </c>
      <c r="AN801" t="s">
        <v>28</v>
      </c>
      <c r="AO801">
        <v>0</v>
      </c>
      <c r="AS801">
        <v>1</v>
      </c>
      <c r="AT801">
        <v>0</v>
      </c>
      <c r="BB801">
        <v>0</v>
      </c>
      <c r="BC801">
        <v>0</v>
      </c>
      <c r="BD801">
        <v>0</v>
      </c>
      <c r="BG801" s="1">
        <v>42408.714756944442</v>
      </c>
    </row>
    <row r="802" spans="1:59" hidden="1">
      <c r="A802">
        <v>37777</v>
      </c>
      <c r="B802">
        <v>2016</v>
      </c>
      <c r="C802" t="s">
        <v>2</v>
      </c>
      <c r="D802" t="s">
        <v>4050</v>
      </c>
      <c r="E802" s="2">
        <v>42406</v>
      </c>
      <c r="F802" s="2">
        <v>42407</v>
      </c>
      <c r="G802" t="s">
        <v>10</v>
      </c>
      <c r="H802" t="s">
        <v>10</v>
      </c>
      <c r="I802" t="s">
        <v>6596</v>
      </c>
      <c r="J802">
        <v>1</v>
      </c>
      <c r="K802" t="s">
        <v>3851</v>
      </c>
      <c r="L802" t="s">
        <v>3852</v>
      </c>
      <c r="M802" t="s">
        <v>3853</v>
      </c>
      <c r="N802" t="s">
        <v>3854</v>
      </c>
    </row>
    <row r="803" spans="1:59" hidden="1">
      <c r="A803">
        <v>37790</v>
      </c>
      <c r="B803">
        <v>2016</v>
      </c>
      <c r="C803" t="s">
        <v>7</v>
      </c>
      <c r="D803" t="s">
        <v>3664</v>
      </c>
      <c r="E803" s="2">
        <v>42406</v>
      </c>
      <c r="F803" s="2">
        <v>42407</v>
      </c>
      <c r="G803" t="s">
        <v>47</v>
      </c>
      <c r="H803" t="s">
        <v>47</v>
      </c>
      <c r="I803" t="s">
        <v>6597</v>
      </c>
      <c r="J803">
        <v>1</v>
      </c>
      <c r="K803" t="s">
        <v>2380</v>
      </c>
      <c r="L803" t="s">
        <v>2382</v>
      </c>
      <c r="N803" t="s">
        <v>664</v>
      </c>
    </row>
    <row r="804" spans="1:59" hidden="1">
      <c r="A804">
        <v>38607</v>
      </c>
      <c r="B804">
        <v>2016</v>
      </c>
      <c r="C804" t="s">
        <v>7</v>
      </c>
      <c r="D804" t="s">
        <v>3254</v>
      </c>
      <c r="E804" s="2">
        <v>42406</v>
      </c>
      <c r="F804" s="2">
        <v>42407</v>
      </c>
      <c r="G804" t="s">
        <v>25</v>
      </c>
      <c r="H804" t="s">
        <v>25</v>
      </c>
      <c r="I804" t="s">
        <v>3255</v>
      </c>
      <c r="J804">
        <v>1</v>
      </c>
      <c r="K804" t="s">
        <v>3256</v>
      </c>
      <c r="L804" t="s">
        <v>3257</v>
      </c>
      <c r="N804" t="s">
        <v>3258</v>
      </c>
    </row>
    <row r="805" spans="1:59" hidden="1">
      <c r="A805">
        <v>37949</v>
      </c>
      <c r="B805">
        <v>2016</v>
      </c>
      <c r="C805" t="s">
        <v>7</v>
      </c>
      <c r="E805" s="2">
        <v>42406</v>
      </c>
      <c r="F805" s="2">
        <v>42407</v>
      </c>
      <c r="G805" t="s">
        <v>22</v>
      </c>
      <c r="H805" t="s">
        <v>22</v>
      </c>
      <c r="I805" t="s">
        <v>2836</v>
      </c>
      <c r="J805">
        <v>1</v>
      </c>
      <c r="K805" t="s">
        <v>2429</v>
      </c>
      <c r="L805" t="s">
        <v>4051</v>
      </c>
    </row>
    <row r="806" spans="1:59" hidden="1">
      <c r="A806">
        <v>37986</v>
      </c>
      <c r="B806">
        <v>2016</v>
      </c>
      <c r="C806" t="s">
        <v>2</v>
      </c>
      <c r="D806" t="s">
        <v>4052</v>
      </c>
      <c r="E806" s="2">
        <v>42406</v>
      </c>
      <c r="F806" s="2">
        <v>42407</v>
      </c>
      <c r="G806" t="s">
        <v>20</v>
      </c>
      <c r="H806" t="s">
        <v>20</v>
      </c>
      <c r="I806" t="s">
        <v>4053</v>
      </c>
      <c r="J806">
        <v>1</v>
      </c>
      <c r="K806" t="s">
        <v>4054</v>
      </c>
      <c r="L806" t="s">
        <v>4055</v>
      </c>
    </row>
    <row r="807" spans="1:59" hidden="1">
      <c r="A807">
        <v>38085</v>
      </c>
      <c r="B807">
        <v>2016</v>
      </c>
      <c r="C807" t="s">
        <v>7</v>
      </c>
      <c r="E807" s="2">
        <v>42406</v>
      </c>
      <c r="F807" s="2">
        <v>42407</v>
      </c>
      <c r="G807" t="s">
        <v>22</v>
      </c>
      <c r="H807" t="s">
        <v>22</v>
      </c>
      <c r="I807" t="s">
        <v>4056</v>
      </c>
      <c r="J807">
        <v>1</v>
      </c>
      <c r="K807" t="s">
        <v>2671</v>
      </c>
      <c r="L807" t="s">
        <v>2672</v>
      </c>
      <c r="M807" t="s">
        <v>2673</v>
      </c>
      <c r="N807" t="s">
        <v>2674</v>
      </c>
    </row>
    <row r="808" spans="1:59" hidden="1">
      <c r="A808">
        <v>38201</v>
      </c>
      <c r="B808">
        <v>2016</v>
      </c>
      <c r="C808" t="s">
        <v>96</v>
      </c>
      <c r="D808" t="s">
        <v>158</v>
      </c>
      <c r="E808" s="2">
        <v>42406</v>
      </c>
      <c r="F808" s="2">
        <v>42407</v>
      </c>
      <c r="G808" t="s">
        <v>38</v>
      </c>
      <c r="H808" t="s">
        <v>38</v>
      </c>
      <c r="I808" t="s">
        <v>108</v>
      </c>
      <c r="J808">
        <v>1</v>
      </c>
      <c r="K808" t="s">
        <v>4057</v>
      </c>
      <c r="L808" t="s">
        <v>3202</v>
      </c>
      <c r="M808" t="s">
        <v>3204</v>
      </c>
      <c r="N808" t="s">
        <v>3412</v>
      </c>
    </row>
    <row r="809" spans="1:59" hidden="1">
      <c r="A809">
        <v>38206</v>
      </c>
      <c r="B809">
        <v>2016</v>
      </c>
      <c r="C809" t="s">
        <v>130</v>
      </c>
      <c r="D809" t="s">
        <v>158</v>
      </c>
      <c r="E809" s="2">
        <v>42406</v>
      </c>
      <c r="F809" s="2">
        <v>42407</v>
      </c>
      <c r="G809" t="s">
        <v>38</v>
      </c>
      <c r="H809" t="s">
        <v>38</v>
      </c>
      <c r="I809" t="s">
        <v>108</v>
      </c>
      <c r="J809">
        <v>1</v>
      </c>
      <c r="K809" t="s">
        <v>4057</v>
      </c>
      <c r="L809" t="s">
        <v>3202</v>
      </c>
      <c r="M809" t="s">
        <v>3204</v>
      </c>
      <c r="N809" t="s">
        <v>3127</v>
      </c>
      <c r="O809" t="s">
        <v>3205</v>
      </c>
      <c r="Q809" t="s">
        <v>4058</v>
      </c>
      <c r="R809" t="s">
        <v>3206</v>
      </c>
      <c r="S809" t="s">
        <v>3206</v>
      </c>
      <c r="V809" t="s">
        <v>4059</v>
      </c>
      <c r="AI809" t="s">
        <v>120</v>
      </c>
      <c r="AJ809" t="s">
        <v>143</v>
      </c>
      <c r="AL809" t="s">
        <v>6598</v>
      </c>
      <c r="AM809" t="s">
        <v>1948</v>
      </c>
      <c r="AN809" t="s">
        <v>28</v>
      </c>
      <c r="AO809">
        <v>0</v>
      </c>
      <c r="AS809">
        <v>1</v>
      </c>
      <c r="AT809">
        <v>1</v>
      </c>
      <c r="BB809">
        <v>0</v>
      </c>
      <c r="BD809">
        <v>1</v>
      </c>
      <c r="BE809">
        <v>0</v>
      </c>
      <c r="BF809">
        <v>0</v>
      </c>
      <c r="BG809" s="1">
        <v>42406.654756944445</v>
      </c>
    </row>
    <row r="810" spans="1:59" hidden="1">
      <c r="A810">
        <v>38214</v>
      </c>
      <c r="B810">
        <v>2016</v>
      </c>
      <c r="C810" t="s">
        <v>7</v>
      </c>
      <c r="D810" t="s">
        <v>4060</v>
      </c>
      <c r="E810" s="2">
        <v>42406</v>
      </c>
      <c r="F810" s="2">
        <v>42407</v>
      </c>
      <c r="G810" t="s">
        <v>59</v>
      </c>
      <c r="H810" t="s">
        <v>59</v>
      </c>
      <c r="I810" t="s">
        <v>4060</v>
      </c>
      <c r="J810">
        <v>1</v>
      </c>
      <c r="K810" t="s">
        <v>4061</v>
      </c>
      <c r="L810" t="s">
        <v>4062</v>
      </c>
      <c r="M810" t="s">
        <v>4063</v>
      </c>
      <c r="N810" t="s">
        <v>4064</v>
      </c>
      <c r="O810" t="s">
        <v>4065</v>
      </c>
      <c r="P810" t="s">
        <v>4066</v>
      </c>
      <c r="R810" t="s">
        <v>4067</v>
      </c>
      <c r="S810" t="s">
        <v>4067</v>
      </c>
      <c r="T810" t="s">
        <v>4068</v>
      </c>
      <c r="V810" t="s">
        <v>4069</v>
      </c>
      <c r="Y810" t="s">
        <v>1</v>
      </c>
      <c r="AB810" t="s">
        <v>59</v>
      </c>
      <c r="AF810">
        <v>0</v>
      </c>
      <c r="AI810" t="s">
        <v>2690</v>
      </c>
      <c r="AJ810" t="s">
        <v>3</v>
      </c>
      <c r="AK810" t="s">
        <v>675</v>
      </c>
      <c r="AL810" t="s">
        <v>675</v>
      </c>
      <c r="AM810" t="s">
        <v>1948</v>
      </c>
      <c r="AO810">
        <v>0</v>
      </c>
      <c r="AS810">
        <v>1</v>
      </c>
      <c r="AT810">
        <v>1</v>
      </c>
      <c r="BB810">
        <v>0</v>
      </c>
      <c r="BC810">
        <v>0</v>
      </c>
      <c r="BD810">
        <v>0</v>
      </c>
      <c r="BG810" s="1">
        <v>42406.605578703704</v>
      </c>
    </row>
    <row r="811" spans="1:59" hidden="1">
      <c r="A811">
        <v>38272</v>
      </c>
      <c r="B811">
        <v>2016</v>
      </c>
      <c r="C811" t="s">
        <v>32</v>
      </c>
      <c r="D811" t="s">
        <v>2222</v>
      </c>
      <c r="E811" s="2">
        <v>42406</v>
      </c>
      <c r="F811" s="2">
        <v>42407</v>
      </c>
      <c r="G811" t="s">
        <v>14</v>
      </c>
      <c r="H811" t="s">
        <v>14</v>
      </c>
      <c r="I811" t="s">
        <v>6297</v>
      </c>
      <c r="J811">
        <v>1</v>
      </c>
      <c r="K811" t="s">
        <v>2257</v>
      </c>
      <c r="L811" t="s">
        <v>2225</v>
      </c>
      <c r="N811" t="s">
        <v>2226</v>
      </c>
    </row>
    <row r="812" spans="1:59" hidden="1">
      <c r="A812">
        <v>38283</v>
      </c>
      <c r="B812">
        <v>2016</v>
      </c>
      <c r="C812" t="s">
        <v>2</v>
      </c>
      <c r="D812" t="s">
        <v>4070</v>
      </c>
      <c r="E812" s="2">
        <v>42406</v>
      </c>
      <c r="F812" s="2">
        <v>42407</v>
      </c>
      <c r="G812" t="s">
        <v>24</v>
      </c>
      <c r="H812" t="s">
        <v>24</v>
      </c>
      <c r="I812" t="s">
        <v>4071</v>
      </c>
      <c r="J812">
        <v>1</v>
      </c>
      <c r="K812" t="s">
        <v>4072</v>
      </c>
      <c r="L812" t="s">
        <v>4073</v>
      </c>
      <c r="M812" t="s">
        <v>4074</v>
      </c>
      <c r="N812" t="s">
        <v>4075</v>
      </c>
    </row>
    <row r="813" spans="1:59" hidden="1">
      <c r="A813">
        <v>38295</v>
      </c>
      <c r="B813">
        <v>2016</v>
      </c>
      <c r="C813" t="s">
        <v>7</v>
      </c>
      <c r="D813" t="s">
        <v>4076</v>
      </c>
      <c r="E813" s="2">
        <v>42406</v>
      </c>
      <c r="F813" s="2">
        <v>42407</v>
      </c>
      <c r="G813" t="s">
        <v>6</v>
      </c>
      <c r="H813" t="s">
        <v>6</v>
      </c>
      <c r="I813" t="s">
        <v>4077</v>
      </c>
      <c r="J813">
        <v>1</v>
      </c>
      <c r="K813" t="s">
        <v>4078</v>
      </c>
      <c r="L813" t="s">
        <v>4079</v>
      </c>
      <c r="N813" t="s">
        <v>4080</v>
      </c>
      <c r="O813" t="s">
        <v>4081</v>
      </c>
      <c r="R813" t="s">
        <v>4082</v>
      </c>
      <c r="S813" t="s">
        <v>4082</v>
      </c>
      <c r="V813" t="s">
        <v>6599</v>
      </c>
      <c r="AB813" t="s">
        <v>5</v>
      </c>
      <c r="AI813" t="s">
        <v>4</v>
      </c>
      <c r="AJ813" t="s">
        <v>16</v>
      </c>
      <c r="AK813" t="s">
        <v>729</v>
      </c>
      <c r="AL813" t="s">
        <v>729</v>
      </c>
      <c r="AM813" t="s">
        <v>1948</v>
      </c>
      <c r="AN813" t="s">
        <v>28</v>
      </c>
      <c r="AO813">
        <v>0</v>
      </c>
      <c r="AS813">
        <v>1</v>
      </c>
      <c r="AT813">
        <v>1</v>
      </c>
      <c r="BB813">
        <v>0</v>
      </c>
      <c r="BD813">
        <v>1</v>
      </c>
      <c r="BE813">
        <v>0</v>
      </c>
      <c r="BF813">
        <v>0</v>
      </c>
      <c r="BG813" s="1">
        <v>42408.467974537038</v>
      </c>
    </row>
    <row r="814" spans="1:59" hidden="1">
      <c r="A814">
        <v>38378</v>
      </c>
      <c r="B814">
        <v>2016</v>
      </c>
      <c r="C814" t="s">
        <v>2</v>
      </c>
      <c r="D814" t="s">
        <v>4083</v>
      </c>
      <c r="E814" s="2">
        <v>42406</v>
      </c>
      <c r="F814" s="2">
        <v>42412</v>
      </c>
      <c r="G814" t="s">
        <v>24</v>
      </c>
      <c r="H814" t="s">
        <v>24</v>
      </c>
      <c r="I814" t="s">
        <v>2604</v>
      </c>
      <c r="J814">
        <v>1</v>
      </c>
      <c r="K814" t="s">
        <v>4084</v>
      </c>
      <c r="L814" t="s">
        <v>4085</v>
      </c>
      <c r="M814" t="s">
        <v>2607</v>
      </c>
      <c r="N814" t="s">
        <v>2608</v>
      </c>
    </row>
    <row r="815" spans="1:59" hidden="1">
      <c r="A815">
        <v>38406</v>
      </c>
      <c r="B815">
        <v>2016</v>
      </c>
      <c r="C815" t="s">
        <v>7</v>
      </c>
      <c r="E815" s="2">
        <v>42406</v>
      </c>
      <c r="F815" s="2">
        <v>42407</v>
      </c>
      <c r="G815" t="s">
        <v>40</v>
      </c>
      <c r="H815" t="s">
        <v>40</v>
      </c>
      <c r="I815" t="s">
        <v>4086</v>
      </c>
      <c r="J815">
        <v>1</v>
      </c>
      <c r="K815" t="s">
        <v>4087</v>
      </c>
      <c r="L815" t="s">
        <v>4088</v>
      </c>
      <c r="M815" t="s">
        <v>4089</v>
      </c>
      <c r="N815" t="s">
        <v>4090</v>
      </c>
      <c r="O815" t="s">
        <v>4091</v>
      </c>
      <c r="R815" t="s">
        <v>4092</v>
      </c>
      <c r="AB815" t="s">
        <v>59</v>
      </c>
      <c r="AI815" t="s">
        <v>4</v>
      </c>
      <c r="AJ815" t="s">
        <v>16</v>
      </c>
      <c r="AL815" t="s">
        <v>729</v>
      </c>
      <c r="AM815" t="s">
        <v>1948</v>
      </c>
      <c r="AO815">
        <v>0</v>
      </c>
      <c r="AS815">
        <v>1</v>
      </c>
      <c r="AT815">
        <v>0</v>
      </c>
      <c r="BB815">
        <v>0</v>
      </c>
      <c r="BD815">
        <v>0</v>
      </c>
      <c r="BE815">
        <v>0</v>
      </c>
      <c r="BF815">
        <v>4240</v>
      </c>
      <c r="BG815" s="1">
        <v>42406.618113425924</v>
      </c>
    </row>
    <row r="816" spans="1:59" hidden="1">
      <c r="A816">
        <v>38548</v>
      </c>
      <c r="B816">
        <v>2016</v>
      </c>
      <c r="C816" t="s">
        <v>7</v>
      </c>
      <c r="D816" t="s">
        <v>2701</v>
      </c>
      <c r="E816" s="2">
        <v>42406</v>
      </c>
      <c r="F816" s="2">
        <v>42407</v>
      </c>
      <c r="G816" t="s">
        <v>36</v>
      </c>
      <c r="H816" t="s">
        <v>36</v>
      </c>
      <c r="I816" t="s">
        <v>4093</v>
      </c>
      <c r="J816">
        <v>1</v>
      </c>
      <c r="K816" t="s">
        <v>4094</v>
      </c>
      <c r="L816" t="s">
        <v>4095</v>
      </c>
      <c r="N816" t="s">
        <v>4096</v>
      </c>
    </row>
    <row r="817" spans="1:59" hidden="1">
      <c r="A817">
        <v>38529</v>
      </c>
      <c r="B817">
        <v>2016</v>
      </c>
      <c r="C817" t="s">
        <v>7</v>
      </c>
      <c r="E817" s="2">
        <v>42406</v>
      </c>
      <c r="F817" s="2">
        <v>42412</v>
      </c>
      <c r="G817" t="s">
        <v>40</v>
      </c>
      <c r="H817" t="s">
        <v>40</v>
      </c>
      <c r="I817" t="s">
        <v>4127</v>
      </c>
      <c r="J817">
        <v>1</v>
      </c>
      <c r="K817" t="s">
        <v>4128</v>
      </c>
      <c r="L817" t="s">
        <v>4129</v>
      </c>
      <c r="M817" t="s">
        <v>6600</v>
      </c>
      <c r="N817" t="s">
        <v>4130</v>
      </c>
      <c r="O817" t="s">
        <v>4131</v>
      </c>
      <c r="R817" t="s">
        <v>4132</v>
      </c>
      <c r="S817" t="s">
        <v>4132</v>
      </c>
      <c r="V817" t="s">
        <v>6601</v>
      </c>
      <c r="Y817" t="s">
        <v>1</v>
      </c>
      <c r="AB817" t="s">
        <v>59</v>
      </c>
      <c r="AF817">
        <v>0</v>
      </c>
      <c r="AI817" t="s">
        <v>3120</v>
      </c>
      <c r="AJ817" t="s">
        <v>18</v>
      </c>
      <c r="AK817" t="s">
        <v>677</v>
      </c>
      <c r="AL817" t="s">
        <v>2158</v>
      </c>
      <c r="AM817" t="s">
        <v>6298</v>
      </c>
      <c r="AN817" t="s">
        <v>28</v>
      </c>
      <c r="AO817">
        <v>0</v>
      </c>
      <c r="AS817">
        <v>1</v>
      </c>
      <c r="AT817">
        <v>1</v>
      </c>
      <c r="BB817">
        <v>0</v>
      </c>
      <c r="BC817">
        <v>0</v>
      </c>
      <c r="BD817">
        <v>0</v>
      </c>
      <c r="BE817">
        <v>0</v>
      </c>
      <c r="BF817">
        <v>3340</v>
      </c>
      <c r="BG817" s="1">
        <v>42406.590266203704</v>
      </c>
    </row>
    <row r="818" spans="1:59" hidden="1">
      <c r="A818">
        <v>38600</v>
      </c>
      <c r="B818">
        <v>2016</v>
      </c>
      <c r="C818" t="s">
        <v>7</v>
      </c>
      <c r="D818" t="s">
        <v>4103</v>
      </c>
      <c r="E818" s="2">
        <v>42406</v>
      </c>
      <c r="F818" s="2">
        <v>42407</v>
      </c>
      <c r="G818" t="s">
        <v>25</v>
      </c>
      <c r="H818" t="s">
        <v>25</v>
      </c>
      <c r="I818" t="s">
        <v>4104</v>
      </c>
      <c r="J818">
        <v>1</v>
      </c>
      <c r="K818" t="s">
        <v>4105</v>
      </c>
      <c r="L818" t="s">
        <v>4106</v>
      </c>
    </row>
    <row r="819" spans="1:59">
      <c r="A819">
        <v>38647</v>
      </c>
      <c r="B819">
        <v>2016</v>
      </c>
      <c r="C819" t="s">
        <v>12</v>
      </c>
      <c r="D819" t="s">
        <v>3285</v>
      </c>
      <c r="E819" s="2">
        <v>42406</v>
      </c>
      <c r="F819" s="2">
        <v>42407</v>
      </c>
      <c r="G819" t="s">
        <v>59</v>
      </c>
      <c r="H819" t="s">
        <v>59</v>
      </c>
      <c r="I819" t="s">
        <v>3286</v>
      </c>
      <c r="J819">
        <v>1</v>
      </c>
      <c r="K819" t="s">
        <v>3287</v>
      </c>
      <c r="L819" t="s">
        <v>3653</v>
      </c>
      <c r="N819" t="s">
        <v>6253</v>
      </c>
    </row>
    <row r="820" spans="1:59" hidden="1">
      <c r="A820">
        <v>38764</v>
      </c>
      <c r="B820">
        <v>2016</v>
      </c>
      <c r="C820" t="s">
        <v>96</v>
      </c>
      <c r="D820" t="s">
        <v>6299</v>
      </c>
      <c r="E820" s="2">
        <v>42406</v>
      </c>
      <c r="F820" s="2">
        <v>42407</v>
      </c>
      <c r="G820" t="s">
        <v>22</v>
      </c>
      <c r="H820" t="s">
        <v>22</v>
      </c>
      <c r="I820" t="s">
        <v>6300</v>
      </c>
    </row>
    <row r="821" spans="1:59">
      <c r="A821">
        <v>38938</v>
      </c>
      <c r="B821">
        <v>2016</v>
      </c>
      <c r="C821" t="s">
        <v>12</v>
      </c>
      <c r="E821" s="2">
        <v>42406</v>
      </c>
      <c r="F821" s="2">
        <v>42407</v>
      </c>
      <c r="G821" t="s">
        <v>14</v>
      </c>
      <c r="H821" t="s">
        <v>14</v>
      </c>
      <c r="I821" t="s">
        <v>3670</v>
      </c>
      <c r="J821">
        <v>1</v>
      </c>
      <c r="K821" t="s">
        <v>2257</v>
      </c>
      <c r="L821" t="s">
        <v>6301</v>
      </c>
      <c r="M821" t="s">
        <v>2225</v>
      </c>
      <c r="N821" t="s">
        <v>6302</v>
      </c>
      <c r="O821" t="s">
        <v>6303</v>
      </c>
      <c r="R821" t="s">
        <v>6304</v>
      </c>
      <c r="S821" t="s">
        <v>6304</v>
      </c>
      <c r="Y821" t="s">
        <v>1</v>
      </c>
      <c r="AI821" t="s">
        <v>43</v>
      </c>
      <c r="AJ821" t="s">
        <v>57</v>
      </c>
      <c r="AK821" t="s">
        <v>682</v>
      </c>
      <c r="AL821" t="s">
        <v>682</v>
      </c>
      <c r="AM821" t="s">
        <v>1948</v>
      </c>
      <c r="AN821" t="s">
        <v>28</v>
      </c>
      <c r="AO821">
        <v>0</v>
      </c>
      <c r="AS821">
        <v>1</v>
      </c>
      <c r="AT821">
        <v>1</v>
      </c>
      <c r="BB821">
        <v>0</v>
      </c>
      <c r="BD821">
        <v>0</v>
      </c>
      <c r="BG821" s="1">
        <v>42406.824803240743</v>
      </c>
    </row>
    <row r="822" spans="1:59">
      <c r="A822">
        <v>38797</v>
      </c>
      <c r="B822">
        <v>2016</v>
      </c>
      <c r="C822" t="s">
        <v>12</v>
      </c>
      <c r="E822" s="2">
        <v>42406</v>
      </c>
      <c r="F822" s="2">
        <v>42407</v>
      </c>
      <c r="G822" t="s">
        <v>40</v>
      </c>
      <c r="H822" t="s">
        <v>40</v>
      </c>
      <c r="I822" t="s">
        <v>4107</v>
      </c>
      <c r="J822">
        <v>1</v>
      </c>
      <c r="K822" t="s">
        <v>4108</v>
      </c>
      <c r="L822" t="s">
        <v>4109</v>
      </c>
      <c r="M822" t="s">
        <v>4110</v>
      </c>
      <c r="N822" t="s">
        <v>4111</v>
      </c>
      <c r="O822" t="s">
        <v>4112</v>
      </c>
      <c r="R822" t="s">
        <v>4113</v>
      </c>
      <c r="AI822" t="s">
        <v>903</v>
      </c>
      <c r="AJ822" t="s">
        <v>91</v>
      </c>
      <c r="AK822" t="s">
        <v>6306</v>
      </c>
      <c r="AL822" t="s">
        <v>6306</v>
      </c>
      <c r="AM822" t="s">
        <v>1948</v>
      </c>
      <c r="AO822">
        <v>0</v>
      </c>
      <c r="AS822">
        <v>1</v>
      </c>
      <c r="AT822">
        <v>1</v>
      </c>
      <c r="BB822">
        <v>0</v>
      </c>
      <c r="BD822">
        <v>1</v>
      </c>
      <c r="BE822">
        <v>0</v>
      </c>
      <c r="BF822">
        <v>8831</v>
      </c>
      <c r="BG822" s="1">
        <v>42406.550474537034</v>
      </c>
    </row>
    <row r="823" spans="1:59">
      <c r="A823">
        <v>38936</v>
      </c>
      <c r="B823">
        <v>2016</v>
      </c>
      <c r="C823" t="s">
        <v>12</v>
      </c>
      <c r="E823" s="2">
        <v>42406</v>
      </c>
      <c r="F823" s="2">
        <v>42407</v>
      </c>
      <c r="G823" t="s">
        <v>14</v>
      </c>
      <c r="H823" t="s">
        <v>14</v>
      </c>
      <c r="I823" t="s">
        <v>6297</v>
      </c>
      <c r="J823">
        <v>1</v>
      </c>
      <c r="K823" t="s">
        <v>2257</v>
      </c>
      <c r="L823" t="s">
        <v>2225</v>
      </c>
      <c r="M823" t="s">
        <v>2226</v>
      </c>
      <c r="O823" t="s">
        <v>6303</v>
      </c>
      <c r="R823" t="s">
        <v>105</v>
      </c>
      <c r="S823" t="s">
        <v>105</v>
      </c>
      <c r="Y823" t="s">
        <v>1</v>
      </c>
      <c r="AI823" t="s">
        <v>4</v>
      </c>
      <c r="AJ823" t="s">
        <v>1012</v>
      </c>
      <c r="AK823" t="s">
        <v>1013</v>
      </c>
      <c r="AL823" t="s">
        <v>1013</v>
      </c>
      <c r="AM823" t="s">
        <v>1948</v>
      </c>
      <c r="AN823" t="s">
        <v>28</v>
      </c>
      <c r="AO823">
        <v>0</v>
      </c>
      <c r="AS823">
        <v>1</v>
      </c>
      <c r="AT823">
        <v>1</v>
      </c>
      <c r="BB823">
        <v>0</v>
      </c>
      <c r="BD823">
        <v>0</v>
      </c>
      <c r="BG823" s="1">
        <v>42408.437465277777</v>
      </c>
    </row>
    <row r="824" spans="1:59">
      <c r="A824">
        <v>38925</v>
      </c>
      <c r="B824">
        <v>2016</v>
      </c>
      <c r="C824" t="s">
        <v>12</v>
      </c>
      <c r="E824" s="2">
        <v>42407</v>
      </c>
      <c r="F824" s="2">
        <v>42407</v>
      </c>
      <c r="G824" t="s">
        <v>8</v>
      </c>
      <c r="H824" t="s">
        <v>8</v>
      </c>
      <c r="I824" t="s">
        <v>33</v>
      </c>
      <c r="J824">
        <v>1</v>
      </c>
      <c r="K824" t="s">
        <v>767</v>
      </c>
      <c r="L824" t="s">
        <v>768</v>
      </c>
    </row>
    <row r="825" spans="1:59" hidden="1">
      <c r="A825">
        <v>37531</v>
      </c>
      <c r="B825">
        <v>2016</v>
      </c>
      <c r="C825" t="s">
        <v>2</v>
      </c>
      <c r="D825" t="s">
        <v>4114</v>
      </c>
      <c r="E825" s="2">
        <v>42407</v>
      </c>
      <c r="F825" s="2">
        <v>42407</v>
      </c>
      <c r="G825" t="s">
        <v>8</v>
      </c>
      <c r="H825" t="s">
        <v>8</v>
      </c>
      <c r="I825" t="s">
        <v>33</v>
      </c>
      <c r="J825">
        <v>1</v>
      </c>
      <c r="K825" t="s">
        <v>1182</v>
      </c>
      <c r="L825" t="s">
        <v>767</v>
      </c>
      <c r="M825" t="s">
        <v>768</v>
      </c>
    </row>
    <row r="826" spans="1:59" hidden="1">
      <c r="A826">
        <v>37929</v>
      </c>
      <c r="B826">
        <v>2016</v>
      </c>
      <c r="C826" t="s">
        <v>2</v>
      </c>
      <c r="D826" t="s">
        <v>4115</v>
      </c>
      <c r="E826" s="2">
        <v>42407</v>
      </c>
      <c r="F826" s="2">
        <v>42407</v>
      </c>
      <c r="G826" t="s">
        <v>5</v>
      </c>
      <c r="H826" t="s">
        <v>5</v>
      </c>
      <c r="I826" t="s">
        <v>137</v>
      </c>
      <c r="J826">
        <v>1</v>
      </c>
      <c r="K826" t="s">
        <v>4115</v>
      </c>
      <c r="L826" t="s">
        <v>4116</v>
      </c>
      <c r="N826" t="s">
        <v>4117</v>
      </c>
    </row>
    <row r="827" spans="1:59" hidden="1">
      <c r="A827">
        <v>38181</v>
      </c>
      <c r="B827">
        <v>2016</v>
      </c>
      <c r="C827" t="s">
        <v>7</v>
      </c>
      <c r="E827" s="2">
        <v>42407</v>
      </c>
      <c r="F827" s="2">
        <v>42408</v>
      </c>
      <c r="G827" t="s">
        <v>11</v>
      </c>
      <c r="H827" t="s">
        <v>11</v>
      </c>
      <c r="I827" t="s">
        <v>6565</v>
      </c>
      <c r="J827">
        <v>1</v>
      </c>
      <c r="K827" t="s">
        <v>564</v>
      </c>
      <c r="L827" t="s">
        <v>3062</v>
      </c>
    </row>
    <row r="828" spans="1:59" hidden="1">
      <c r="A828">
        <v>38317</v>
      </c>
      <c r="B828">
        <v>2016</v>
      </c>
      <c r="C828" t="s">
        <v>7</v>
      </c>
      <c r="D828" t="s">
        <v>3063</v>
      </c>
      <c r="E828" s="2">
        <v>42407</v>
      </c>
      <c r="F828" s="2">
        <v>42407</v>
      </c>
      <c r="G828" t="s">
        <v>36</v>
      </c>
      <c r="H828" t="s">
        <v>36</v>
      </c>
      <c r="I828" t="s">
        <v>907</v>
      </c>
      <c r="J828">
        <v>1</v>
      </c>
      <c r="K828" t="s">
        <v>907</v>
      </c>
      <c r="L828" t="s">
        <v>3764</v>
      </c>
      <c r="N828" t="s">
        <v>3765</v>
      </c>
      <c r="O828" t="s">
        <v>6602</v>
      </c>
      <c r="R828" t="s">
        <v>6603</v>
      </c>
      <c r="AB828" t="s">
        <v>25</v>
      </c>
      <c r="AI828" t="s">
        <v>4</v>
      </c>
      <c r="AJ828" t="s">
        <v>5500</v>
      </c>
      <c r="AK828" t="s">
        <v>5998</v>
      </c>
      <c r="AM828" t="s">
        <v>6604</v>
      </c>
      <c r="AN828" t="s">
        <v>28</v>
      </c>
      <c r="AO828">
        <v>0</v>
      </c>
      <c r="AS828">
        <v>1</v>
      </c>
      <c r="AT828">
        <v>0</v>
      </c>
      <c r="BB828">
        <v>0</v>
      </c>
      <c r="BD828">
        <v>0</v>
      </c>
      <c r="BE828">
        <v>0</v>
      </c>
      <c r="BF828">
        <v>2170194</v>
      </c>
      <c r="BG828" s="1">
        <v>42407.528425925928</v>
      </c>
    </row>
    <row r="829" spans="1:59" hidden="1">
      <c r="A829">
        <v>38587</v>
      </c>
      <c r="B829">
        <v>2016</v>
      </c>
      <c r="C829" t="s">
        <v>7</v>
      </c>
      <c r="D829" t="s">
        <v>4118</v>
      </c>
      <c r="E829" s="2">
        <v>42407</v>
      </c>
      <c r="F829" s="2">
        <v>42408</v>
      </c>
      <c r="G829" t="s">
        <v>25</v>
      </c>
      <c r="H829" t="s">
        <v>25</v>
      </c>
      <c r="I829" t="s">
        <v>3103</v>
      </c>
      <c r="J829">
        <v>1</v>
      </c>
      <c r="K829" t="s">
        <v>4119</v>
      </c>
      <c r="L829" t="s">
        <v>3105</v>
      </c>
    </row>
    <row r="830" spans="1:59">
      <c r="A830">
        <v>38945</v>
      </c>
      <c r="B830">
        <v>2016</v>
      </c>
      <c r="C830" t="s">
        <v>12</v>
      </c>
      <c r="D830" t="s">
        <v>6605</v>
      </c>
      <c r="E830" s="2">
        <v>42407</v>
      </c>
      <c r="F830" s="2">
        <v>42407</v>
      </c>
      <c r="G830" t="s">
        <v>6</v>
      </c>
      <c r="H830" t="s">
        <v>6</v>
      </c>
      <c r="I830" t="s">
        <v>6606</v>
      </c>
      <c r="J830">
        <v>1</v>
      </c>
      <c r="K830" t="s">
        <v>6607</v>
      </c>
      <c r="L830" t="s">
        <v>6608</v>
      </c>
      <c r="N830" t="s">
        <v>6609</v>
      </c>
    </row>
    <row r="831" spans="1:59" hidden="1">
      <c r="A831">
        <v>38951</v>
      </c>
      <c r="B831">
        <v>2016</v>
      </c>
      <c r="C831" t="s">
        <v>32</v>
      </c>
      <c r="D831" t="s">
        <v>6610</v>
      </c>
      <c r="E831" s="2">
        <v>42407</v>
      </c>
      <c r="F831" s="2">
        <v>42407</v>
      </c>
      <c r="G831" t="s">
        <v>6</v>
      </c>
      <c r="H831" t="s">
        <v>6</v>
      </c>
      <c r="I831" t="s">
        <v>6606</v>
      </c>
      <c r="J831">
        <v>1</v>
      </c>
      <c r="K831" t="s">
        <v>5560</v>
      </c>
      <c r="L831" t="s">
        <v>5561</v>
      </c>
      <c r="N831" t="s">
        <v>6609</v>
      </c>
    </row>
    <row r="832" spans="1:59" hidden="1">
      <c r="A832">
        <v>37541</v>
      </c>
      <c r="B832">
        <v>2016</v>
      </c>
      <c r="C832" t="s">
        <v>7</v>
      </c>
      <c r="D832" t="s">
        <v>3112</v>
      </c>
      <c r="E832" s="2">
        <v>42408</v>
      </c>
      <c r="F832" s="2">
        <v>42411</v>
      </c>
      <c r="G832" t="s">
        <v>8</v>
      </c>
      <c r="H832" t="s">
        <v>8</v>
      </c>
      <c r="I832" t="s">
        <v>1864</v>
      </c>
      <c r="J832">
        <v>1</v>
      </c>
      <c r="K832" t="s">
        <v>1182</v>
      </c>
      <c r="L832" t="s">
        <v>6611</v>
      </c>
      <c r="M832" t="s">
        <v>3113</v>
      </c>
      <c r="N832" t="s">
        <v>2080</v>
      </c>
    </row>
    <row r="833" spans="1:59" hidden="1">
      <c r="A833">
        <v>37653</v>
      </c>
      <c r="B833">
        <v>2016</v>
      </c>
      <c r="C833" t="s">
        <v>32</v>
      </c>
      <c r="D833" t="s">
        <v>1975</v>
      </c>
      <c r="E833" s="2">
        <v>42408</v>
      </c>
      <c r="F833" s="2">
        <v>42421</v>
      </c>
      <c r="G833" t="s">
        <v>5</v>
      </c>
      <c r="H833" t="s">
        <v>5</v>
      </c>
      <c r="I833" t="s">
        <v>117</v>
      </c>
      <c r="J833">
        <v>1</v>
      </c>
      <c r="V833" t="s">
        <v>4120</v>
      </c>
      <c r="Y833" t="s">
        <v>1</v>
      </c>
      <c r="AI833" t="s">
        <v>4121</v>
      </c>
      <c r="AJ833" t="s">
        <v>4122</v>
      </c>
      <c r="AK833" t="s">
        <v>4123</v>
      </c>
      <c r="AL833" t="s">
        <v>4123</v>
      </c>
      <c r="AM833" t="s">
        <v>4124</v>
      </c>
      <c r="AN833" t="s">
        <v>28</v>
      </c>
      <c r="AO833">
        <v>0</v>
      </c>
      <c r="AS833">
        <v>1</v>
      </c>
      <c r="AT833">
        <v>1</v>
      </c>
      <c r="BB833">
        <v>0</v>
      </c>
      <c r="BD833">
        <v>0</v>
      </c>
      <c r="BG833" s="1">
        <v>42418.355717592596</v>
      </c>
    </row>
    <row r="834" spans="1:59">
      <c r="A834">
        <v>37654</v>
      </c>
      <c r="B834">
        <v>2016</v>
      </c>
      <c r="C834" t="s">
        <v>12</v>
      </c>
      <c r="D834" t="s">
        <v>1975</v>
      </c>
      <c r="E834" s="2">
        <v>42408</v>
      </c>
      <c r="F834" s="2">
        <v>42421</v>
      </c>
      <c r="G834" t="s">
        <v>5</v>
      </c>
      <c r="H834" t="s">
        <v>5</v>
      </c>
      <c r="I834" t="s">
        <v>117</v>
      </c>
      <c r="J834">
        <v>1</v>
      </c>
      <c r="V834" t="s">
        <v>4125</v>
      </c>
      <c r="Y834" t="s">
        <v>1</v>
      </c>
      <c r="AI834" t="s">
        <v>4121</v>
      </c>
      <c r="AJ834" t="s">
        <v>6612</v>
      </c>
      <c r="AK834" t="s">
        <v>4126</v>
      </c>
      <c r="AL834" t="s">
        <v>4126</v>
      </c>
      <c r="AM834" t="s">
        <v>4124</v>
      </c>
      <c r="AN834" t="s">
        <v>28</v>
      </c>
      <c r="AO834">
        <v>0</v>
      </c>
      <c r="AS834">
        <v>1</v>
      </c>
      <c r="AT834">
        <v>1</v>
      </c>
      <c r="BB834">
        <v>0</v>
      </c>
      <c r="BD834">
        <v>0</v>
      </c>
      <c r="BG834" s="1">
        <v>42420.555196759262</v>
      </c>
    </row>
    <row r="835" spans="1:59" hidden="1">
      <c r="A835">
        <v>38784</v>
      </c>
      <c r="B835">
        <v>2016</v>
      </c>
      <c r="C835" t="s">
        <v>7</v>
      </c>
      <c r="E835" s="2">
        <v>42408</v>
      </c>
      <c r="F835" s="2">
        <v>42409</v>
      </c>
      <c r="G835" t="s">
        <v>20</v>
      </c>
      <c r="H835" t="s">
        <v>20</v>
      </c>
      <c r="I835" t="s">
        <v>3338</v>
      </c>
      <c r="J835">
        <v>1</v>
      </c>
      <c r="K835" t="s">
        <v>3339</v>
      </c>
      <c r="M835" t="s">
        <v>3340</v>
      </c>
    </row>
    <row r="836" spans="1:59">
      <c r="A836">
        <v>38898</v>
      </c>
      <c r="B836">
        <v>2016</v>
      </c>
      <c r="C836" t="s">
        <v>12</v>
      </c>
      <c r="E836" s="2">
        <v>42408</v>
      </c>
      <c r="F836" s="2">
        <v>42413</v>
      </c>
      <c r="G836" t="s">
        <v>22</v>
      </c>
      <c r="H836" t="s">
        <v>22</v>
      </c>
      <c r="I836" t="s">
        <v>3219</v>
      </c>
      <c r="J836">
        <v>1</v>
      </c>
      <c r="K836" t="s">
        <v>3807</v>
      </c>
      <c r="L836" t="s">
        <v>3808</v>
      </c>
      <c r="M836" t="s">
        <v>3809</v>
      </c>
    </row>
    <row r="837" spans="1:59" hidden="1">
      <c r="A837">
        <v>37294</v>
      </c>
      <c r="B837">
        <v>2016</v>
      </c>
      <c r="C837" t="s">
        <v>7</v>
      </c>
      <c r="D837" t="s">
        <v>6307</v>
      </c>
      <c r="E837" s="2">
        <v>42409</v>
      </c>
      <c r="F837" s="2">
        <v>42410</v>
      </c>
      <c r="G837" t="s">
        <v>44</v>
      </c>
      <c r="H837" t="s">
        <v>44</v>
      </c>
      <c r="I837" t="s">
        <v>838</v>
      </c>
      <c r="J837">
        <v>1</v>
      </c>
      <c r="K837" t="s">
        <v>2926</v>
      </c>
      <c r="L837" t="s">
        <v>2927</v>
      </c>
      <c r="M837" t="s">
        <v>2928</v>
      </c>
    </row>
    <row r="838" spans="1:59" hidden="1">
      <c r="A838">
        <v>37402</v>
      </c>
      <c r="B838">
        <v>2016</v>
      </c>
      <c r="C838" t="s">
        <v>130</v>
      </c>
      <c r="D838" t="s">
        <v>99</v>
      </c>
      <c r="E838" s="2">
        <v>42409</v>
      </c>
      <c r="F838" s="2">
        <v>42410</v>
      </c>
      <c r="G838" t="s">
        <v>5</v>
      </c>
      <c r="H838" t="s">
        <v>5</v>
      </c>
      <c r="I838" t="s">
        <v>136</v>
      </c>
      <c r="J838">
        <v>1</v>
      </c>
      <c r="K838" t="s">
        <v>1964</v>
      </c>
      <c r="L838" t="s">
        <v>881</v>
      </c>
      <c r="M838" t="s">
        <v>882</v>
      </c>
    </row>
    <row r="839" spans="1:59" hidden="1">
      <c r="A839">
        <v>37458</v>
      </c>
      <c r="B839">
        <v>2016</v>
      </c>
      <c r="C839" t="s">
        <v>96</v>
      </c>
      <c r="D839" t="s">
        <v>99</v>
      </c>
      <c r="E839" s="2">
        <v>42409</v>
      </c>
      <c r="F839" s="2">
        <v>42410</v>
      </c>
      <c r="G839" t="s">
        <v>5</v>
      </c>
      <c r="H839" t="s">
        <v>5</v>
      </c>
      <c r="I839" t="s">
        <v>136</v>
      </c>
      <c r="J839">
        <v>1</v>
      </c>
      <c r="K839" t="s">
        <v>880</v>
      </c>
      <c r="L839" t="s">
        <v>881</v>
      </c>
      <c r="M839" t="s">
        <v>882</v>
      </c>
    </row>
    <row r="840" spans="1:59" hidden="1">
      <c r="A840">
        <v>37551</v>
      </c>
      <c r="B840">
        <v>2016</v>
      </c>
      <c r="C840" t="s">
        <v>7</v>
      </c>
      <c r="D840" t="s">
        <v>4133</v>
      </c>
      <c r="E840" s="2">
        <v>42409</v>
      </c>
      <c r="F840" s="2">
        <v>42410</v>
      </c>
      <c r="G840" t="s">
        <v>8</v>
      </c>
      <c r="H840" t="s">
        <v>8</v>
      </c>
      <c r="I840" t="s">
        <v>1959</v>
      </c>
      <c r="J840">
        <v>1</v>
      </c>
      <c r="K840" t="s">
        <v>1182</v>
      </c>
      <c r="L840" t="s">
        <v>1960</v>
      </c>
      <c r="M840" t="s">
        <v>856</v>
      </c>
    </row>
    <row r="841" spans="1:59" hidden="1">
      <c r="A841">
        <v>37591</v>
      </c>
      <c r="B841">
        <v>2016</v>
      </c>
      <c r="C841" t="s">
        <v>7</v>
      </c>
      <c r="E841" s="2">
        <v>42409</v>
      </c>
      <c r="F841" s="2">
        <v>42412</v>
      </c>
      <c r="G841" t="s">
        <v>10</v>
      </c>
      <c r="H841" t="s">
        <v>10</v>
      </c>
      <c r="I841" t="s">
        <v>1961</v>
      </c>
    </row>
    <row r="842" spans="1:59" hidden="1">
      <c r="A842">
        <v>37610</v>
      </c>
      <c r="B842">
        <v>2016</v>
      </c>
      <c r="C842" t="s">
        <v>7</v>
      </c>
      <c r="D842" t="s">
        <v>1962</v>
      </c>
      <c r="E842" s="2">
        <v>42409</v>
      </c>
      <c r="F842" s="2">
        <v>42412</v>
      </c>
      <c r="G842" t="s">
        <v>17</v>
      </c>
      <c r="H842" t="s">
        <v>17</v>
      </c>
      <c r="I842" t="s">
        <v>1963</v>
      </c>
      <c r="J842">
        <v>1</v>
      </c>
      <c r="K842" t="s">
        <v>1127</v>
      </c>
      <c r="L842" t="s">
        <v>1128</v>
      </c>
    </row>
    <row r="843" spans="1:59" hidden="1">
      <c r="A843">
        <v>38343</v>
      </c>
      <c r="B843">
        <v>2016</v>
      </c>
      <c r="C843" t="s">
        <v>7</v>
      </c>
      <c r="D843" t="s">
        <v>6114</v>
      </c>
      <c r="E843" s="2">
        <v>42409</v>
      </c>
      <c r="F843" s="2">
        <v>42409</v>
      </c>
      <c r="G843" t="s">
        <v>36</v>
      </c>
      <c r="H843" t="s">
        <v>36</v>
      </c>
      <c r="I843" t="s">
        <v>51</v>
      </c>
      <c r="J843">
        <v>1</v>
      </c>
      <c r="K843" t="s">
        <v>2761</v>
      </c>
      <c r="L843" t="s">
        <v>2762</v>
      </c>
      <c r="M843" t="s">
        <v>2763</v>
      </c>
      <c r="N843" t="s">
        <v>2764</v>
      </c>
      <c r="O843" t="s">
        <v>6308</v>
      </c>
      <c r="R843" t="s">
        <v>2765</v>
      </c>
      <c r="S843" t="s">
        <v>2765</v>
      </c>
      <c r="AB843" t="s">
        <v>728</v>
      </c>
      <c r="AI843" t="s">
        <v>4</v>
      </c>
      <c r="AJ843" t="s">
        <v>3</v>
      </c>
      <c r="AK843" t="s">
        <v>696</v>
      </c>
      <c r="AM843" t="s">
        <v>4134</v>
      </c>
      <c r="AN843" t="s">
        <v>28</v>
      </c>
      <c r="AO843">
        <v>0</v>
      </c>
      <c r="AS843">
        <v>1</v>
      </c>
      <c r="AT843">
        <v>1</v>
      </c>
      <c r="BB843">
        <v>0</v>
      </c>
      <c r="BD843">
        <v>1</v>
      </c>
      <c r="BE843">
        <v>0</v>
      </c>
      <c r="BF843">
        <v>73320</v>
      </c>
      <c r="BG843" s="1">
        <v>42409.518495370372</v>
      </c>
    </row>
    <row r="844" spans="1:59" hidden="1">
      <c r="A844">
        <v>38259</v>
      </c>
      <c r="B844">
        <v>2016</v>
      </c>
      <c r="C844" t="s">
        <v>7</v>
      </c>
      <c r="E844" s="2">
        <v>42409</v>
      </c>
      <c r="F844" s="2">
        <v>42410</v>
      </c>
      <c r="G844" t="s">
        <v>14</v>
      </c>
      <c r="H844" t="s">
        <v>14</v>
      </c>
      <c r="I844" t="s">
        <v>209</v>
      </c>
      <c r="J844">
        <v>1</v>
      </c>
      <c r="K844" t="s">
        <v>4135</v>
      </c>
      <c r="L844" t="s">
        <v>4136</v>
      </c>
      <c r="N844" t="s">
        <v>4137</v>
      </c>
    </row>
    <row r="845" spans="1:59" hidden="1">
      <c r="A845">
        <v>38421</v>
      </c>
      <c r="B845">
        <v>2016</v>
      </c>
      <c r="C845" t="s">
        <v>7</v>
      </c>
      <c r="D845" t="s">
        <v>4138</v>
      </c>
      <c r="E845" s="2">
        <v>42409</v>
      </c>
      <c r="F845" s="2">
        <v>42410</v>
      </c>
      <c r="G845" t="s">
        <v>38</v>
      </c>
      <c r="H845" t="s">
        <v>38</v>
      </c>
      <c r="I845" t="s">
        <v>83</v>
      </c>
      <c r="J845">
        <v>1</v>
      </c>
      <c r="K845" t="s">
        <v>4139</v>
      </c>
      <c r="L845" t="s">
        <v>4140</v>
      </c>
      <c r="M845" t="s">
        <v>4141</v>
      </c>
      <c r="N845" t="s">
        <v>41</v>
      </c>
      <c r="O845" t="s">
        <v>6613</v>
      </c>
      <c r="R845" t="s">
        <v>6614</v>
      </c>
      <c r="S845" t="s">
        <v>6614</v>
      </c>
      <c r="T845" t="s">
        <v>6615</v>
      </c>
      <c r="V845" t="s">
        <v>6616</v>
      </c>
      <c r="W845" t="s">
        <v>6617</v>
      </c>
      <c r="X845" t="s">
        <v>28</v>
      </c>
      <c r="Y845" t="s">
        <v>1</v>
      </c>
      <c r="AB845" t="s">
        <v>25</v>
      </c>
      <c r="AF845">
        <v>0</v>
      </c>
      <c r="AI845" t="s">
        <v>4</v>
      </c>
      <c r="AJ845" t="s">
        <v>16</v>
      </c>
      <c r="AK845" t="s">
        <v>729</v>
      </c>
      <c r="AL845" t="s">
        <v>729</v>
      </c>
      <c r="AM845" t="s">
        <v>1958</v>
      </c>
      <c r="AN845" t="s">
        <v>653</v>
      </c>
      <c r="AO845">
        <v>0</v>
      </c>
      <c r="AS845">
        <v>0</v>
      </c>
      <c r="AT845">
        <v>0</v>
      </c>
      <c r="BB845">
        <v>0</v>
      </c>
      <c r="BC845">
        <v>108441</v>
      </c>
      <c r="BD845">
        <v>0</v>
      </c>
      <c r="BG845" s="1">
        <v>42408.43712962963</v>
      </c>
    </row>
    <row r="846" spans="1:59" hidden="1">
      <c r="A846">
        <v>38665</v>
      </c>
      <c r="B846">
        <v>2016</v>
      </c>
      <c r="C846" t="s">
        <v>7</v>
      </c>
      <c r="E846" s="2">
        <v>42409</v>
      </c>
      <c r="F846" s="2">
        <v>42410</v>
      </c>
      <c r="G846" t="s">
        <v>25</v>
      </c>
      <c r="H846" t="s">
        <v>25</v>
      </c>
      <c r="I846" t="s">
        <v>4142</v>
      </c>
      <c r="J846">
        <v>1</v>
      </c>
      <c r="K846" t="s">
        <v>4143</v>
      </c>
      <c r="L846" t="s">
        <v>4144</v>
      </c>
    </row>
    <row r="847" spans="1:59" hidden="1">
      <c r="A847">
        <v>37787</v>
      </c>
      <c r="B847">
        <v>2016</v>
      </c>
      <c r="C847" t="s">
        <v>7</v>
      </c>
      <c r="D847" t="s">
        <v>3079</v>
      </c>
      <c r="E847" s="2">
        <v>42410</v>
      </c>
      <c r="F847" s="2">
        <v>42411</v>
      </c>
      <c r="G847" t="s">
        <v>47</v>
      </c>
      <c r="H847" t="s">
        <v>47</v>
      </c>
      <c r="I847" t="s">
        <v>1159</v>
      </c>
      <c r="J847">
        <v>1</v>
      </c>
      <c r="K847" t="s">
        <v>6618</v>
      </c>
      <c r="L847" t="s">
        <v>6234</v>
      </c>
      <c r="M847" t="s">
        <v>1160</v>
      </c>
      <c r="N847" t="s">
        <v>6619</v>
      </c>
    </row>
    <row r="848" spans="1:59" hidden="1">
      <c r="A848">
        <v>38482</v>
      </c>
      <c r="B848">
        <v>2016</v>
      </c>
      <c r="C848" t="s">
        <v>7</v>
      </c>
      <c r="E848" s="2">
        <v>42410</v>
      </c>
      <c r="F848" s="2">
        <v>42411</v>
      </c>
      <c r="G848" t="s">
        <v>24</v>
      </c>
      <c r="H848" t="s">
        <v>24</v>
      </c>
      <c r="I848" t="s">
        <v>4145</v>
      </c>
      <c r="J848">
        <v>1</v>
      </c>
      <c r="K848" t="s">
        <v>4146</v>
      </c>
      <c r="N848" t="s">
        <v>4147</v>
      </c>
    </row>
    <row r="849" spans="1:59" hidden="1">
      <c r="A849">
        <v>38783</v>
      </c>
      <c r="B849">
        <v>2016</v>
      </c>
      <c r="C849" t="s">
        <v>7</v>
      </c>
      <c r="E849" s="2">
        <v>42410</v>
      </c>
      <c r="F849" s="2">
        <v>42413</v>
      </c>
      <c r="G849" t="s">
        <v>20</v>
      </c>
      <c r="H849" t="s">
        <v>20</v>
      </c>
      <c r="I849" t="s">
        <v>3338</v>
      </c>
      <c r="J849">
        <v>1</v>
      </c>
      <c r="K849" t="s">
        <v>3339</v>
      </c>
      <c r="M849" t="s">
        <v>3340</v>
      </c>
    </row>
    <row r="850" spans="1:59">
      <c r="A850">
        <v>38803</v>
      </c>
      <c r="B850">
        <v>2016</v>
      </c>
      <c r="C850" t="s">
        <v>12</v>
      </c>
      <c r="E850" s="2">
        <v>42410</v>
      </c>
      <c r="F850" s="2">
        <v>42414</v>
      </c>
      <c r="G850" t="s">
        <v>17</v>
      </c>
      <c r="H850" t="s">
        <v>17</v>
      </c>
      <c r="I850" t="s">
        <v>4148</v>
      </c>
      <c r="J850">
        <v>1</v>
      </c>
      <c r="K850" t="s">
        <v>2358</v>
      </c>
      <c r="L850">
        <v>119270</v>
      </c>
    </row>
    <row r="851" spans="1:59">
      <c r="A851">
        <v>38937</v>
      </c>
      <c r="B851">
        <v>2016</v>
      </c>
      <c r="C851" t="s">
        <v>12</v>
      </c>
      <c r="D851" t="s">
        <v>6309</v>
      </c>
      <c r="E851" s="2">
        <v>42410</v>
      </c>
      <c r="F851" s="2">
        <v>42411</v>
      </c>
      <c r="G851" t="s">
        <v>8</v>
      </c>
      <c r="H851" t="s">
        <v>8</v>
      </c>
      <c r="I851" t="s">
        <v>865</v>
      </c>
    </row>
    <row r="852" spans="1:59" hidden="1">
      <c r="A852">
        <v>37257</v>
      </c>
      <c r="B852">
        <v>2016</v>
      </c>
      <c r="C852" t="s">
        <v>7</v>
      </c>
      <c r="E852" s="2">
        <v>42411</v>
      </c>
      <c r="F852" s="2">
        <v>42415</v>
      </c>
      <c r="G852" t="s">
        <v>14</v>
      </c>
      <c r="H852" t="s">
        <v>14</v>
      </c>
      <c r="I852" t="s">
        <v>457</v>
      </c>
      <c r="J852">
        <v>1</v>
      </c>
      <c r="K852" t="s">
        <v>4149</v>
      </c>
      <c r="L852" t="s">
        <v>4150</v>
      </c>
      <c r="N852" t="s">
        <v>4151</v>
      </c>
      <c r="O852" t="s">
        <v>4152</v>
      </c>
      <c r="Q852" t="s">
        <v>4153</v>
      </c>
      <c r="R852" t="s">
        <v>4154</v>
      </c>
      <c r="V852" t="s">
        <v>4155</v>
      </c>
      <c r="Y852" t="s">
        <v>1</v>
      </c>
      <c r="AB852" t="s">
        <v>36</v>
      </c>
      <c r="AF852">
        <v>0</v>
      </c>
      <c r="AI852" t="s">
        <v>6461</v>
      </c>
      <c r="AJ852" t="s">
        <v>6462</v>
      </c>
      <c r="AK852" t="s">
        <v>6620</v>
      </c>
      <c r="AM852" t="s">
        <v>6621</v>
      </c>
      <c r="AN852" t="s">
        <v>28</v>
      </c>
      <c r="AO852">
        <v>0</v>
      </c>
      <c r="AS852">
        <v>1</v>
      </c>
      <c r="AT852">
        <v>1</v>
      </c>
      <c r="BB852">
        <v>0</v>
      </c>
      <c r="BC852">
        <v>0</v>
      </c>
      <c r="BD852">
        <v>0</v>
      </c>
      <c r="BG852" s="1">
        <v>42415.835555555554</v>
      </c>
    </row>
    <row r="853" spans="1:59" hidden="1">
      <c r="A853">
        <v>37420</v>
      </c>
      <c r="B853">
        <v>2016</v>
      </c>
      <c r="C853" t="s">
        <v>2</v>
      </c>
      <c r="D853" t="s">
        <v>99</v>
      </c>
      <c r="E853" s="2">
        <v>42411</v>
      </c>
      <c r="F853" s="2">
        <v>42411</v>
      </c>
      <c r="G853" t="s">
        <v>6</v>
      </c>
      <c r="H853" t="s">
        <v>6</v>
      </c>
      <c r="I853" t="s">
        <v>1036</v>
      </c>
      <c r="J853">
        <v>1</v>
      </c>
      <c r="K853" t="s">
        <v>4156</v>
      </c>
      <c r="L853" t="s">
        <v>4157</v>
      </c>
      <c r="M853" t="s">
        <v>4158</v>
      </c>
      <c r="N853" t="s">
        <v>4159</v>
      </c>
    </row>
    <row r="854" spans="1:59" hidden="1">
      <c r="A854">
        <v>37552</v>
      </c>
      <c r="B854">
        <v>2016</v>
      </c>
      <c r="C854" t="s">
        <v>7</v>
      </c>
      <c r="D854" t="s">
        <v>4160</v>
      </c>
      <c r="E854" s="2">
        <v>42411</v>
      </c>
      <c r="F854" s="2">
        <v>42412</v>
      </c>
      <c r="G854" t="s">
        <v>8</v>
      </c>
      <c r="H854" t="s">
        <v>8</v>
      </c>
      <c r="I854" t="s">
        <v>853</v>
      </c>
      <c r="J854">
        <v>1</v>
      </c>
      <c r="K854" t="s">
        <v>1182</v>
      </c>
      <c r="L854" t="s">
        <v>1966</v>
      </c>
      <c r="M854" t="s">
        <v>854</v>
      </c>
    </row>
    <row r="855" spans="1:59">
      <c r="A855">
        <v>37595</v>
      </c>
      <c r="B855">
        <v>2016</v>
      </c>
      <c r="C855" t="s">
        <v>12</v>
      </c>
      <c r="D855" t="s">
        <v>4161</v>
      </c>
      <c r="E855" s="2">
        <v>42411</v>
      </c>
      <c r="F855" s="2">
        <v>42411</v>
      </c>
      <c r="G855" t="s">
        <v>10</v>
      </c>
      <c r="H855" t="s">
        <v>10</v>
      </c>
      <c r="I855" t="s">
        <v>1967</v>
      </c>
      <c r="J855">
        <v>1</v>
      </c>
      <c r="K855" t="s">
        <v>4162</v>
      </c>
      <c r="L855" t="s">
        <v>495</v>
      </c>
      <c r="M855" t="s">
        <v>2283</v>
      </c>
    </row>
    <row r="856" spans="1:59" hidden="1">
      <c r="A856">
        <v>37674</v>
      </c>
      <c r="B856">
        <v>2016</v>
      </c>
      <c r="C856" t="s">
        <v>7</v>
      </c>
      <c r="D856" t="s">
        <v>4189</v>
      </c>
      <c r="E856" s="2">
        <v>42411</v>
      </c>
      <c r="F856" s="2">
        <v>42412</v>
      </c>
      <c r="G856" t="s">
        <v>10</v>
      </c>
      <c r="H856" t="s">
        <v>10</v>
      </c>
      <c r="I856" t="s">
        <v>3073</v>
      </c>
    </row>
    <row r="857" spans="1:59" hidden="1">
      <c r="A857">
        <v>37684</v>
      </c>
      <c r="B857">
        <v>2016</v>
      </c>
      <c r="C857" t="s">
        <v>7</v>
      </c>
      <c r="D857" t="s">
        <v>2468</v>
      </c>
      <c r="E857" s="2">
        <v>42411</v>
      </c>
      <c r="F857" s="2">
        <v>42412</v>
      </c>
      <c r="G857" t="s">
        <v>10</v>
      </c>
      <c r="H857" t="s">
        <v>10</v>
      </c>
      <c r="I857" t="s">
        <v>4163</v>
      </c>
    </row>
    <row r="858" spans="1:59" hidden="1">
      <c r="A858">
        <v>37743</v>
      </c>
      <c r="B858">
        <v>2016</v>
      </c>
      <c r="C858" t="s">
        <v>7</v>
      </c>
      <c r="E858" s="2">
        <v>42411</v>
      </c>
      <c r="F858" s="2">
        <v>42412</v>
      </c>
      <c r="G858" t="s">
        <v>19</v>
      </c>
      <c r="H858" t="s">
        <v>19</v>
      </c>
      <c r="I858" t="s">
        <v>2904</v>
      </c>
      <c r="J858">
        <v>1</v>
      </c>
      <c r="K858" t="s">
        <v>2905</v>
      </c>
      <c r="L858" t="s">
        <v>2906</v>
      </c>
      <c r="N858" t="s">
        <v>2907</v>
      </c>
      <c r="O858" t="s">
        <v>2908</v>
      </c>
      <c r="Q858" t="s">
        <v>2908</v>
      </c>
      <c r="R858" t="s">
        <v>2909</v>
      </c>
      <c r="S858" t="s">
        <v>2909</v>
      </c>
      <c r="V858" t="s">
        <v>2910</v>
      </c>
      <c r="Y858" t="s">
        <v>1</v>
      </c>
      <c r="AB858" t="s">
        <v>20</v>
      </c>
      <c r="AF858">
        <v>0</v>
      </c>
      <c r="AI858" t="s">
        <v>4</v>
      </c>
      <c r="AJ858" t="s">
        <v>3</v>
      </c>
      <c r="AK858" t="s">
        <v>675</v>
      </c>
      <c r="AL858" t="s">
        <v>675</v>
      </c>
      <c r="AM858" t="s">
        <v>4180</v>
      </c>
      <c r="AN858" t="s">
        <v>28</v>
      </c>
      <c r="AO858">
        <v>0</v>
      </c>
      <c r="AS858">
        <v>1</v>
      </c>
      <c r="AT858">
        <v>0</v>
      </c>
      <c r="BB858">
        <v>0</v>
      </c>
      <c r="BC858">
        <v>0</v>
      </c>
      <c r="BD858">
        <v>0</v>
      </c>
      <c r="BG858" s="1">
        <v>42411.550532407404</v>
      </c>
    </row>
    <row r="859" spans="1:59" hidden="1">
      <c r="A859">
        <v>38003</v>
      </c>
      <c r="B859">
        <v>2016</v>
      </c>
      <c r="C859" t="s">
        <v>7</v>
      </c>
      <c r="E859" s="2">
        <v>42411</v>
      </c>
      <c r="F859" s="2">
        <v>42412</v>
      </c>
      <c r="G859" t="s">
        <v>14</v>
      </c>
      <c r="H859" t="s">
        <v>14</v>
      </c>
      <c r="I859" t="s">
        <v>4165</v>
      </c>
      <c r="J859">
        <v>1</v>
      </c>
      <c r="K859" t="s">
        <v>4166</v>
      </c>
      <c r="L859" t="s">
        <v>4167</v>
      </c>
      <c r="N859" t="s">
        <v>4168</v>
      </c>
    </row>
    <row r="860" spans="1:59" hidden="1">
      <c r="A860">
        <v>38154</v>
      </c>
      <c r="B860">
        <v>2016</v>
      </c>
      <c r="C860" t="s">
        <v>7</v>
      </c>
      <c r="D860" t="s">
        <v>4169</v>
      </c>
      <c r="E860" s="2">
        <v>42411</v>
      </c>
      <c r="F860" s="2">
        <v>42414</v>
      </c>
      <c r="G860" t="s">
        <v>10</v>
      </c>
      <c r="H860" t="s">
        <v>10</v>
      </c>
      <c r="I860" t="s">
        <v>4170</v>
      </c>
    </row>
    <row r="861" spans="1:59" hidden="1">
      <c r="A861">
        <v>38298</v>
      </c>
      <c r="B861">
        <v>2016</v>
      </c>
      <c r="C861" t="s">
        <v>7</v>
      </c>
      <c r="E861" s="2">
        <v>42411</v>
      </c>
      <c r="F861" s="2">
        <v>42414</v>
      </c>
      <c r="G861" t="s">
        <v>6</v>
      </c>
      <c r="H861" t="s">
        <v>6</v>
      </c>
      <c r="I861" t="s">
        <v>2769</v>
      </c>
      <c r="J861">
        <v>1</v>
      </c>
      <c r="K861" t="s">
        <v>2770</v>
      </c>
      <c r="L861" t="s">
        <v>2771</v>
      </c>
      <c r="N861" t="s">
        <v>2772</v>
      </c>
    </row>
    <row r="862" spans="1:59" hidden="1">
      <c r="A862">
        <v>38394</v>
      </c>
      <c r="B862">
        <v>2016</v>
      </c>
      <c r="C862" t="s">
        <v>7</v>
      </c>
      <c r="D862" t="s">
        <v>3125</v>
      </c>
      <c r="E862" s="2">
        <v>42411</v>
      </c>
      <c r="F862" s="2">
        <v>42412</v>
      </c>
      <c r="G862" t="s">
        <v>38</v>
      </c>
      <c r="H862" t="s">
        <v>38</v>
      </c>
      <c r="I862" t="s">
        <v>83</v>
      </c>
      <c r="J862">
        <v>1</v>
      </c>
      <c r="K862" t="s">
        <v>6622</v>
      </c>
      <c r="L862" t="s">
        <v>3126</v>
      </c>
      <c r="M862" t="s">
        <v>3127</v>
      </c>
      <c r="N862" t="s">
        <v>41</v>
      </c>
      <c r="O862" t="s">
        <v>6623</v>
      </c>
      <c r="P862" t="s">
        <v>6624</v>
      </c>
      <c r="R862" t="s">
        <v>3128</v>
      </c>
      <c r="S862" t="s">
        <v>6625</v>
      </c>
      <c r="T862" t="s">
        <v>6626</v>
      </c>
      <c r="V862" t="s">
        <v>6627</v>
      </c>
      <c r="W862" t="s">
        <v>6628</v>
      </c>
      <c r="X862" t="s">
        <v>28</v>
      </c>
      <c r="Y862" t="s">
        <v>1</v>
      </c>
      <c r="AB862" t="s">
        <v>40</v>
      </c>
      <c r="AF862">
        <v>0</v>
      </c>
      <c r="AI862" t="s">
        <v>2690</v>
      </c>
      <c r="AJ862" t="s">
        <v>18</v>
      </c>
      <c r="AK862" t="s">
        <v>949</v>
      </c>
      <c r="AL862" t="s">
        <v>949</v>
      </c>
      <c r="AM862" t="s">
        <v>4180</v>
      </c>
      <c r="AN862" t="s">
        <v>653</v>
      </c>
      <c r="AO862">
        <v>0</v>
      </c>
      <c r="AS862">
        <v>0</v>
      </c>
      <c r="AT862">
        <v>1</v>
      </c>
      <c r="BB862">
        <v>0</v>
      </c>
      <c r="BC862">
        <v>108438</v>
      </c>
      <c r="BD862">
        <v>0</v>
      </c>
      <c r="BG862" s="1">
        <v>42409.650173611109</v>
      </c>
    </row>
    <row r="863" spans="1:59" hidden="1">
      <c r="A863">
        <v>38422</v>
      </c>
      <c r="B863">
        <v>2016</v>
      </c>
      <c r="C863" t="s">
        <v>7</v>
      </c>
      <c r="D863" t="s">
        <v>4171</v>
      </c>
      <c r="E863" s="2">
        <v>42411</v>
      </c>
      <c r="F863" s="2">
        <v>42412</v>
      </c>
      <c r="G863" t="s">
        <v>38</v>
      </c>
      <c r="H863" t="s">
        <v>38</v>
      </c>
      <c r="I863" t="s">
        <v>4172</v>
      </c>
      <c r="J863">
        <v>1</v>
      </c>
      <c r="K863" t="s">
        <v>4173</v>
      </c>
      <c r="L863" t="s">
        <v>4174</v>
      </c>
      <c r="M863" t="s">
        <v>4175</v>
      </c>
      <c r="N863" t="s">
        <v>41</v>
      </c>
      <c r="O863" t="s">
        <v>4176</v>
      </c>
      <c r="Q863" t="s">
        <v>4177</v>
      </c>
      <c r="R863" t="s">
        <v>4178</v>
      </c>
      <c r="S863" t="s">
        <v>4178</v>
      </c>
      <c r="V863" t="s">
        <v>4179</v>
      </c>
      <c r="Y863" t="s">
        <v>1</v>
      </c>
      <c r="AB863" t="s">
        <v>40</v>
      </c>
      <c r="AF863">
        <v>0</v>
      </c>
      <c r="AI863" t="s">
        <v>4</v>
      </c>
      <c r="AJ863" t="s">
        <v>3</v>
      </c>
      <c r="AL863" t="s">
        <v>675</v>
      </c>
      <c r="AM863" t="s">
        <v>4180</v>
      </c>
      <c r="AN863" t="s">
        <v>653</v>
      </c>
      <c r="AO863">
        <v>0</v>
      </c>
      <c r="AS863">
        <v>0</v>
      </c>
      <c r="AT863">
        <v>0</v>
      </c>
      <c r="BB863">
        <v>0</v>
      </c>
      <c r="BC863">
        <v>108442</v>
      </c>
      <c r="BD863">
        <v>0</v>
      </c>
      <c r="BG863" s="1">
        <v>42400.327743055554</v>
      </c>
    </row>
    <row r="864" spans="1:59" hidden="1">
      <c r="A864">
        <v>38942</v>
      </c>
      <c r="B864">
        <v>2016</v>
      </c>
      <c r="C864" t="s">
        <v>32</v>
      </c>
      <c r="E864" s="2">
        <v>42411</v>
      </c>
      <c r="F864" s="2">
        <v>42411</v>
      </c>
      <c r="G864" t="s">
        <v>36</v>
      </c>
      <c r="H864" t="s">
        <v>36</v>
      </c>
      <c r="I864" t="s">
        <v>817</v>
      </c>
      <c r="J864">
        <v>1</v>
      </c>
      <c r="K864" t="s">
        <v>6629</v>
      </c>
      <c r="L864" t="s">
        <v>6165</v>
      </c>
      <c r="M864" t="s">
        <v>6166</v>
      </c>
      <c r="N864" t="s">
        <v>6167</v>
      </c>
      <c r="O864" t="s">
        <v>6168</v>
      </c>
      <c r="R864" t="s">
        <v>6169</v>
      </c>
      <c r="Y864" t="s">
        <v>1</v>
      </c>
      <c r="AI864" t="s">
        <v>4</v>
      </c>
      <c r="AJ864" t="s">
        <v>145</v>
      </c>
      <c r="AK864" t="s">
        <v>6170</v>
      </c>
      <c r="AL864" t="s">
        <v>6170</v>
      </c>
      <c r="AM864" t="s">
        <v>6310</v>
      </c>
      <c r="AO864">
        <v>0</v>
      </c>
      <c r="AS864">
        <v>1</v>
      </c>
      <c r="AT864">
        <v>1</v>
      </c>
      <c r="BB864">
        <v>0</v>
      </c>
      <c r="BD864">
        <v>0</v>
      </c>
      <c r="BG864" s="1">
        <v>42412.601006944446</v>
      </c>
    </row>
    <row r="865" spans="1:59" hidden="1">
      <c r="A865">
        <v>37203</v>
      </c>
      <c r="B865">
        <v>2016</v>
      </c>
      <c r="C865" t="s">
        <v>32</v>
      </c>
      <c r="E865" s="2">
        <v>42412</v>
      </c>
      <c r="F865" s="2">
        <v>42414</v>
      </c>
      <c r="G865" t="s">
        <v>6</v>
      </c>
      <c r="H865" t="s">
        <v>6</v>
      </c>
      <c r="I865" t="s">
        <v>5519</v>
      </c>
      <c r="J865">
        <v>1</v>
      </c>
      <c r="K865" t="s">
        <v>4181</v>
      </c>
      <c r="L865" t="s">
        <v>4182</v>
      </c>
      <c r="M865" t="s">
        <v>4183</v>
      </c>
      <c r="N865" t="s">
        <v>4184</v>
      </c>
      <c r="O865" t="s">
        <v>4185</v>
      </c>
      <c r="R865" t="s">
        <v>5812</v>
      </c>
      <c r="S865" t="s">
        <v>5811</v>
      </c>
      <c r="T865" t="s">
        <v>5812</v>
      </c>
      <c r="U865" t="s">
        <v>5812</v>
      </c>
      <c r="Y865" t="s">
        <v>1</v>
      </c>
      <c r="AI865" t="s">
        <v>107</v>
      </c>
      <c r="AJ865" t="s">
        <v>67</v>
      </c>
      <c r="AK865" t="s">
        <v>2578</v>
      </c>
      <c r="AL865" t="s">
        <v>2578</v>
      </c>
      <c r="AM865" t="s">
        <v>1968</v>
      </c>
      <c r="AN865" t="s">
        <v>28</v>
      </c>
      <c r="AO865">
        <v>0</v>
      </c>
      <c r="AS865">
        <v>1</v>
      </c>
      <c r="AT865">
        <v>1</v>
      </c>
      <c r="BB865">
        <v>0</v>
      </c>
      <c r="BD865">
        <v>0</v>
      </c>
      <c r="BG865" s="1">
        <v>42413.592210648145</v>
      </c>
    </row>
    <row r="866" spans="1:59" hidden="1">
      <c r="A866">
        <v>37308</v>
      </c>
      <c r="B866">
        <v>2016</v>
      </c>
      <c r="C866" t="s">
        <v>32</v>
      </c>
      <c r="D866" t="s">
        <v>4161</v>
      </c>
      <c r="E866" s="2">
        <v>42412</v>
      </c>
      <c r="F866" s="2">
        <v>42412</v>
      </c>
      <c r="G866" t="s">
        <v>10</v>
      </c>
      <c r="H866" t="s">
        <v>10</v>
      </c>
      <c r="I866" t="s">
        <v>1967</v>
      </c>
      <c r="J866">
        <v>1</v>
      </c>
      <c r="K866" t="s">
        <v>1023</v>
      </c>
      <c r="L866" t="s">
        <v>772</v>
      </c>
      <c r="N866" t="s">
        <v>66</v>
      </c>
    </row>
    <row r="867" spans="1:59">
      <c r="A867">
        <v>37375</v>
      </c>
      <c r="B867">
        <v>2016</v>
      </c>
      <c r="C867" t="s">
        <v>12</v>
      </c>
      <c r="D867" t="s">
        <v>4186</v>
      </c>
      <c r="E867" s="2">
        <v>42412</v>
      </c>
      <c r="F867" s="2">
        <v>42413</v>
      </c>
      <c r="G867" t="s">
        <v>22</v>
      </c>
      <c r="H867" t="s">
        <v>22</v>
      </c>
      <c r="I867" t="s">
        <v>1965</v>
      </c>
      <c r="J867">
        <v>1</v>
      </c>
      <c r="K867" t="s">
        <v>4187</v>
      </c>
      <c r="L867" t="s">
        <v>4188</v>
      </c>
    </row>
    <row r="868" spans="1:59">
      <c r="A868">
        <v>37379</v>
      </c>
      <c r="B868">
        <v>2016</v>
      </c>
      <c r="C868" t="s">
        <v>12</v>
      </c>
      <c r="E868" s="2">
        <v>42412</v>
      </c>
      <c r="F868" s="2">
        <v>42414</v>
      </c>
      <c r="G868" t="s">
        <v>8</v>
      </c>
      <c r="H868" t="s">
        <v>8</v>
      </c>
      <c r="I868" t="s">
        <v>33</v>
      </c>
      <c r="J868">
        <v>1</v>
      </c>
      <c r="K868" t="s">
        <v>6319</v>
      </c>
      <c r="L868" t="s">
        <v>6320</v>
      </c>
      <c r="M868" t="s">
        <v>1407</v>
      </c>
    </row>
    <row r="869" spans="1:59" hidden="1">
      <c r="A869">
        <v>37440</v>
      </c>
      <c r="B869">
        <v>2016</v>
      </c>
      <c r="C869" t="s">
        <v>7</v>
      </c>
      <c r="D869" t="s">
        <v>6311</v>
      </c>
      <c r="E869" s="2">
        <v>42412</v>
      </c>
      <c r="F869" s="2">
        <v>42413</v>
      </c>
      <c r="G869" t="s">
        <v>44</v>
      </c>
      <c r="H869" t="s">
        <v>44</v>
      </c>
      <c r="I869" t="s">
        <v>858</v>
      </c>
      <c r="J869">
        <v>1</v>
      </c>
      <c r="K869" t="s">
        <v>2926</v>
      </c>
      <c r="L869" t="s">
        <v>2927</v>
      </c>
      <c r="M869" t="s">
        <v>2928</v>
      </c>
    </row>
    <row r="870" spans="1:59" hidden="1">
      <c r="A870">
        <v>37459</v>
      </c>
      <c r="B870">
        <v>2016</v>
      </c>
      <c r="C870" t="s">
        <v>96</v>
      </c>
      <c r="D870" t="s">
        <v>99</v>
      </c>
      <c r="E870" s="2">
        <v>42412</v>
      </c>
      <c r="F870" s="2">
        <v>42414</v>
      </c>
      <c r="G870" t="s">
        <v>5</v>
      </c>
      <c r="H870" t="s">
        <v>5</v>
      </c>
      <c r="I870" t="s">
        <v>1195</v>
      </c>
      <c r="J870">
        <v>1</v>
      </c>
      <c r="K870" t="s">
        <v>1196</v>
      </c>
      <c r="L870" t="s">
        <v>1197</v>
      </c>
      <c r="M870" t="s">
        <v>1198</v>
      </c>
      <c r="N870" t="s">
        <v>1199</v>
      </c>
      <c r="O870" t="s">
        <v>1969</v>
      </c>
      <c r="R870" t="s">
        <v>1200</v>
      </c>
      <c r="S870" t="s">
        <v>1200</v>
      </c>
      <c r="T870" t="s">
        <v>6312</v>
      </c>
      <c r="U870" t="s">
        <v>6313</v>
      </c>
      <c r="V870" t="s">
        <v>6314</v>
      </c>
      <c r="W870" t="s">
        <v>1201</v>
      </c>
      <c r="Y870" t="s">
        <v>1</v>
      </c>
      <c r="AF870">
        <v>0</v>
      </c>
      <c r="AI870" t="s">
        <v>13</v>
      </c>
      <c r="AJ870" t="s">
        <v>216</v>
      </c>
      <c r="AL870" t="s">
        <v>776</v>
      </c>
      <c r="AM870" t="s">
        <v>1968</v>
      </c>
      <c r="AN870" t="s">
        <v>28</v>
      </c>
      <c r="AO870">
        <v>0</v>
      </c>
      <c r="AS870">
        <v>1</v>
      </c>
      <c r="AT870">
        <v>1</v>
      </c>
      <c r="BB870">
        <v>0</v>
      </c>
      <c r="BC870">
        <v>0</v>
      </c>
      <c r="BD870">
        <v>0</v>
      </c>
      <c r="BG870" s="1">
        <v>42415.460057870368</v>
      </c>
    </row>
    <row r="871" spans="1:59" hidden="1">
      <c r="A871">
        <v>37518</v>
      </c>
      <c r="B871">
        <v>2016</v>
      </c>
      <c r="C871" t="s">
        <v>32</v>
      </c>
      <c r="E871" s="2">
        <v>42412</v>
      </c>
      <c r="F871" s="2">
        <v>42414</v>
      </c>
      <c r="G871" t="s">
        <v>8</v>
      </c>
      <c r="H871" t="s">
        <v>8</v>
      </c>
      <c r="I871" t="s">
        <v>118</v>
      </c>
      <c r="J871">
        <v>1</v>
      </c>
      <c r="K871" t="s">
        <v>1182</v>
      </c>
      <c r="L871" t="s">
        <v>1970</v>
      </c>
      <c r="M871" t="s">
        <v>827</v>
      </c>
    </row>
    <row r="872" spans="1:59" hidden="1">
      <c r="A872">
        <v>37641</v>
      </c>
      <c r="B872">
        <v>2016</v>
      </c>
      <c r="C872" t="s">
        <v>32</v>
      </c>
      <c r="E872" s="2">
        <v>42412</v>
      </c>
      <c r="F872" s="2">
        <v>42413</v>
      </c>
      <c r="G872" t="s">
        <v>40</v>
      </c>
      <c r="H872" t="s">
        <v>40</v>
      </c>
      <c r="I872" t="s">
        <v>6630</v>
      </c>
      <c r="J872">
        <v>1</v>
      </c>
      <c r="K872" t="s">
        <v>6631</v>
      </c>
      <c r="O872" t="s">
        <v>6632</v>
      </c>
      <c r="R872" t="s">
        <v>6633</v>
      </c>
      <c r="Y872" t="s">
        <v>1</v>
      </c>
      <c r="AF872">
        <v>0</v>
      </c>
      <c r="AI872" t="s">
        <v>103</v>
      </c>
      <c r="AJ872" t="s">
        <v>153</v>
      </c>
      <c r="AK872" t="s">
        <v>936</v>
      </c>
      <c r="AL872" t="s">
        <v>936</v>
      </c>
      <c r="AM872" t="s">
        <v>6634</v>
      </c>
      <c r="AN872" t="s">
        <v>28</v>
      </c>
      <c r="AO872">
        <v>0</v>
      </c>
      <c r="AS872">
        <v>1</v>
      </c>
      <c r="AT872">
        <v>1</v>
      </c>
      <c r="BB872">
        <v>0</v>
      </c>
      <c r="BC872">
        <v>0</v>
      </c>
      <c r="BD872">
        <v>0</v>
      </c>
      <c r="BE872">
        <v>0</v>
      </c>
      <c r="BF872">
        <v>89677</v>
      </c>
      <c r="BG872" s="1">
        <v>42415.882106481484</v>
      </c>
    </row>
    <row r="873" spans="1:59" hidden="1">
      <c r="A873">
        <v>37685</v>
      </c>
      <c r="B873">
        <v>2016</v>
      </c>
      <c r="C873" t="s">
        <v>7</v>
      </c>
      <c r="D873" t="s">
        <v>4190</v>
      </c>
      <c r="E873" s="2">
        <v>42412</v>
      </c>
      <c r="F873" s="2">
        <v>42413</v>
      </c>
      <c r="G873" t="s">
        <v>10</v>
      </c>
      <c r="H873" t="s">
        <v>10</v>
      </c>
      <c r="I873" t="s">
        <v>4191</v>
      </c>
    </row>
    <row r="874" spans="1:59" hidden="1">
      <c r="A874">
        <v>37793</v>
      </c>
      <c r="B874">
        <v>2016</v>
      </c>
      <c r="C874" t="s">
        <v>96</v>
      </c>
      <c r="D874" t="s">
        <v>4192</v>
      </c>
      <c r="E874" s="2">
        <v>42412</v>
      </c>
      <c r="F874" s="2">
        <v>42413</v>
      </c>
      <c r="G874" t="s">
        <v>10</v>
      </c>
      <c r="H874" t="s">
        <v>10</v>
      </c>
      <c r="I874" t="s">
        <v>6315</v>
      </c>
    </row>
    <row r="875" spans="1:59" hidden="1">
      <c r="A875">
        <v>37833</v>
      </c>
      <c r="B875">
        <v>2016</v>
      </c>
      <c r="C875" t="s">
        <v>7</v>
      </c>
      <c r="D875" t="s">
        <v>2993</v>
      </c>
      <c r="E875" s="2">
        <v>42412</v>
      </c>
      <c r="F875" s="2">
        <v>42414</v>
      </c>
      <c r="G875" t="s">
        <v>25</v>
      </c>
      <c r="H875" t="s">
        <v>25</v>
      </c>
      <c r="I875" t="s">
        <v>2994</v>
      </c>
      <c r="J875">
        <v>1</v>
      </c>
      <c r="K875" t="s">
        <v>2995</v>
      </c>
      <c r="L875" t="s">
        <v>2992</v>
      </c>
    </row>
    <row r="876" spans="1:59">
      <c r="A876">
        <v>37858</v>
      </c>
      <c r="B876">
        <v>2016</v>
      </c>
      <c r="C876" t="s">
        <v>12</v>
      </c>
      <c r="D876" t="s">
        <v>2666</v>
      </c>
      <c r="E876" s="2">
        <v>42412</v>
      </c>
      <c r="F876" s="2">
        <v>42413</v>
      </c>
      <c r="G876" t="s">
        <v>25</v>
      </c>
      <c r="H876" t="s">
        <v>25</v>
      </c>
      <c r="I876" t="s">
        <v>2667</v>
      </c>
      <c r="J876">
        <v>1</v>
      </c>
      <c r="K876" t="s">
        <v>2668</v>
      </c>
      <c r="L876" t="s">
        <v>2669</v>
      </c>
    </row>
    <row r="877" spans="1:59" hidden="1">
      <c r="A877">
        <v>37977</v>
      </c>
      <c r="B877">
        <v>2016</v>
      </c>
      <c r="C877" t="s">
        <v>7</v>
      </c>
      <c r="E877" s="2">
        <v>42412</v>
      </c>
      <c r="F877" s="2">
        <v>42413</v>
      </c>
      <c r="G877" t="s">
        <v>22</v>
      </c>
      <c r="H877" t="s">
        <v>22</v>
      </c>
      <c r="I877" t="s">
        <v>4994</v>
      </c>
      <c r="J877">
        <v>1</v>
      </c>
      <c r="K877" t="s">
        <v>3013</v>
      </c>
      <c r="L877" t="s">
        <v>3014</v>
      </c>
      <c r="M877" t="s">
        <v>3015</v>
      </c>
    </row>
    <row r="878" spans="1:59" hidden="1">
      <c r="A878">
        <v>38165</v>
      </c>
      <c r="B878">
        <v>2016</v>
      </c>
      <c r="C878" t="s">
        <v>96</v>
      </c>
      <c r="D878" t="s">
        <v>1975</v>
      </c>
      <c r="E878" s="2">
        <v>42412</v>
      </c>
      <c r="F878" s="2">
        <v>42421</v>
      </c>
      <c r="G878" t="s">
        <v>5</v>
      </c>
      <c r="H878" t="s">
        <v>5</v>
      </c>
      <c r="I878" t="s">
        <v>117</v>
      </c>
      <c r="J878">
        <v>1</v>
      </c>
      <c r="K878" t="s">
        <v>4193</v>
      </c>
      <c r="L878" t="s">
        <v>4194</v>
      </c>
      <c r="M878" t="s">
        <v>4195</v>
      </c>
      <c r="N878" t="s">
        <v>4196</v>
      </c>
    </row>
    <row r="879" spans="1:59" hidden="1">
      <c r="A879">
        <v>38199</v>
      </c>
      <c r="B879">
        <v>2016</v>
      </c>
      <c r="C879" t="s">
        <v>130</v>
      </c>
      <c r="D879" t="s">
        <v>1975</v>
      </c>
      <c r="E879" s="2">
        <v>42412</v>
      </c>
      <c r="F879" s="2">
        <v>42421</v>
      </c>
      <c r="G879" t="s">
        <v>5</v>
      </c>
      <c r="H879" t="s">
        <v>5</v>
      </c>
      <c r="I879" t="s">
        <v>117</v>
      </c>
      <c r="J879">
        <v>1</v>
      </c>
      <c r="K879" t="s">
        <v>4193</v>
      </c>
      <c r="L879" t="s">
        <v>4194</v>
      </c>
      <c r="M879" t="s">
        <v>4195</v>
      </c>
      <c r="N879" t="s">
        <v>4196</v>
      </c>
    </row>
    <row r="880" spans="1:59" hidden="1">
      <c r="A880">
        <v>38200</v>
      </c>
      <c r="B880">
        <v>2016</v>
      </c>
      <c r="C880" t="s">
        <v>2</v>
      </c>
      <c r="D880" t="s">
        <v>1975</v>
      </c>
      <c r="E880" s="2">
        <v>42412</v>
      </c>
      <c r="F880" s="2">
        <v>42421</v>
      </c>
      <c r="G880" t="s">
        <v>5</v>
      </c>
      <c r="H880" t="s">
        <v>5</v>
      </c>
      <c r="I880" t="s">
        <v>117</v>
      </c>
      <c r="J880">
        <v>1</v>
      </c>
      <c r="K880" t="s">
        <v>4193</v>
      </c>
      <c r="L880" t="s">
        <v>4197</v>
      </c>
      <c r="M880" t="s">
        <v>4195</v>
      </c>
      <c r="N880" t="s">
        <v>4196</v>
      </c>
    </row>
    <row r="881" spans="1:59" hidden="1">
      <c r="A881">
        <v>38296</v>
      </c>
      <c r="B881">
        <v>2016</v>
      </c>
      <c r="C881" t="s">
        <v>7</v>
      </c>
      <c r="D881" t="s">
        <v>4198</v>
      </c>
      <c r="E881" s="2">
        <v>42412</v>
      </c>
      <c r="F881" s="2">
        <v>42412</v>
      </c>
      <c r="G881" t="s">
        <v>6</v>
      </c>
      <c r="H881" t="s">
        <v>6</v>
      </c>
      <c r="I881" t="s">
        <v>4199</v>
      </c>
      <c r="J881">
        <v>1</v>
      </c>
      <c r="K881" t="s">
        <v>4200</v>
      </c>
      <c r="L881" t="s">
        <v>4201</v>
      </c>
      <c r="N881" t="s">
        <v>6635</v>
      </c>
    </row>
    <row r="882" spans="1:59" hidden="1">
      <c r="A882">
        <v>38306</v>
      </c>
      <c r="B882">
        <v>2016</v>
      </c>
      <c r="C882" t="s">
        <v>2</v>
      </c>
      <c r="D882" t="s">
        <v>4202</v>
      </c>
      <c r="E882" s="2">
        <v>42412</v>
      </c>
      <c r="F882" s="2">
        <v>42412</v>
      </c>
      <c r="G882" t="s">
        <v>17</v>
      </c>
      <c r="H882" t="s">
        <v>17</v>
      </c>
      <c r="I882" t="s">
        <v>2968</v>
      </c>
      <c r="J882">
        <v>1</v>
      </c>
      <c r="K882" t="s">
        <v>2969</v>
      </c>
      <c r="L882" t="s">
        <v>2970</v>
      </c>
      <c r="N882" t="s">
        <v>2971</v>
      </c>
    </row>
    <row r="883" spans="1:59" hidden="1">
      <c r="A883">
        <v>38344</v>
      </c>
      <c r="B883">
        <v>2016</v>
      </c>
      <c r="C883" t="s">
        <v>7</v>
      </c>
      <c r="D883" t="s">
        <v>4203</v>
      </c>
      <c r="E883" s="2">
        <v>42412</v>
      </c>
      <c r="F883" s="2">
        <v>42415</v>
      </c>
      <c r="G883" t="s">
        <v>36</v>
      </c>
      <c r="H883" t="s">
        <v>36</v>
      </c>
      <c r="I883" t="s">
        <v>4204</v>
      </c>
      <c r="J883">
        <v>1</v>
      </c>
      <c r="K883" t="s">
        <v>4205</v>
      </c>
      <c r="M883" t="s">
        <v>6636</v>
      </c>
      <c r="N883" t="s">
        <v>3765</v>
      </c>
    </row>
    <row r="884" spans="1:59" hidden="1">
      <c r="A884">
        <v>38452</v>
      </c>
      <c r="B884">
        <v>2016</v>
      </c>
      <c r="C884" t="s">
        <v>2</v>
      </c>
      <c r="D884" t="s">
        <v>4206</v>
      </c>
      <c r="E884" s="2">
        <v>42412</v>
      </c>
      <c r="F884" s="2">
        <v>42414</v>
      </c>
      <c r="G884" t="s">
        <v>5</v>
      </c>
      <c r="H884" t="s">
        <v>5</v>
      </c>
      <c r="I884" t="s">
        <v>4207</v>
      </c>
      <c r="J884">
        <v>1</v>
      </c>
      <c r="K884" t="s">
        <v>4208</v>
      </c>
      <c r="L884" t="s">
        <v>4209</v>
      </c>
      <c r="M884" t="s">
        <v>4210</v>
      </c>
      <c r="N884" t="s">
        <v>4211</v>
      </c>
    </row>
    <row r="885" spans="1:59" hidden="1">
      <c r="A885">
        <v>38478</v>
      </c>
      <c r="B885">
        <v>2016</v>
      </c>
      <c r="C885" t="s">
        <v>7</v>
      </c>
      <c r="E885" s="2">
        <v>42412</v>
      </c>
      <c r="F885" s="2">
        <v>42414</v>
      </c>
      <c r="G885" t="s">
        <v>24</v>
      </c>
      <c r="H885" t="s">
        <v>24</v>
      </c>
      <c r="I885" t="s">
        <v>4212</v>
      </c>
      <c r="J885">
        <v>1</v>
      </c>
      <c r="K885" t="s">
        <v>4213</v>
      </c>
      <c r="L885" t="s">
        <v>4214</v>
      </c>
      <c r="N885" t="s">
        <v>6637</v>
      </c>
    </row>
    <row r="886" spans="1:59" hidden="1">
      <c r="A886">
        <v>38603</v>
      </c>
      <c r="B886">
        <v>2016</v>
      </c>
      <c r="C886" t="s">
        <v>7</v>
      </c>
      <c r="D886" t="s">
        <v>3296</v>
      </c>
      <c r="E886" s="2">
        <v>42412</v>
      </c>
      <c r="F886" s="2">
        <v>42413</v>
      </c>
      <c r="G886" t="s">
        <v>25</v>
      </c>
      <c r="H886" t="s">
        <v>25</v>
      </c>
      <c r="I886" t="s">
        <v>6143</v>
      </c>
      <c r="J886">
        <v>1</v>
      </c>
      <c r="K886" t="s">
        <v>3297</v>
      </c>
      <c r="L886" t="s">
        <v>3298</v>
      </c>
    </row>
    <row r="887" spans="1:59" hidden="1">
      <c r="A887">
        <v>38609</v>
      </c>
      <c r="B887">
        <v>2016</v>
      </c>
      <c r="C887" t="s">
        <v>7</v>
      </c>
      <c r="D887" t="s">
        <v>4215</v>
      </c>
      <c r="E887" s="2">
        <v>42412</v>
      </c>
      <c r="F887" s="2">
        <v>42413</v>
      </c>
      <c r="G887" t="s">
        <v>25</v>
      </c>
      <c r="H887" t="s">
        <v>25</v>
      </c>
      <c r="I887" t="s">
        <v>4216</v>
      </c>
      <c r="J887">
        <v>1</v>
      </c>
      <c r="K887" t="s">
        <v>2733</v>
      </c>
      <c r="L887" t="s">
        <v>2734</v>
      </c>
    </row>
    <row r="888" spans="1:59" hidden="1">
      <c r="A888">
        <v>38722</v>
      </c>
      <c r="B888">
        <v>2016</v>
      </c>
      <c r="C888" t="s">
        <v>32</v>
      </c>
      <c r="D888" t="s">
        <v>2719</v>
      </c>
      <c r="E888" s="2">
        <v>42412</v>
      </c>
      <c r="F888" s="2">
        <v>42413</v>
      </c>
      <c r="G888" t="s">
        <v>25</v>
      </c>
      <c r="H888" t="s">
        <v>25</v>
      </c>
      <c r="I888" t="s">
        <v>2720</v>
      </c>
      <c r="J888">
        <v>1</v>
      </c>
      <c r="K888" t="s">
        <v>2721</v>
      </c>
      <c r="L888" t="s">
        <v>2722</v>
      </c>
    </row>
    <row r="889" spans="1:59" hidden="1">
      <c r="A889">
        <v>38766</v>
      </c>
      <c r="B889">
        <v>2016</v>
      </c>
      <c r="C889" t="s">
        <v>7</v>
      </c>
      <c r="E889" s="2">
        <v>42412</v>
      </c>
      <c r="F889" s="2">
        <v>42412</v>
      </c>
      <c r="G889" t="s">
        <v>25</v>
      </c>
      <c r="H889" t="s">
        <v>25</v>
      </c>
      <c r="I889" t="s">
        <v>4217</v>
      </c>
      <c r="J889">
        <v>1</v>
      </c>
      <c r="K889" t="s">
        <v>4218</v>
      </c>
      <c r="M889" t="s">
        <v>4219</v>
      </c>
    </row>
    <row r="890" spans="1:59">
      <c r="A890">
        <v>38786</v>
      </c>
      <c r="B890">
        <v>2016</v>
      </c>
      <c r="C890" t="s">
        <v>12</v>
      </c>
      <c r="D890" t="s">
        <v>4220</v>
      </c>
      <c r="E890" s="2">
        <v>42412</v>
      </c>
      <c r="F890" s="2">
        <v>42414</v>
      </c>
      <c r="G890" t="s">
        <v>22</v>
      </c>
      <c r="H890" t="s">
        <v>22</v>
      </c>
      <c r="I890" t="s">
        <v>4221</v>
      </c>
      <c r="J890">
        <v>1</v>
      </c>
      <c r="K890" t="s">
        <v>3220</v>
      </c>
      <c r="N890" t="s">
        <v>3221</v>
      </c>
    </row>
    <row r="891" spans="1:59" hidden="1">
      <c r="A891">
        <v>37205</v>
      </c>
      <c r="B891">
        <v>2016</v>
      </c>
      <c r="C891" t="s">
        <v>32</v>
      </c>
      <c r="E891" s="2">
        <v>42413</v>
      </c>
      <c r="F891" s="2">
        <v>42413</v>
      </c>
      <c r="G891" t="s">
        <v>17</v>
      </c>
      <c r="H891" t="s">
        <v>17</v>
      </c>
      <c r="I891" t="s">
        <v>756</v>
      </c>
      <c r="J891">
        <v>1</v>
      </c>
      <c r="K891" t="s">
        <v>4222</v>
      </c>
      <c r="L891">
        <v>4</v>
      </c>
    </row>
    <row r="892" spans="1:59" hidden="1">
      <c r="A892">
        <v>37278</v>
      </c>
      <c r="B892">
        <v>2016</v>
      </c>
      <c r="C892" t="s">
        <v>7</v>
      </c>
      <c r="E892" s="2">
        <v>42413</v>
      </c>
      <c r="F892" s="2">
        <v>42414</v>
      </c>
      <c r="G892" t="s">
        <v>8</v>
      </c>
      <c r="H892" t="s">
        <v>8</v>
      </c>
      <c r="I892" t="s">
        <v>4223</v>
      </c>
      <c r="J892">
        <v>1</v>
      </c>
      <c r="K892" t="s">
        <v>1182</v>
      </c>
      <c r="L892" t="s">
        <v>1972</v>
      </c>
      <c r="M892" t="s">
        <v>1973</v>
      </c>
    </row>
    <row r="893" spans="1:59" hidden="1">
      <c r="A893">
        <v>37349</v>
      </c>
      <c r="B893">
        <v>2016</v>
      </c>
      <c r="C893" t="s">
        <v>26</v>
      </c>
      <c r="D893" t="s">
        <v>463</v>
      </c>
      <c r="E893" s="2">
        <v>42413</v>
      </c>
      <c r="F893" s="2">
        <v>42414</v>
      </c>
      <c r="G893" t="s">
        <v>77</v>
      </c>
      <c r="H893" t="s">
        <v>77</v>
      </c>
      <c r="I893" t="s">
        <v>76</v>
      </c>
      <c r="J893">
        <v>1</v>
      </c>
      <c r="K893" t="s">
        <v>6638</v>
      </c>
    </row>
    <row r="894" spans="1:59" hidden="1">
      <c r="A894">
        <v>37351</v>
      </c>
      <c r="B894">
        <v>2016</v>
      </c>
      <c r="C894" t="s">
        <v>7</v>
      </c>
      <c r="D894" t="s">
        <v>1975</v>
      </c>
      <c r="E894" s="2">
        <v>42413</v>
      </c>
      <c r="F894" s="2">
        <v>42420</v>
      </c>
      <c r="G894" t="s">
        <v>5</v>
      </c>
      <c r="H894" t="s">
        <v>5</v>
      </c>
      <c r="I894" t="s">
        <v>1976</v>
      </c>
      <c r="J894">
        <v>1</v>
      </c>
      <c r="K894" t="s">
        <v>6316</v>
      </c>
      <c r="L894" t="s">
        <v>6317</v>
      </c>
      <c r="N894" t="s">
        <v>4196</v>
      </c>
      <c r="R894" t="s">
        <v>6318</v>
      </c>
      <c r="V894" t="s">
        <v>4125</v>
      </c>
      <c r="Y894" t="s">
        <v>1</v>
      </c>
      <c r="AB894" t="s">
        <v>25</v>
      </c>
      <c r="AE894" t="s">
        <v>10</v>
      </c>
      <c r="AI894" t="s">
        <v>1977</v>
      </c>
      <c r="AJ894" t="s">
        <v>1978</v>
      </c>
      <c r="AK894" t="s">
        <v>905</v>
      </c>
      <c r="AL894" t="s">
        <v>905</v>
      </c>
      <c r="AM894" t="s">
        <v>1979</v>
      </c>
      <c r="AO894">
        <v>0</v>
      </c>
      <c r="AS894">
        <v>1</v>
      </c>
      <c r="AT894">
        <v>0</v>
      </c>
      <c r="BB894">
        <v>0</v>
      </c>
      <c r="BD894">
        <v>0</v>
      </c>
      <c r="BG894" s="1">
        <v>42426.459629629629</v>
      </c>
    </row>
    <row r="895" spans="1:59">
      <c r="A895">
        <v>37389</v>
      </c>
      <c r="B895">
        <v>2016</v>
      </c>
      <c r="C895" t="s">
        <v>12</v>
      </c>
      <c r="D895" t="s">
        <v>4224</v>
      </c>
      <c r="E895" s="2">
        <v>42413</v>
      </c>
      <c r="F895" s="2">
        <v>42414</v>
      </c>
      <c r="G895" t="s">
        <v>40</v>
      </c>
      <c r="H895" t="s">
        <v>40</v>
      </c>
      <c r="I895" t="s">
        <v>5813</v>
      </c>
      <c r="J895">
        <v>1</v>
      </c>
      <c r="K895" t="s">
        <v>4225</v>
      </c>
      <c r="L895" t="s">
        <v>4226</v>
      </c>
      <c r="M895" t="s">
        <v>4227</v>
      </c>
      <c r="O895" t="s">
        <v>4228</v>
      </c>
      <c r="Q895" t="s">
        <v>4228</v>
      </c>
      <c r="R895" t="s">
        <v>4229</v>
      </c>
      <c r="Y895" t="s">
        <v>1</v>
      </c>
      <c r="AF895">
        <v>0</v>
      </c>
      <c r="AI895" t="s">
        <v>13</v>
      </c>
      <c r="AJ895" t="s">
        <v>6460</v>
      </c>
      <c r="AK895" t="s">
        <v>1230</v>
      </c>
      <c r="AL895" t="s">
        <v>1230</v>
      </c>
      <c r="AM895" t="s">
        <v>1974</v>
      </c>
      <c r="AN895" t="s">
        <v>653</v>
      </c>
      <c r="AO895">
        <v>0</v>
      </c>
      <c r="AS895">
        <v>0</v>
      </c>
      <c r="AT895">
        <v>0</v>
      </c>
      <c r="BB895">
        <v>0</v>
      </c>
      <c r="BC895">
        <v>0</v>
      </c>
      <c r="BD895">
        <v>0</v>
      </c>
      <c r="BG895" s="1">
        <v>42387.659444444442</v>
      </c>
    </row>
    <row r="896" spans="1:59" hidden="1">
      <c r="A896">
        <v>37421</v>
      </c>
      <c r="B896">
        <v>2016</v>
      </c>
      <c r="C896" t="s">
        <v>2</v>
      </c>
      <c r="D896" t="s">
        <v>99</v>
      </c>
      <c r="E896" s="2">
        <v>42413</v>
      </c>
      <c r="F896" s="2">
        <v>42414</v>
      </c>
      <c r="G896" t="s">
        <v>6</v>
      </c>
      <c r="H896" t="s">
        <v>6</v>
      </c>
      <c r="I896" t="s">
        <v>104</v>
      </c>
      <c r="J896">
        <v>1</v>
      </c>
      <c r="K896" t="s">
        <v>4230</v>
      </c>
      <c r="L896" t="s">
        <v>4231</v>
      </c>
      <c r="N896" t="s">
        <v>4159</v>
      </c>
    </row>
    <row r="897" spans="1:59" hidden="1">
      <c r="A897">
        <v>37471</v>
      </c>
      <c r="B897">
        <v>2016</v>
      </c>
      <c r="C897" t="s">
        <v>96</v>
      </c>
      <c r="D897" t="s">
        <v>99</v>
      </c>
      <c r="E897" s="2">
        <v>42413</v>
      </c>
      <c r="F897" s="2">
        <v>42414</v>
      </c>
      <c r="G897" t="s">
        <v>38</v>
      </c>
      <c r="H897" t="s">
        <v>38</v>
      </c>
      <c r="I897" t="s">
        <v>1204</v>
      </c>
      <c r="J897">
        <v>1</v>
      </c>
      <c r="K897" t="s">
        <v>4232</v>
      </c>
      <c r="L897" t="s">
        <v>4233</v>
      </c>
      <c r="M897" t="s">
        <v>4234</v>
      </c>
      <c r="N897" t="s">
        <v>4235</v>
      </c>
    </row>
    <row r="898" spans="1:59" hidden="1">
      <c r="A898">
        <v>37482</v>
      </c>
      <c r="B898">
        <v>2016</v>
      </c>
      <c r="C898" t="s">
        <v>2</v>
      </c>
      <c r="D898" t="s">
        <v>4236</v>
      </c>
      <c r="E898" s="2">
        <v>42413</v>
      </c>
      <c r="F898" s="2">
        <v>42414</v>
      </c>
      <c r="G898" t="s">
        <v>25</v>
      </c>
      <c r="H898" t="s">
        <v>25</v>
      </c>
      <c r="I898" t="s">
        <v>4237</v>
      </c>
      <c r="J898">
        <v>1</v>
      </c>
      <c r="K898" t="s">
        <v>4238</v>
      </c>
      <c r="L898" t="s">
        <v>1171</v>
      </c>
    </row>
    <row r="899" spans="1:59" hidden="1">
      <c r="A899">
        <v>37487</v>
      </c>
      <c r="B899">
        <v>2016</v>
      </c>
      <c r="C899" t="s">
        <v>2</v>
      </c>
      <c r="D899" t="s">
        <v>1980</v>
      </c>
      <c r="E899" s="2">
        <v>42413</v>
      </c>
      <c r="F899" s="2">
        <v>42414</v>
      </c>
      <c r="G899" t="s">
        <v>36</v>
      </c>
      <c r="H899" t="s">
        <v>36</v>
      </c>
      <c r="I899" t="s">
        <v>1981</v>
      </c>
      <c r="J899">
        <v>1</v>
      </c>
      <c r="K899" t="s">
        <v>846</v>
      </c>
      <c r="L899" t="s">
        <v>1982</v>
      </c>
      <c r="N899" t="s">
        <v>1983</v>
      </c>
      <c r="O899" t="s">
        <v>847</v>
      </c>
      <c r="R899" t="s">
        <v>935</v>
      </c>
      <c r="S899" t="s">
        <v>935</v>
      </c>
      <c r="V899" t="s">
        <v>1984</v>
      </c>
      <c r="Y899" t="s">
        <v>1</v>
      </c>
      <c r="AF899">
        <v>0</v>
      </c>
      <c r="AI899" t="s">
        <v>6321</v>
      </c>
      <c r="AJ899" t="s">
        <v>812</v>
      </c>
      <c r="AK899" t="s">
        <v>1192</v>
      </c>
      <c r="AL899" t="s">
        <v>1192</v>
      </c>
      <c r="AM899" t="s">
        <v>1974</v>
      </c>
      <c r="AN899" t="s">
        <v>653</v>
      </c>
      <c r="AO899">
        <v>0</v>
      </c>
      <c r="AS899">
        <v>0</v>
      </c>
      <c r="AT899">
        <v>0</v>
      </c>
      <c r="BB899">
        <v>0</v>
      </c>
      <c r="BC899">
        <v>108918</v>
      </c>
      <c r="BD899">
        <v>0</v>
      </c>
      <c r="BG899" s="1">
        <v>42412.618460648147</v>
      </c>
    </row>
    <row r="900" spans="1:59" hidden="1">
      <c r="A900">
        <v>37553</v>
      </c>
      <c r="B900">
        <v>2016</v>
      </c>
      <c r="C900" t="s">
        <v>7</v>
      </c>
      <c r="D900" t="s">
        <v>4239</v>
      </c>
      <c r="E900" s="2">
        <v>42413</v>
      </c>
      <c r="F900" s="2">
        <v>42414</v>
      </c>
      <c r="G900" t="s">
        <v>8</v>
      </c>
      <c r="H900" t="s">
        <v>8</v>
      </c>
      <c r="I900" t="s">
        <v>1985</v>
      </c>
      <c r="J900">
        <v>1</v>
      </c>
      <c r="K900" t="s">
        <v>1182</v>
      </c>
      <c r="L900" t="s">
        <v>851</v>
      </c>
      <c r="M900" t="s">
        <v>852</v>
      </c>
    </row>
    <row r="901" spans="1:59" hidden="1">
      <c r="A901">
        <v>37594</v>
      </c>
      <c r="B901">
        <v>2016</v>
      </c>
      <c r="C901" t="s">
        <v>7</v>
      </c>
      <c r="D901" t="s">
        <v>1986</v>
      </c>
      <c r="E901" s="2">
        <v>42413</v>
      </c>
      <c r="F901" s="2">
        <v>42416</v>
      </c>
      <c r="G901" t="s">
        <v>10</v>
      </c>
      <c r="H901" t="s">
        <v>10</v>
      </c>
      <c r="I901" t="s">
        <v>1987</v>
      </c>
    </row>
    <row r="902" spans="1:59" hidden="1">
      <c r="A902">
        <v>37699</v>
      </c>
      <c r="B902">
        <v>2016</v>
      </c>
      <c r="C902" t="s">
        <v>2</v>
      </c>
      <c r="D902" t="s">
        <v>561</v>
      </c>
      <c r="E902" s="2">
        <v>42413</v>
      </c>
      <c r="F902" s="2">
        <v>42414</v>
      </c>
      <c r="G902" t="s">
        <v>47</v>
      </c>
      <c r="H902" t="s">
        <v>47</v>
      </c>
      <c r="I902" t="s">
        <v>6639</v>
      </c>
      <c r="J902">
        <v>1</v>
      </c>
      <c r="K902" t="s">
        <v>6640</v>
      </c>
      <c r="L902" t="s">
        <v>6641</v>
      </c>
      <c r="M902" t="s">
        <v>6642</v>
      </c>
      <c r="N902" t="s">
        <v>6643</v>
      </c>
      <c r="O902" t="s">
        <v>6644</v>
      </c>
      <c r="Q902" t="s">
        <v>6645</v>
      </c>
      <c r="R902" t="s">
        <v>6646</v>
      </c>
      <c r="Y902" t="s">
        <v>1</v>
      </c>
      <c r="AF902">
        <v>0</v>
      </c>
      <c r="AI902" t="s">
        <v>2133</v>
      </c>
      <c r="AJ902" t="s">
        <v>4240</v>
      </c>
      <c r="AK902" t="s">
        <v>4241</v>
      </c>
      <c r="AL902" t="s">
        <v>4241</v>
      </c>
      <c r="AM902" t="s">
        <v>1974</v>
      </c>
      <c r="AN902" t="s">
        <v>28</v>
      </c>
      <c r="AO902">
        <v>0</v>
      </c>
      <c r="AS902">
        <v>1</v>
      </c>
      <c r="AT902">
        <v>0</v>
      </c>
      <c r="BB902">
        <v>0</v>
      </c>
      <c r="BC902">
        <v>0</v>
      </c>
      <c r="BD902">
        <v>0</v>
      </c>
      <c r="BG902" s="1">
        <v>42413.781493055554</v>
      </c>
    </row>
    <row r="903" spans="1:59">
      <c r="A903">
        <v>37728</v>
      </c>
      <c r="B903">
        <v>2016</v>
      </c>
      <c r="C903" t="s">
        <v>12</v>
      </c>
      <c r="E903" s="2">
        <v>42413</v>
      </c>
      <c r="F903" s="2">
        <v>42413</v>
      </c>
      <c r="G903" t="s">
        <v>3657</v>
      </c>
      <c r="H903" t="s">
        <v>3657</v>
      </c>
      <c r="I903" t="s">
        <v>4242</v>
      </c>
      <c r="J903">
        <v>1</v>
      </c>
      <c r="K903" t="s">
        <v>4243</v>
      </c>
      <c r="L903" t="s">
        <v>3660</v>
      </c>
      <c r="O903">
        <v>9619914550</v>
      </c>
      <c r="Q903">
        <v>9619914550</v>
      </c>
      <c r="R903" t="s">
        <v>3661</v>
      </c>
      <c r="Y903" t="s">
        <v>1</v>
      </c>
      <c r="AF903">
        <v>0</v>
      </c>
      <c r="AI903" t="s">
        <v>35</v>
      </c>
      <c r="AJ903" t="s">
        <v>16</v>
      </c>
      <c r="AK903" t="s">
        <v>678</v>
      </c>
      <c r="AL903" t="s">
        <v>678</v>
      </c>
      <c r="AM903" t="s">
        <v>1971</v>
      </c>
      <c r="AN903" t="s">
        <v>653</v>
      </c>
      <c r="AO903">
        <v>0</v>
      </c>
      <c r="AS903">
        <v>0</v>
      </c>
      <c r="AT903">
        <v>0</v>
      </c>
      <c r="BB903">
        <v>0</v>
      </c>
      <c r="BC903">
        <v>0</v>
      </c>
      <c r="BD903">
        <v>0</v>
      </c>
      <c r="BG903" s="1">
        <v>42409.347939814812</v>
      </c>
    </row>
    <row r="904" spans="1:59" hidden="1">
      <c r="A904">
        <v>37907</v>
      </c>
      <c r="B904">
        <v>2016</v>
      </c>
      <c r="C904" t="s">
        <v>2</v>
      </c>
      <c r="D904" t="s">
        <v>4244</v>
      </c>
      <c r="E904" s="2">
        <v>42413</v>
      </c>
      <c r="F904" s="2">
        <v>42414</v>
      </c>
      <c r="G904" t="s">
        <v>6</v>
      </c>
      <c r="H904" t="s">
        <v>6</v>
      </c>
      <c r="I904" t="s">
        <v>4245</v>
      </c>
      <c r="J904">
        <v>1</v>
      </c>
      <c r="K904" t="s">
        <v>4246</v>
      </c>
      <c r="L904" t="s">
        <v>4247</v>
      </c>
      <c r="N904" t="s">
        <v>4248</v>
      </c>
    </row>
    <row r="905" spans="1:59" hidden="1">
      <c r="A905">
        <v>37853</v>
      </c>
      <c r="B905">
        <v>2016</v>
      </c>
      <c r="C905" t="s">
        <v>7</v>
      </c>
      <c r="D905" t="s">
        <v>2996</v>
      </c>
      <c r="E905" s="2">
        <v>42413</v>
      </c>
      <c r="F905" s="2">
        <v>42414</v>
      </c>
      <c r="G905" t="s">
        <v>20</v>
      </c>
      <c r="H905" t="s">
        <v>20</v>
      </c>
      <c r="I905" t="s">
        <v>3338</v>
      </c>
      <c r="J905">
        <v>1</v>
      </c>
      <c r="K905" t="s">
        <v>2997</v>
      </c>
      <c r="L905" t="s">
        <v>2998</v>
      </c>
    </row>
    <row r="906" spans="1:59" hidden="1">
      <c r="A906">
        <v>38083</v>
      </c>
      <c r="B906">
        <v>2016</v>
      </c>
      <c r="C906" t="s">
        <v>32</v>
      </c>
      <c r="E906" s="2">
        <v>42413</v>
      </c>
      <c r="F906" s="2">
        <v>42413</v>
      </c>
      <c r="G906" t="s">
        <v>47</v>
      </c>
      <c r="H906" t="s">
        <v>47</v>
      </c>
      <c r="I906" t="s">
        <v>4249</v>
      </c>
      <c r="J906">
        <v>1</v>
      </c>
      <c r="K906" t="s">
        <v>4250</v>
      </c>
      <c r="L906" t="s">
        <v>4251</v>
      </c>
      <c r="M906" t="s">
        <v>4252</v>
      </c>
      <c r="N906" t="s">
        <v>4252</v>
      </c>
    </row>
    <row r="907" spans="1:59" hidden="1">
      <c r="A907">
        <v>37905</v>
      </c>
      <c r="B907">
        <v>2016</v>
      </c>
      <c r="C907" t="s">
        <v>2</v>
      </c>
      <c r="D907" t="s">
        <v>797</v>
      </c>
      <c r="E907" s="2">
        <v>42413</v>
      </c>
      <c r="F907" s="2">
        <v>42414</v>
      </c>
      <c r="G907" t="s">
        <v>787</v>
      </c>
      <c r="H907" t="s">
        <v>787</v>
      </c>
      <c r="I907" t="s">
        <v>788</v>
      </c>
      <c r="J907">
        <v>1</v>
      </c>
      <c r="K907" t="s">
        <v>789</v>
      </c>
      <c r="L907" t="s">
        <v>4253</v>
      </c>
      <c r="N907" t="s">
        <v>3421</v>
      </c>
    </row>
    <row r="908" spans="1:59" hidden="1">
      <c r="A908">
        <v>37880</v>
      </c>
      <c r="B908">
        <v>2016</v>
      </c>
      <c r="C908" t="s">
        <v>32</v>
      </c>
      <c r="E908" s="2">
        <v>42413</v>
      </c>
      <c r="F908" s="2">
        <v>42414</v>
      </c>
      <c r="G908" t="s">
        <v>22</v>
      </c>
      <c r="H908" t="s">
        <v>22</v>
      </c>
      <c r="I908" t="s">
        <v>4257</v>
      </c>
      <c r="J908">
        <v>1</v>
      </c>
      <c r="K908" t="s">
        <v>4258</v>
      </c>
      <c r="L908" t="s">
        <v>4259</v>
      </c>
      <c r="M908" t="s">
        <v>4260</v>
      </c>
      <c r="N908" t="s">
        <v>131</v>
      </c>
    </row>
    <row r="909" spans="1:59" hidden="1">
      <c r="A909">
        <v>37962</v>
      </c>
      <c r="B909">
        <v>2016</v>
      </c>
      <c r="C909" t="s">
        <v>2</v>
      </c>
      <c r="D909" t="s">
        <v>4261</v>
      </c>
      <c r="E909" s="2">
        <v>42413</v>
      </c>
      <c r="F909" s="2">
        <v>42414</v>
      </c>
      <c r="G909" t="s">
        <v>10</v>
      </c>
      <c r="H909" t="s">
        <v>10</v>
      </c>
      <c r="I909" t="s">
        <v>4262</v>
      </c>
    </row>
    <row r="910" spans="1:59" hidden="1">
      <c r="A910">
        <v>37930</v>
      </c>
      <c r="B910">
        <v>2016</v>
      </c>
      <c r="C910" t="s">
        <v>2</v>
      </c>
      <c r="D910" t="s">
        <v>4263</v>
      </c>
      <c r="E910" s="2">
        <v>42413</v>
      </c>
      <c r="F910" s="2">
        <v>42413</v>
      </c>
      <c r="G910" t="s">
        <v>5</v>
      </c>
      <c r="H910" t="s">
        <v>5</v>
      </c>
      <c r="I910" t="s">
        <v>125</v>
      </c>
      <c r="J910">
        <v>1</v>
      </c>
      <c r="K910" t="s">
        <v>848</v>
      </c>
      <c r="L910" t="s">
        <v>849</v>
      </c>
      <c r="N910" t="s">
        <v>850</v>
      </c>
    </row>
    <row r="911" spans="1:59" hidden="1">
      <c r="A911">
        <v>37960</v>
      </c>
      <c r="B911">
        <v>2016</v>
      </c>
      <c r="C911" t="s">
        <v>32</v>
      </c>
      <c r="D911" t="s">
        <v>4264</v>
      </c>
      <c r="E911" s="2">
        <v>42413</v>
      </c>
      <c r="F911" s="2">
        <v>42414</v>
      </c>
      <c r="G911" t="s">
        <v>10</v>
      </c>
      <c r="H911" t="s">
        <v>10</v>
      </c>
      <c r="I911" t="s">
        <v>82</v>
      </c>
    </row>
    <row r="912" spans="1:59" hidden="1">
      <c r="A912">
        <v>38004</v>
      </c>
      <c r="B912">
        <v>2016</v>
      </c>
      <c r="C912" t="s">
        <v>7</v>
      </c>
      <c r="E912" s="2">
        <v>42413</v>
      </c>
      <c r="F912" s="2">
        <v>42414</v>
      </c>
      <c r="G912" t="s">
        <v>14</v>
      </c>
      <c r="H912" t="s">
        <v>14</v>
      </c>
      <c r="I912" t="s">
        <v>2999</v>
      </c>
      <c r="J912">
        <v>1</v>
      </c>
      <c r="K912" t="s">
        <v>6322</v>
      </c>
      <c r="L912" t="s">
        <v>6323</v>
      </c>
      <c r="N912" t="s">
        <v>6324</v>
      </c>
      <c r="P912" t="s">
        <v>6325</v>
      </c>
      <c r="Q912" t="s">
        <v>6326</v>
      </c>
      <c r="R912" t="s">
        <v>6327</v>
      </c>
      <c r="S912" t="s">
        <v>6327</v>
      </c>
      <c r="V912" t="s">
        <v>6328</v>
      </c>
      <c r="Y912" t="s">
        <v>1</v>
      </c>
      <c r="AB912" t="s">
        <v>25</v>
      </c>
      <c r="AF912">
        <v>0</v>
      </c>
      <c r="AI912" t="s">
        <v>4</v>
      </c>
      <c r="AJ912" t="s">
        <v>3</v>
      </c>
      <c r="AK912" t="s">
        <v>675</v>
      </c>
      <c r="AM912" t="s">
        <v>1974</v>
      </c>
      <c r="AO912">
        <v>0</v>
      </c>
      <c r="AS912">
        <v>1</v>
      </c>
      <c r="AT912">
        <v>1</v>
      </c>
      <c r="BB912">
        <v>0</v>
      </c>
      <c r="BC912">
        <v>0</v>
      </c>
      <c r="BD912">
        <v>0</v>
      </c>
      <c r="BE912">
        <v>0</v>
      </c>
      <c r="BF912">
        <v>1863981</v>
      </c>
      <c r="BG912" s="1">
        <v>42413.612673611111</v>
      </c>
    </row>
    <row r="913" spans="1:59" hidden="1">
      <c r="A913">
        <v>38032</v>
      </c>
      <c r="B913">
        <v>2016</v>
      </c>
      <c r="C913" t="s">
        <v>7</v>
      </c>
      <c r="E913" s="2">
        <v>42413</v>
      </c>
      <c r="F913" s="2">
        <v>42414</v>
      </c>
      <c r="G913" t="s">
        <v>22</v>
      </c>
      <c r="H913" t="s">
        <v>22</v>
      </c>
      <c r="I913" t="s">
        <v>2837</v>
      </c>
      <c r="J913">
        <v>1</v>
      </c>
      <c r="K913" t="s">
        <v>2671</v>
      </c>
      <c r="L913" t="s">
        <v>2672</v>
      </c>
      <c r="M913" t="s">
        <v>2673</v>
      </c>
      <c r="N913" t="s">
        <v>2674</v>
      </c>
    </row>
    <row r="914" spans="1:59" hidden="1">
      <c r="A914">
        <v>38112</v>
      </c>
      <c r="B914">
        <v>2016</v>
      </c>
      <c r="C914" t="s">
        <v>2</v>
      </c>
      <c r="D914" t="s">
        <v>3180</v>
      </c>
      <c r="E914" s="2">
        <v>42413</v>
      </c>
      <c r="F914" s="2">
        <v>42414</v>
      </c>
      <c r="G914" t="s">
        <v>5</v>
      </c>
      <c r="H914" t="s">
        <v>5</v>
      </c>
      <c r="I914" t="s">
        <v>4267</v>
      </c>
      <c r="J914">
        <v>1</v>
      </c>
      <c r="K914" t="s">
        <v>4268</v>
      </c>
      <c r="L914" t="s">
        <v>4269</v>
      </c>
      <c r="M914" t="s">
        <v>4270</v>
      </c>
      <c r="N914" t="s">
        <v>4271</v>
      </c>
    </row>
    <row r="915" spans="1:59" hidden="1">
      <c r="A915">
        <v>38973</v>
      </c>
      <c r="B915">
        <v>2016</v>
      </c>
      <c r="C915" t="s">
        <v>32</v>
      </c>
      <c r="E915" s="2">
        <v>42413</v>
      </c>
      <c r="F915" s="2">
        <v>42414</v>
      </c>
      <c r="G915" t="s">
        <v>5</v>
      </c>
      <c r="H915" t="s">
        <v>5</v>
      </c>
      <c r="I915" t="s">
        <v>4901</v>
      </c>
      <c r="J915">
        <v>1</v>
      </c>
      <c r="K915" t="s">
        <v>6647</v>
      </c>
      <c r="O915" t="s">
        <v>6648</v>
      </c>
      <c r="R915" t="s">
        <v>6649</v>
      </c>
      <c r="V915" t="s">
        <v>6650</v>
      </c>
      <c r="Y915" t="s">
        <v>1</v>
      </c>
      <c r="AI915" t="s">
        <v>4</v>
      </c>
      <c r="AJ915" t="s">
        <v>153</v>
      </c>
      <c r="AK915" t="s">
        <v>936</v>
      </c>
      <c r="AL915" t="s">
        <v>936</v>
      </c>
      <c r="AM915" t="s">
        <v>1974</v>
      </c>
      <c r="AO915">
        <v>0</v>
      </c>
      <c r="AS915">
        <v>1</v>
      </c>
      <c r="AT915">
        <v>1</v>
      </c>
      <c r="BB915">
        <v>0</v>
      </c>
      <c r="BD915">
        <v>0</v>
      </c>
      <c r="BG915" s="1">
        <v>42416.43891203704</v>
      </c>
    </row>
    <row r="916" spans="1:59" hidden="1">
      <c r="A916">
        <v>38205</v>
      </c>
      <c r="B916">
        <v>2016</v>
      </c>
      <c r="C916" t="s">
        <v>96</v>
      </c>
      <c r="D916" t="s">
        <v>211</v>
      </c>
      <c r="E916" s="2">
        <v>42413</v>
      </c>
      <c r="F916" s="2">
        <v>42414</v>
      </c>
      <c r="G916" t="s">
        <v>38</v>
      </c>
      <c r="H916" t="s">
        <v>38</v>
      </c>
      <c r="I916" t="s">
        <v>108</v>
      </c>
      <c r="J916">
        <v>1</v>
      </c>
      <c r="K916" t="s">
        <v>1418</v>
      </c>
      <c r="L916" t="s">
        <v>4272</v>
      </c>
      <c r="M916" t="s">
        <v>4273</v>
      </c>
      <c r="N916" t="s">
        <v>41</v>
      </c>
      <c r="O916" t="s">
        <v>4274</v>
      </c>
      <c r="R916" t="s">
        <v>1421</v>
      </c>
      <c r="S916" t="s">
        <v>1421</v>
      </c>
      <c r="V916" t="s">
        <v>4275</v>
      </c>
      <c r="AI916" t="s">
        <v>144</v>
      </c>
      <c r="AJ916" t="s">
        <v>159</v>
      </c>
      <c r="AL916" t="s">
        <v>686</v>
      </c>
      <c r="AM916" t="s">
        <v>1974</v>
      </c>
      <c r="AN916" t="s">
        <v>28</v>
      </c>
      <c r="AO916">
        <v>0</v>
      </c>
      <c r="AS916">
        <v>1</v>
      </c>
      <c r="AT916">
        <v>1</v>
      </c>
      <c r="BB916">
        <v>0</v>
      </c>
      <c r="BD916">
        <v>0</v>
      </c>
      <c r="BE916">
        <v>0</v>
      </c>
      <c r="BF916">
        <v>0</v>
      </c>
      <c r="BG916" s="1">
        <v>42413.589317129627</v>
      </c>
    </row>
    <row r="917" spans="1:59" hidden="1">
      <c r="A917">
        <v>38208</v>
      </c>
      <c r="B917">
        <v>2016</v>
      </c>
      <c r="C917" t="s">
        <v>130</v>
      </c>
      <c r="D917" t="s">
        <v>211</v>
      </c>
      <c r="E917" s="2">
        <v>42413</v>
      </c>
      <c r="F917" s="2">
        <v>42414</v>
      </c>
      <c r="G917" t="s">
        <v>38</v>
      </c>
      <c r="H917" t="s">
        <v>38</v>
      </c>
      <c r="I917" t="s">
        <v>108</v>
      </c>
      <c r="J917">
        <v>1</v>
      </c>
      <c r="K917" t="s">
        <v>1418</v>
      </c>
      <c r="L917" t="s">
        <v>4272</v>
      </c>
      <c r="M917" t="s">
        <v>4273</v>
      </c>
      <c r="N917" t="s">
        <v>41</v>
      </c>
      <c r="O917" t="s">
        <v>4276</v>
      </c>
      <c r="R917" t="s">
        <v>1421</v>
      </c>
      <c r="S917" t="s">
        <v>1421</v>
      </c>
      <c r="V917" t="s">
        <v>4275</v>
      </c>
      <c r="AI917" t="s">
        <v>144</v>
      </c>
      <c r="AJ917" t="s">
        <v>182</v>
      </c>
      <c r="AL917" t="s">
        <v>5814</v>
      </c>
      <c r="AM917" t="s">
        <v>1974</v>
      </c>
      <c r="AN917" t="s">
        <v>28</v>
      </c>
      <c r="AO917">
        <v>0</v>
      </c>
      <c r="AS917">
        <v>1</v>
      </c>
      <c r="AT917">
        <v>1</v>
      </c>
      <c r="BB917">
        <v>0</v>
      </c>
      <c r="BD917">
        <v>0</v>
      </c>
      <c r="BE917">
        <v>0</v>
      </c>
      <c r="BF917">
        <v>0</v>
      </c>
      <c r="BG917" s="1">
        <v>42413.718518518515</v>
      </c>
    </row>
    <row r="918" spans="1:59" hidden="1">
      <c r="A918">
        <v>38222</v>
      </c>
      <c r="B918">
        <v>2016</v>
      </c>
      <c r="C918" t="s">
        <v>7</v>
      </c>
      <c r="D918" t="s">
        <v>4277</v>
      </c>
    </row>
    <row r="919" spans="1:59" hidden="1">
      <c r="A919">
        <v>38260</v>
      </c>
      <c r="B919">
        <v>2016</v>
      </c>
      <c r="C919" t="s">
        <v>2</v>
      </c>
      <c r="D919" t="s">
        <v>4278</v>
      </c>
      <c r="E919" s="2">
        <v>42413</v>
      </c>
      <c r="F919" s="2">
        <v>42414</v>
      </c>
      <c r="G919" t="s">
        <v>40</v>
      </c>
      <c r="H919" t="s">
        <v>40</v>
      </c>
      <c r="I919" t="s">
        <v>4279</v>
      </c>
      <c r="J919">
        <v>1</v>
      </c>
      <c r="K919" t="s">
        <v>4280</v>
      </c>
      <c r="L919" t="s">
        <v>4281</v>
      </c>
      <c r="M919" t="s">
        <v>4282</v>
      </c>
      <c r="O919" t="s">
        <v>4283</v>
      </c>
      <c r="R919" t="s">
        <v>4284</v>
      </c>
      <c r="Y919" t="s">
        <v>1</v>
      </c>
      <c r="AF919">
        <v>0</v>
      </c>
      <c r="AI919" t="s">
        <v>0</v>
      </c>
      <c r="AJ919" t="s">
        <v>0</v>
      </c>
      <c r="AK919" t="s">
        <v>5815</v>
      </c>
      <c r="AL919" t="s">
        <v>5815</v>
      </c>
      <c r="AM919" t="s">
        <v>1974</v>
      </c>
      <c r="AO919">
        <v>0</v>
      </c>
      <c r="AS919">
        <v>0</v>
      </c>
      <c r="AT919">
        <v>1</v>
      </c>
      <c r="BB919">
        <v>0</v>
      </c>
      <c r="BC919">
        <v>0</v>
      </c>
      <c r="BD919">
        <v>0</v>
      </c>
      <c r="BG919" s="1">
        <v>42422.613622685189</v>
      </c>
    </row>
    <row r="920" spans="1:59" hidden="1">
      <c r="A920">
        <v>38266</v>
      </c>
      <c r="B920">
        <v>2016</v>
      </c>
      <c r="C920" t="s">
        <v>130</v>
      </c>
      <c r="D920" t="s">
        <v>3003</v>
      </c>
      <c r="E920" s="2">
        <v>42413</v>
      </c>
      <c r="F920" s="2">
        <v>42414</v>
      </c>
      <c r="G920" t="s">
        <v>40</v>
      </c>
      <c r="H920" t="s">
        <v>40</v>
      </c>
      <c r="I920" t="s">
        <v>6329</v>
      </c>
      <c r="J920">
        <v>1</v>
      </c>
      <c r="K920" t="s">
        <v>6330</v>
      </c>
      <c r="L920" t="s">
        <v>1785</v>
      </c>
      <c r="M920" t="s">
        <v>6331</v>
      </c>
      <c r="N920" t="s">
        <v>732</v>
      </c>
      <c r="O920" t="s">
        <v>6332</v>
      </c>
      <c r="Q920" t="s">
        <v>6333</v>
      </c>
      <c r="R920" t="s">
        <v>733</v>
      </c>
      <c r="V920" t="s">
        <v>6334</v>
      </c>
      <c r="Y920" t="s">
        <v>1</v>
      </c>
      <c r="AF920">
        <v>0</v>
      </c>
      <c r="AI920" t="s">
        <v>120</v>
      </c>
      <c r="AJ920" t="s">
        <v>182</v>
      </c>
      <c r="AL920" t="s">
        <v>6335</v>
      </c>
      <c r="AM920" t="s">
        <v>1974</v>
      </c>
      <c r="AN920" t="s">
        <v>28</v>
      </c>
      <c r="AO920">
        <v>0</v>
      </c>
      <c r="AS920">
        <v>1</v>
      </c>
      <c r="AT920">
        <v>1</v>
      </c>
      <c r="BB920">
        <v>0</v>
      </c>
      <c r="BC920">
        <v>0</v>
      </c>
      <c r="BD920">
        <v>0</v>
      </c>
      <c r="BE920">
        <v>0</v>
      </c>
      <c r="BF920">
        <v>98400</v>
      </c>
      <c r="BG920" s="1">
        <v>42413.611817129633</v>
      </c>
    </row>
    <row r="921" spans="1:59" hidden="1">
      <c r="A921">
        <v>38297</v>
      </c>
      <c r="B921">
        <v>2016</v>
      </c>
      <c r="C921" t="s">
        <v>7</v>
      </c>
      <c r="D921" t="s">
        <v>4285</v>
      </c>
      <c r="E921" s="2">
        <v>42413</v>
      </c>
      <c r="F921" s="2">
        <v>42414</v>
      </c>
      <c r="G921" t="s">
        <v>6</v>
      </c>
      <c r="H921" t="s">
        <v>6</v>
      </c>
      <c r="I921" t="s">
        <v>4286</v>
      </c>
      <c r="J921">
        <v>1</v>
      </c>
      <c r="K921" t="s">
        <v>4287</v>
      </c>
      <c r="L921" t="s">
        <v>4288</v>
      </c>
    </row>
    <row r="922" spans="1:59" hidden="1">
      <c r="A922">
        <v>38304</v>
      </c>
      <c r="B922">
        <v>2016</v>
      </c>
      <c r="C922" t="s">
        <v>7</v>
      </c>
      <c r="E922" s="2">
        <v>42413</v>
      </c>
      <c r="F922" s="2">
        <v>42414</v>
      </c>
      <c r="G922" t="s">
        <v>88</v>
      </c>
      <c r="H922" t="s">
        <v>88</v>
      </c>
      <c r="I922" t="s">
        <v>4289</v>
      </c>
      <c r="J922">
        <v>1</v>
      </c>
      <c r="K922" t="s">
        <v>4290</v>
      </c>
      <c r="L922" t="s">
        <v>1886</v>
      </c>
      <c r="N922" t="s">
        <v>3696</v>
      </c>
    </row>
    <row r="923" spans="1:59" hidden="1">
      <c r="A923">
        <v>38372</v>
      </c>
      <c r="B923">
        <v>2016</v>
      </c>
      <c r="C923" t="s">
        <v>2</v>
      </c>
      <c r="D923" t="s">
        <v>4291</v>
      </c>
      <c r="E923" s="2">
        <v>42413</v>
      </c>
      <c r="F923" s="2">
        <v>42413</v>
      </c>
      <c r="G923" t="s">
        <v>17</v>
      </c>
      <c r="H923" t="s">
        <v>17</v>
      </c>
      <c r="I923" t="s">
        <v>4292</v>
      </c>
      <c r="J923">
        <v>1</v>
      </c>
      <c r="K923" t="s">
        <v>4293</v>
      </c>
      <c r="L923" t="s">
        <v>4294</v>
      </c>
      <c r="N923" t="s">
        <v>4295</v>
      </c>
    </row>
    <row r="924" spans="1:59" hidden="1">
      <c r="A924">
        <v>38410</v>
      </c>
      <c r="B924">
        <v>2016</v>
      </c>
      <c r="C924" t="s">
        <v>7</v>
      </c>
      <c r="E924" s="2">
        <v>42413</v>
      </c>
      <c r="F924" s="2">
        <v>42414</v>
      </c>
      <c r="G924" t="s">
        <v>40</v>
      </c>
      <c r="H924" t="s">
        <v>40</v>
      </c>
      <c r="I924" t="s">
        <v>4298</v>
      </c>
      <c r="J924">
        <v>1</v>
      </c>
      <c r="K924" t="s">
        <v>4299</v>
      </c>
      <c r="L924" t="s">
        <v>4300</v>
      </c>
      <c r="M924" t="s">
        <v>4301</v>
      </c>
      <c r="N924" t="s">
        <v>4302</v>
      </c>
      <c r="O924" t="s">
        <v>6336</v>
      </c>
      <c r="Q924" t="s">
        <v>6337</v>
      </c>
      <c r="R924" t="s">
        <v>4303</v>
      </c>
      <c r="S924" t="s">
        <v>4303</v>
      </c>
      <c r="V924" t="s">
        <v>6338</v>
      </c>
      <c r="W924" t="s">
        <v>6339</v>
      </c>
      <c r="AB924" t="s">
        <v>38</v>
      </c>
      <c r="AI924" t="s">
        <v>4</v>
      </c>
      <c r="AJ924" t="s">
        <v>3</v>
      </c>
      <c r="AK924" t="s">
        <v>675</v>
      </c>
      <c r="AM924" t="s">
        <v>1974</v>
      </c>
      <c r="AO924">
        <v>0</v>
      </c>
      <c r="AS924">
        <v>1</v>
      </c>
      <c r="AT924">
        <v>1</v>
      </c>
      <c r="BB924">
        <v>0</v>
      </c>
      <c r="BD924">
        <v>1</v>
      </c>
      <c r="BE924">
        <v>0</v>
      </c>
      <c r="BF924">
        <v>8854</v>
      </c>
      <c r="BG924" s="1">
        <v>42413.602939814817</v>
      </c>
    </row>
    <row r="925" spans="1:59" hidden="1">
      <c r="A925">
        <v>38423</v>
      </c>
      <c r="B925">
        <v>2016</v>
      </c>
      <c r="C925" t="s">
        <v>7</v>
      </c>
      <c r="D925" t="s">
        <v>4304</v>
      </c>
      <c r="E925" s="2">
        <v>42413</v>
      </c>
      <c r="F925" s="2">
        <v>42414</v>
      </c>
      <c r="G925" t="s">
        <v>38</v>
      </c>
      <c r="H925" t="s">
        <v>38</v>
      </c>
      <c r="I925" t="s">
        <v>4305</v>
      </c>
      <c r="J925">
        <v>1</v>
      </c>
      <c r="K925" t="s">
        <v>3606</v>
      </c>
      <c r="L925" t="s">
        <v>3607</v>
      </c>
      <c r="M925" t="s">
        <v>3608</v>
      </c>
      <c r="N925" t="s">
        <v>41</v>
      </c>
      <c r="O925" t="s">
        <v>3609</v>
      </c>
      <c r="Q925" t="s">
        <v>3609</v>
      </c>
      <c r="R925" t="s">
        <v>3610</v>
      </c>
      <c r="S925" t="s">
        <v>3610</v>
      </c>
      <c r="V925" t="s">
        <v>3611</v>
      </c>
      <c r="Y925" t="s">
        <v>1</v>
      </c>
      <c r="AB925" t="s">
        <v>85</v>
      </c>
      <c r="AF925">
        <v>0</v>
      </c>
      <c r="AI925" t="s">
        <v>27</v>
      </c>
      <c r="AJ925" t="s">
        <v>18</v>
      </c>
      <c r="AK925" t="s">
        <v>676</v>
      </c>
      <c r="AL925" t="s">
        <v>676</v>
      </c>
      <c r="AM925" t="s">
        <v>1974</v>
      </c>
      <c r="AO925">
        <v>0</v>
      </c>
      <c r="AS925">
        <v>0</v>
      </c>
      <c r="AT925">
        <v>1</v>
      </c>
      <c r="BB925">
        <v>0</v>
      </c>
      <c r="BC925">
        <v>108447</v>
      </c>
      <c r="BD925">
        <v>0</v>
      </c>
      <c r="BG925" s="1">
        <v>42415.538935185185</v>
      </c>
    </row>
    <row r="926" spans="1:59" hidden="1">
      <c r="A926">
        <v>38476</v>
      </c>
      <c r="B926">
        <v>2016</v>
      </c>
      <c r="C926" t="s">
        <v>2</v>
      </c>
      <c r="D926" t="s">
        <v>4306</v>
      </c>
      <c r="E926" s="2">
        <v>42413</v>
      </c>
      <c r="F926" s="2">
        <v>42414</v>
      </c>
      <c r="G926" t="s">
        <v>59</v>
      </c>
      <c r="H926" t="s">
        <v>59</v>
      </c>
      <c r="I926" t="s">
        <v>2799</v>
      </c>
      <c r="J926">
        <v>1</v>
      </c>
      <c r="K926" t="s">
        <v>6340</v>
      </c>
      <c r="L926" t="s">
        <v>6341</v>
      </c>
      <c r="M926" t="s">
        <v>6342</v>
      </c>
      <c r="N926" t="s">
        <v>6343</v>
      </c>
      <c r="R926" t="s">
        <v>6344</v>
      </c>
      <c r="V926" t="s">
        <v>6345</v>
      </c>
      <c r="Y926" t="s">
        <v>1</v>
      </c>
      <c r="AF926">
        <v>0</v>
      </c>
      <c r="AI926" t="s">
        <v>2665</v>
      </c>
      <c r="AJ926" t="s">
        <v>174</v>
      </c>
      <c r="AK926" t="s">
        <v>703</v>
      </c>
      <c r="AL926" t="s">
        <v>704</v>
      </c>
      <c r="AM926" t="s">
        <v>1974</v>
      </c>
      <c r="AN926" t="s">
        <v>653</v>
      </c>
      <c r="AO926">
        <v>0</v>
      </c>
      <c r="AS926">
        <v>0</v>
      </c>
      <c r="AT926">
        <v>0</v>
      </c>
      <c r="BB926">
        <v>0</v>
      </c>
      <c r="BC926">
        <v>0</v>
      </c>
      <c r="BD926">
        <v>0</v>
      </c>
      <c r="BG926" s="1">
        <v>42409.412326388891</v>
      </c>
    </row>
    <row r="927" spans="1:59" hidden="1">
      <c r="A927">
        <v>38503</v>
      </c>
      <c r="B927">
        <v>2016</v>
      </c>
      <c r="C927" t="s">
        <v>96</v>
      </c>
      <c r="D927" t="s">
        <v>746</v>
      </c>
      <c r="E927" s="2">
        <v>42413</v>
      </c>
      <c r="F927" s="2">
        <v>42414</v>
      </c>
      <c r="G927" t="s">
        <v>85</v>
      </c>
      <c r="H927" t="s">
        <v>85</v>
      </c>
      <c r="I927" t="s">
        <v>140</v>
      </c>
      <c r="J927">
        <v>1</v>
      </c>
      <c r="K927" t="s">
        <v>791</v>
      </c>
      <c r="L927" t="s">
        <v>139</v>
      </c>
      <c r="M927" t="s">
        <v>792</v>
      </c>
      <c r="N927" t="s">
        <v>460</v>
      </c>
      <c r="O927" t="s">
        <v>3304</v>
      </c>
      <c r="Q927" t="s">
        <v>3305</v>
      </c>
      <c r="R927" t="s">
        <v>138</v>
      </c>
      <c r="V927" t="s">
        <v>793</v>
      </c>
      <c r="AF927">
        <v>0</v>
      </c>
      <c r="AI927" t="s">
        <v>120</v>
      </c>
      <c r="AJ927" t="s">
        <v>92</v>
      </c>
      <c r="AL927" t="s">
        <v>685</v>
      </c>
      <c r="AM927" t="s">
        <v>1974</v>
      </c>
      <c r="AO927">
        <v>0</v>
      </c>
      <c r="AS927">
        <v>1</v>
      </c>
      <c r="AT927">
        <v>1</v>
      </c>
      <c r="BB927">
        <v>0</v>
      </c>
      <c r="BC927">
        <v>0</v>
      </c>
      <c r="BD927">
        <v>1</v>
      </c>
      <c r="BE927">
        <v>0</v>
      </c>
      <c r="BF927">
        <v>0</v>
      </c>
      <c r="BG927" s="1">
        <v>42413.597233796296</v>
      </c>
    </row>
    <row r="928" spans="1:59" hidden="1">
      <c r="A928">
        <v>38551</v>
      </c>
      <c r="B928">
        <v>2016</v>
      </c>
      <c r="C928" t="s">
        <v>7</v>
      </c>
      <c r="D928" t="s">
        <v>2701</v>
      </c>
      <c r="E928" s="2">
        <v>42413</v>
      </c>
      <c r="F928" s="2">
        <v>42414</v>
      </c>
      <c r="G928" t="s">
        <v>36</v>
      </c>
      <c r="H928" t="s">
        <v>36</v>
      </c>
      <c r="I928" t="s">
        <v>4307</v>
      </c>
      <c r="J928">
        <v>1</v>
      </c>
      <c r="K928" t="s">
        <v>5816</v>
      </c>
      <c r="L928" t="s">
        <v>5817</v>
      </c>
      <c r="N928" t="s">
        <v>5818</v>
      </c>
    </row>
    <row r="929" spans="1:59">
      <c r="A929">
        <v>38648</v>
      </c>
      <c r="B929">
        <v>2016</v>
      </c>
      <c r="C929" t="s">
        <v>12</v>
      </c>
      <c r="D929" t="s">
        <v>3285</v>
      </c>
      <c r="E929" s="2">
        <v>42413</v>
      </c>
      <c r="F929" s="2">
        <v>42414</v>
      </c>
      <c r="G929" t="s">
        <v>59</v>
      </c>
      <c r="H929" t="s">
        <v>59</v>
      </c>
      <c r="I929" t="s">
        <v>3286</v>
      </c>
      <c r="J929">
        <v>1</v>
      </c>
      <c r="K929" t="s">
        <v>3287</v>
      </c>
      <c r="L929" t="s">
        <v>3653</v>
      </c>
      <c r="N929" t="s">
        <v>6253</v>
      </c>
    </row>
    <row r="930" spans="1:59" hidden="1">
      <c r="A930">
        <v>38666</v>
      </c>
      <c r="B930">
        <v>2016</v>
      </c>
      <c r="C930" t="s">
        <v>7</v>
      </c>
      <c r="D930" t="s">
        <v>4490</v>
      </c>
      <c r="E930" s="2">
        <v>42413</v>
      </c>
      <c r="F930" s="2">
        <v>42414</v>
      </c>
      <c r="G930" t="s">
        <v>25</v>
      </c>
      <c r="H930" t="s">
        <v>25</v>
      </c>
      <c r="I930" t="s">
        <v>4491</v>
      </c>
      <c r="J930">
        <v>1</v>
      </c>
      <c r="K930" t="s">
        <v>4492</v>
      </c>
      <c r="L930" t="s">
        <v>4493</v>
      </c>
    </row>
    <row r="931" spans="1:59" hidden="1">
      <c r="A931">
        <v>38697</v>
      </c>
      <c r="B931">
        <v>2016</v>
      </c>
      <c r="C931" t="s">
        <v>7</v>
      </c>
      <c r="D931" t="s">
        <v>3479</v>
      </c>
      <c r="E931" s="2">
        <v>42413</v>
      </c>
      <c r="F931" s="2">
        <v>42414</v>
      </c>
      <c r="G931" t="s">
        <v>25</v>
      </c>
      <c r="H931" t="s">
        <v>25</v>
      </c>
      <c r="I931" t="s">
        <v>3480</v>
      </c>
      <c r="J931">
        <v>1</v>
      </c>
      <c r="K931" t="s">
        <v>3481</v>
      </c>
      <c r="L931" t="s">
        <v>3482</v>
      </c>
    </row>
    <row r="932" spans="1:59" hidden="1">
      <c r="A932">
        <v>38768</v>
      </c>
      <c r="B932">
        <v>2016</v>
      </c>
      <c r="C932" t="s">
        <v>7</v>
      </c>
      <c r="E932" s="2">
        <v>42413</v>
      </c>
      <c r="F932" s="2">
        <v>42414</v>
      </c>
      <c r="G932" t="s">
        <v>25</v>
      </c>
      <c r="H932" t="s">
        <v>25</v>
      </c>
      <c r="I932" t="s">
        <v>4217</v>
      </c>
      <c r="J932">
        <v>1</v>
      </c>
      <c r="K932" t="s">
        <v>4308</v>
      </c>
      <c r="M932" t="s">
        <v>4309</v>
      </c>
      <c r="N932" t="s">
        <v>4310</v>
      </c>
      <c r="O932" t="s">
        <v>4311</v>
      </c>
      <c r="R932" t="s">
        <v>4312</v>
      </c>
      <c r="V932" t="s">
        <v>4313</v>
      </c>
      <c r="Y932" t="s">
        <v>1</v>
      </c>
      <c r="AB932" t="s">
        <v>4314</v>
      </c>
      <c r="AI932" t="s">
        <v>2690</v>
      </c>
      <c r="AJ932" t="s">
        <v>18</v>
      </c>
      <c r="AK932" t="s">
        <v>677</v>
      </c>
      <c r="AL932" t="s">
        <v>677</v>
      </c>
      <c r="AM932" t="s">
        <v>1974</v>
      </c>
      <c r="AN932" t="s">
        <v>653</v>
      </c>
      <c r="AO932">
        <v>0</v>
      </c>
      <c r="AS932">
        <v>0</v>
      </c>
      <c r="AT932">
        <v>0</v>
      </c>
      <c r="BB932">
        <v>0</v>
      </c>
      <c r="BD932">
        <v>0</v>
      </c>
      <c r="BG932" s="1">
        <v>42408.573391203703</v>
      </c>
    </row>
    <row r="933" spans="1:59" hidden="1">
      <c r="A933">
        <v>38952</v>
      </c>
      <c r="B933">
        <v>2016</v>
      </c>
      <c r="C933" t="s">
        <v>32</v>
      </c>
      <c r="D933" t="s">
        <v>6610</v>
      </c>
      <c r="E933" s="2">
        <v>42413</v>
      </c>
      <c r="F933" s="2">
        <v>42413</v>
      </c>
      <c r="G933" t="s">
        <v>6</v>
      </c>
      <c r="H933" t="s">
        <v>6</v>
      </c>
      <c r="I933" t="s">
        <v>3456</v>
      </c>
      <c r="J933">
        <v>1</v>
      </c>
      <c r="K933" t="s">
        <v>3456</v>
      </c>
      <c r="L933" t="s">
        <v>6651</v>
      </c>
      <c r="M933" t="s">
        <v>6652</v>
      </c>
      <c r="N933" t="s">
        <v>6653</v>
      </c>
      <c r="O933">
        <v>46705529698</v>
      </c>
      <c r="R933" t="s">
        <v>6654</v>
      </c>
      <c r="AI933" t="s">
        <v>4</v>
      </c>
      <c r="AJ933" t="s">
        <v>145</v>
      </c>
      <c r="AK933" t="s">
        <v>6170</v>
      </c>
      <c r="AL933" t="s">
        <v>6170</v>
      </c>
      <c r="AM933" t="s">
        <v>1971</v>
      </c>
      <c r="AO933">
        <v>0</v>
      </c>
      <c r="AS933">
        <v>1</v>
      </c>
      <c r="AT933">
        <v>1</v>
      </c>
      <c r="BB933">
        <v>0</v>
      </c>
      <c r="BD933">
        <v>1</v>
      </c>
      <c r="BE933">
        <v>0</v>
      </c>
      <c r="BF933">
        <v>80264</v>
      </c>
      <c r="BG933" s="1">
        <v>42414.443553240744</v>
      </c>
    </row>
    <row r="934" spans="1:59" hidden="1">
      <c r="A934">
        <v>38970</v>
      </c>
      <c r="B934">
        <v>2016</v>
      </c>
      <c r="C934" t="s">
        <v>32</v>
      </c>
      <c r="E934" s="2">
        <v>42413</v>
      </c>
      <c r="F934" s="2">
        <v>42414</v>
      </c>
      <c r="G934" t="s">
        <v>59</v>
      </c>
      <c r="H934" t="s">
        <v>59</v>
      </c>
      <c r="I934" t="s">
        <v>6655</v>
      </c>
      <c r="J934">
        <v>1</v>
      </c>
      <c r="K934" t="s">
        <v>6656</v>
      </c>
      <c r="L934" t="s">
        <v>6657</v>
      </c>
      <c r="M934" t="s">
        <v>6658</v>
      </c>
      <c r="O934" t="s">
        <v>6659</v>
      </c>
      <c r="R934" t="s">
        <v>6660</v>
      </c>
      <c r="S934" t="s">
        <v>6661</v>
      </c>
      <c r="V934" t="s">
        <v>6662</v>
      </c>
    </row>
    <row r="935" spans="1:59" hidden="1">
      <c r="A935">
        <v>37908</v>
      </c>
      <c r="B935">
        <v>2016</v>
      </c>
      <c r="C935" t="s">
        <v>2</v>
      </c>
      <c r="D935" t="s">
        <v>4315</v>
      </c>
      <c r="E935" s="2">
        <v>42414</v>
      </c>
      <c r="F935" s="2">
        <v>42414</v>
      </c>
      <c r="G935" t="s">
        <v>6</v>
      </c>
      <c r="H935" t="s">
        <v>6</v>
      </c>
      <c r="I935" t="s">
        <v>4316</v>
      </c>
      <c r="J935">
        <v>1</v>
      </c>
      <c r="K935" t="s">
        <v>4317</v>
      </c>
      <c r="L935" t="s">
        <v>4318</v>
      </c>
      <c r="N935" t="s">
        <v>4319</v>
      </c>
    </row>
    <row r="936" spans="1:59" hidden="1">
      <c r="A936">
        <v>37979</v>
      </c>
      <c r="B936">
        <v>2016</v>
      </c>
      <c r="C936" t="s">
        <v>2</v>
      </c>
      <c r="D936" t="s">
        <v>4320</v>
      </c>
      <c r="E936" s="2">
        <v>42414</v>
      </c>
      <c r="F936" s="2">
        <v>42414</v>
      </c>
      <c r="G936" t="s">
        <v>5</v>
      </c>
      <c r="H936" t="s">
        <v>5</v>
      </c>
      <c r="I936" t="s">
        <v>4321</v>
      </c>
    </row>
    <row r="937" spans="1:59" hidden="1">
      <c r="A937">
        <v>38086</v>
      </c>
      <c r="B937">
        <v>2016</v>
      </c>
      <c r="C937" t="s">
        <v>7</v>
      </c>
      <c r="D937" t="s">
        <v>4323</v>
      </c>
      <c r="E937" s="2">
        <v>42414</v>
      </c>
      <c r="F937" s="2">
        <v>42419</v>
      </c>
      <c r="G937" t="s">
        <v>25</v>
      </c>
      <c r="H937" t="s">
        <v>728</v>
      </c>
      <c r="I937" t="s">
        <v>2443</v>
      </c>
      <c r="J937">
        <v>1</v>
      </c>
      <c r="K937" t="s">
        <v>4324</v>
      </c>
      <c r="L937" t="s">
        <v>4325</v>
      </c>
    </row>
    <row r="938" spans="1:59" hidden="1">
      <c r="A938">
        <v>38178</v>
      </c>
      <c r="B938">
        <v>2016</v>
      </c>
      <c r="C938" t="s">
        <v>7</v>
      </c>
      <c r="E938" s="2">
        <v>42414</v>
      </c>
      <c r="F938" s="2">
        <v>42414</v>
      </c>
      <c r="G938" t="s">
        <v>5</v>
      </c>
      <c r="H938" t="s">
        <v>5</v>
      </c>
      <c r="I938" t="s">
        <v>3684</v>
      </c>
      <c r="J938">
        <v>1</v>
      </c>
      <c r="K938" t="s">
        <v>4326</v>
      </c>
      <c r="L938" t="s">
        <v>4327</v>
      </c>
      <c r="N938" t="s">
        <v>4328</v>
      </c>
    </row>
    <row r="939" spans="1:59">
      <c r="A939">
        <v>38185</v>
      </c>
      <c r="B939">
        <v>2016</v>
      </c>
      <c r="C939" t="s">
        <v>12</v>
      </c>
      <c r="E939" s="2">
        <v>42414</v>
      </c>
      <c r="F939" s="2">
        <v>42415</v>
      </c>
      <c r="G939" t="s">
        <v>11</v>
      </c>
      <c r="H939" t="s">
        <v>11</v>
      </c>
      <c r="I939" t="s">
        <v>4329</v>
      </c>
      <c r="J939">
        <v>1</v>
      </c>
      <c r="K939" t="s">
        <v>564</v>
      </c>
      <c r="L939" t="s">
        <v>3062</v>
      </c>
    </row>
    <row r="940" spans="1:59" hidden="1">
      <c r="A940">
        <v>38219</v>
      </c>
      <c r="B940">
        <v>2016</v>
      </c>
      <c r="C940" t="s">
        <v>2</v>
      </c>
      <c r="D940" t="s">
        <v>4330</v>
      </c>
      <c r="E940" s="2">
        <v>42414</v>
      </c>
      <c r="F940" s="2">
        <v>42414</v>
      </c>
      <c r="G940" t="s">
        <v>24</v>
      </c>
      <c r="H940" t="s">
        <v>24</v>
      </c>
      <c r="I940" t="s">
        <v>6663</v>
      </c>
      <c r="J940">
        <v>1</v>
      </c>
      <c r="K940" t="s">
        <v>4331</v>
      </c>
      <c r="L940" t="s">
        <v>4332</v>
      </c>
      <c r="M940" t="s">
        <v>4333</v>
      </c>
      <c r="N940" t="s">
        <v>4334</v>
      </c>
    </row>
    <row r="941" spans="1:59" hidden="1">
      <c r="A941">
        <v>38316</v>
      </c>
      <c r="B941">
        <v>2016</v>
      </c>
      <c r="C941" t="s">
        <v>2</v>
      </c>
      <c r="D941" t="s">
        <v>4335</v>
      </c>
      <c r="E941" s="2">
        <v>42414</v>
      </c>
      <c r="F941" s="2">
        <v>42414</v>
      </c>
      <c r="G941" t="s">
        <v>17</v>
      </c>
      <c r="H941" t="s">
        <v>17</v>
      </c>
      <c r="I941" t="s">
        <v>756</v>
      </c>
      <c r="J941">
        <v>1</v>
      </c>
      <c r="K941" t="s">
        <v>4336</v>
      </c>
      <c r="L941" t="s">
        <v>4337</v>
      </c>
    </row>
    <row r="942" spans="1:59" hidden="1">
      <c r="A942">
        <v>38425</v>
      </c>
      <c r="B942">
        <v>2016</v>
      </c>
      <c r="C942" t="s">
        <v>7</v>
      </c>
      <c r="D942" t="s">
        <v>4338</v>
      </c>
      <c r="E942" s="2">
        <v>42414</v>
      </c>
      <c r="F942" s="2">
        <v>42416</v>
      </c>
      <c r="G942" t="s">
        <v>38</v>
      </c>
      <c r="H942" t="s">
        <v>38</v>
      </c>
      <c r="I942" t="s">
        <v>3005</v>
      </c>
      <c r="J942">
        <v>1</v>
      </c>
      <c r="K942" t="s">
        <v>4339</v>
      </c>
      <c r="L942" t="s">
        <v>4340</v>
      </c>
      <c r="M942" t="s">
        <v>4341</v>
      </c>
      <c r="N942" t="s">
        <v>41</v>
      </c>
      <c r="O942" t="s">
        <v>4342</v>
      </c>
      <c r="R942" t="s">
        <v>4343</v>
      </c>
      <c r="S942" t="s">
        <v>4344</v>
      </c>
      <c r="T942" t="s">
        <v>4345</v>
      </c>
      <c r="V942" t="s">
        <v>4346</v>
      </c>
      <c r="Y942" t="s">
        <v>1</v>
      </c>
      <c r="AB942" t="s">
        <v>77</v>
      </c>
      <c r="AF942">
        <v>0</v>
      </c>
      <c r="AI942" t="s">
        <v>2690</v>
      </c>
      <c r="AJ942" t="s">
        <v>101</v>
      </c>
      <c r="AK942" t="s">
        <v>1017</v>
      </c>
      <c r="AL942" t="s">
        <v>1017</v>
      </c>
      <c r="AM942" t="s">
        <v>4347</v>
      </c>
      <c r="AN942" t="s">
        <v>653</v>
      </c>
      <c r="AO942">
        <v>0</v>
      </c>
      <c r="AS942">
        <v>0</v>
      </c>
      <c r="AT942">
        <v>0</v>
      </c>
      <c r="BB942">
        <v>0</v>
      </c>
      <c r="BC942">
        <v>108444</v>
      </c>
      <c r="BD942">
        <v>0</v>
      </c>
      <c r="BG942" s="1">
        <v>42405.3437962963</v>
      </c>
    </row>
    <row r="943" spans="1:59" hidden="1">
      <c r="A943">
        <v>38660</v>
      </c>
      <c r="B943">
        <v>2016</v>
      </c>
      <c r="C943" t="s">
        <v>7</v>
      </c>
      <c r="D943" t="s">
        <v>4348</v>
      </c>
      <c r="E943" s="2">
        <v>42414</v>
      </c>
      <c r="F943" s="2">
        <v>42415</v>
      </c>
      <c r="G943" t="s">
        <v>25</v>
      </c>
      <c r="H943" t="s">
        <v>25</v>
      </c>
      <c r="I943" t="s">
        <v>2718</v>
      </c>
      <c r="J943">
        <v>1</v>
      </c>
      <c r="K943" t="s">
        <v>3348</v>
      </c>
      <c r="L943" t="s">
        <v>3349</v>
      </c>
    </row>
    <row r="944" spans="1:59">
      <c r="A944">
        <v>38946</v>
      </c>
      <c r="B944">
        <v>2016</v>
      </c>
      <c r="C944" t="s">
        <v>12</v>
      </c>
      <c r="D944" t="s">
        <v>6605</v>
      </c>
      <c r="E944" s="2">
        <v>42414</v>
      </c>
      <c r="F944" s="2">
        <v>42414</v>
      </c>
      <c r="G944" t="s">
        <v>6</v>
      </c>
      <c r="H944" t="s">
        <v>6</v>
      </c>
      <c r="I944" t="s">
        <v>3456</v>
      </c>
      <c r="J944">
        <v>1</v>
      </c>
      <c r="K944" t="s">
        <v>3456</v>
      </c>
      <c r="L944" t="s">
        <v>6651</v>
      </c>
      <c r="M944" t="s">
        <v>6652</v>
      </c>
      <c r="N944" t="s">
        <v>6653</v>
      </c>
      <c r="O944">
        <v>46705529698</v>
      </c>
      <c r="R944" t="s">
        <v>6654</v>
      </c>
      <c r="AI944" t="s">
        <v>4</v>
      </c>
      <c r="AJ944" t="s">
        <v>102</v>
      </c>
      <c r="AK944" t="s">
        <v>6664</v>
      </c>
      <c r="AL944" t="s">
        <v>6664</v>
      </c>
      <c r="AM944" t="s">
        <v>6665</v>
      </c>
      <c r="AO944">
        <v>0</v>
      </c>
      <c r="AS944">
        <v>1</v>
      </c>
      <c r="AT944">
        <v>1</v>
      </c>
      <c r="BB944">
        <v>0</v>
      </c>
      <c r="BD944">
        <v>1</v>
      </c>
      <c r="BE944">
        <v>0</v>
      </c>
      <c r="BF944">
        <v>-1</v>
      </c>
      <c r="BG944" s="1">
        <v>42414.639837962961</v>
      </c>
    </row>
    <row r="945" spans="1:59" hidden="1">
      <c r="A945">
        <v>38967</v>
      </c>
      <c r="B945">
        <v>2016</v>
      </c>
      <c r="C945" t="s">
        <v>7</v>
      </c>
      <c r="D945" t="s">
        <v>6666</v>
      </c>
      <c r="E945" s="2">
        <v>42414</v>
      </c>
      <c r="F945" s="2">
        <v>42416</v>
      </c>
      <c r="G945" t="s">
        <v>6667</v>
      </c>
      <c r="H945" t="s">
        <v>6667</v>
      </c>
      <c r="I945" t="s">
        <v>6668</v>
      </c>
      <c r="J945">
        <v>1</v>
      </c>
      <c r="K945" t="s">
        <v>6669</v>
      </c>
      <c r="L945" t="s">
        <v>6670</v>
      </c>
    </row>
    <row r="946" spans="1:59" hidden="1">
      <c r="A946">
        <v>38034</v>
      </c>
      <c r="B946">
        <v>2016</v>
      </c>
      <c r="C946" t="s">
        <v>7</v>
      </c>
      <c r="E946" s="2">
        <v>42415</v>
      </c>
      <c r="F946" s="2">
        <v>42418</v>
      </c>
      <c r="G946" t="s">
        <v>22</v>
      </c>
      <c r="H946" t="s">
        <v>22</v>
      </c>
      <c r="I946" t="s">
        <v>4322</v>
      </c>
      <c r="J946">
        <v>1</v>
      </c>
      <c r="K946" t="s">
        <v>2671</v>
      </c>
      <c r="L946" t="s">
        <v>2672</v>
      </c>
      <c r="M946" t="s">
        <v>2673</v>
      </c>
      <c r="N946" t="s">
        <v>2674</v>
      </c>
    </row>
    <row r="947" spans="1:59" hidden="1">
      <c r="A947">
        <v>37355</v>
      </c>
      <c r="B947">
        <v>2016</v>
      </c>
      <c r="C947" t="s">
        <v>7</v>
      </c>
      <c r="D947" t="s">
        <v>1988</v>
      </c>
      <c r="E947" s="2">
        <v>42416</v>
      </c>
      <c r="F947" s="2">
        <v>42417</v>
      </c>
      <c r="G947" t="s">
        <v>77</v>
      </c>
      <c r="H947" t="s">
        <v>77</v>
      </c>
      <c r="I947" t="s">
        <v>76</v>
      </c>
      <c r="J947">
        <v>1</v>
      </c>
      <c r="K947" t="s">
        <v>163</v>
      </c>
      <c r="L947" t="s">
        <v>1174</v>
      </c>
      <c r="N947" t="s">
        <v>74</v>
      </c>
      <c r="O947" t="s">
        <v>1843</v>
      </c>
      <c r="P947">
        <v>38598485740</v>
      </c>
      <c r="Q947" t="s">
        <v>1844</v>
      </c>
      <c r="R947" t="s">
        <v>1024</v>
      </c>
      <c r="S947" t="s">
        <v>73</v>
      </c>
      <c r="V947" t="s">
        <v>6153</v>
      </c>
      <c r="W947" t="s">
        <v>6671</v>
      </c>
      <c r="Y947" t="s">
        <v>1</v>
      </c>
      <c r="AB947" t="s">
        <v>38</v>
      </c>
      <c r="AF947">
        <v>0</v>
      </c>
      <c r="AI947" t="s">
        <v>27</v>
      </c>
      <c r="AJ947" t="s">
        <v>3</v>
      </c>
      <c r="AK947" t="s">
        <v>675</v>
      </c>
      <c r="AL947" t="s">
        <v>675</v>
      </c>
      <c r="AM947" t="s">
        <v>1989</v>
      </c>
      <c r="AN947" t="s">
        <v>28</v>
      </c>
      <c r="AO947">
        <v>0</v>
      </c>
      <c r="AS947">
        <v>0</v>
      </c>
      <c r="AT947">
        <v>1</v>
      </c>
      <c r="BB947">
        <v>0</v>
      </c>
      <c r="BC947">
        <v>0</v>
      </c>
      <c r="BD947">
        <v>0</v>
      </c>
      <c r="BE947">
        <v>0</v>
      </c>
      <c r="BF947">
        <v>0</v>
      </c>
      <c r="BG947" s="1">
        <v>42414.381597222222</v>
      </c>
    </row>
    <row r="948" spans="1:59" hidden="1">
      <c r="A948">
        <v>37554</v>
      </c>
      <c r="B948">
        <v>2016</v>
      </c>
      <c r="C948" t="s">
        <v>7</v>
      </c>
      <c r="D948" t="s">
        <v>4349</v>
      </c>
      <c r="E948" s="2">
        <v>42416</v>
      </c>
      <c r="F948" s="2">
        <v>42419</v>
      </c>
      <c r="G948" t="s">
        <v>8</v>
      </c>
      <c r="H948" t="s">
        <v>8</v>
      </c>
      <c r="I948" t="s">
        <v>769</v>
      </c>
      <c r="J948">
        <v>1</v>
      </c>
      <c r="K948" t="s">
        <v>1182</v>
      </c>
      <c r="L948" t="s">
        <v>770</v>
      </c>
      <c r="M948" t="s">
        <v>771</v>
      </c>
    </row>
    <row r="949" spans="1:59" hidden="1">
      <c r="A949">
        <v>37611</v>
      </c>
      <c r="B949">
        <v>2016</v>
      </c>
      <c r="C949" t="s">
        <v>7</v>
      </c>
      <c r="D949" t="s">
        <v>1990</v>
      </c>
      <c r="E949" s="2">
        <v>42416</v>
      </c>
      <c r="F949" s="2">
        <v>42421</v>
      </c>
      <c r="G949" t="s">
        <v>17</v>
      </c>
      <c r="H949" t="s">
        <v>17</v>
      </c>
      <c r="I949" t="s">
        <v>867</v>
      </c>
      <c r="J949">
        <v>1</v>
      </c>
      <c r="K949" t="s">
        <v>1127</v>
      </c>
      <c r="L949" t="s">
        <v>1128</v>
      </c>
    </row>
    <row r="950" spans="1:59">
      <c r="A950">
        <v>37706</v>
      </c>
      <c r="B950">
        <v>2016</v>
      </c>
      <c r="C950" t="s">
        <v>12</v>
      </c>
      <c r="D950" t="s">
        <v>4371</v>
      </c>
      <c r="E950" s="2">
        <v>42416</v>
      </c>
      <c r="F950" s="2">
        <v>42421</v>
      </c>
      <c r="G950" t="s">
        <v>10</v>
      </c>
      <c r="H950" t="s">
        <v>10</v>
      </c>
      <c r="I950" t="s">
        <v>4372</v>
      </c>
    </row>
    <row r="951" spans="1:59" hidden="1">
      <c r="A951">
        <v>37809</v>
      </c>
      <c r="B951">
        <v>2016</v>
      </c>
      <c r="C951" t="s">
        <v>7</v>
      </c>
      <c r="D951" t="s">
        <v>2773</v>
      </c>
      <c r="E951" s="2">
        <v>42416</v>
      </c>
      <c r="F951" s="2">
        <v>42417</v>
      </c>
      <c r="G951" t="s">
        <v>25</v>
      </c>
      <c r="H951" t="s">
        <v>25</v>
      </c>
      <c r="I951" t="s">
        <v>4352</v>
      </c>
      <c r="J951">
        <v>1</v>
      </c>
      <c r="K951" t="s">
        <v>4353</v>
      </c>
      <c r="L951" t="s">
        <v>4354</v>
      </c>
    </row>
    <row r="952" spans="1:59" hidden="1">
      <c r="A952">
        <v>38116</v>
      </c>
      <c r="B952">
        <v>2016</v>
      </c>
      <c r="C952" t="s">
        <v>7</v>
      </c>
      <c r="E952" s="2">
        <v>42416</v>
      </c>
      <c r="F952" s="2">
        <v>42419</v>
      </c>
      <c r="G952" t="s">
        <v>22</v>
      </c>
      <c r="H952" t="s">
        <v>22</v>
      </c>
      <c r="I952" t="s">
        <v>3860</v>
      </c>
      <c r="J952">
        <v>1</v>
      </c>
      <c r="K952" t="s">
        <v>2429</v>
      </c>
      <c r="L952" t="s">
        <v>2430</v>
      </c>
    </row>
    <row r="953" spans="1:59" hidden="1">
      <c r="A953">
        <v>38530</v>
      </c>
      <c r="B953">
        <v>2016</v>
      </c>
      <c r="C953" t="s">
        <v>7</v>
      </c>
      <c r="E953" s="2">
        <v>42416</v>
      </c>
      <c r="F953" s="2">
        <v>42418</v>
      </c>
      <c r="G953" t="s">
        <v>40</v>
      </c>
      <c r="H953" t="s">
        <v>40</v>
      </c>
      <c r="I953" t="s">
        <v>6672</v>
      </c>
      <c r="J953">
        <v>1</v>
      </c>
      <c r="K953" t="s">
        <v>4932</v>
      </c>
      <c r="M953" t="s">
        <v>4933</v>
      </c>
      <c r="N953" t="s">
        <v>2943</v>
      </c>
      <c r="O953" t="s">
        <v>6673</v>
      </c>
      <c r="R953" t="s">
        <v>2945</v>
      </c>
      <c r="V953" t="s">
        <v>6674</v>
      </c>
      <c r="Y953" t="s">
        <v>1</v>
      </c>
      <c r="AB953" t="s">
        <v>25</v>
      </c>
      <c r="AF953">
        <v>0</v>
      </c>
      <c r="AI953" t="s">
        <v>6675</v>
      </c>
      <c r="AJ953" t="s">
        <v>65</v>
      </c>
      <c r="AL953" t="s">
        <v>6566</v>
      </c>
      <c r="AM953" t="s">
        <v>6676</v>
      </c>
      <c r="AN953" t="s">
        <v>28</v>
      </c>
      <c r="AO953">
        <v>0</v>
      </c>
      <c r="AS953">
        <v>1</v>
      </c>
      <c r="AT953">
        <v>0</v>
      </c>
      <c r="BB953">
        <v>0</v>
      </c>
      <c r="BC953">
        <v>0</v>
      </c>
      <c r="BD953">
        <v>0</v>
      </c>
      <c r="BG953" s="1">
        <v>42417.373738425929</v>
      </c>
    </row>
    <row r="954" spans="1:59" hidden="1">
      <c r="A954">
        <v>38626</v>
      </c>
      <c r="B954">
        <v>2016</v>
      </c>
      <c r="C954" t="s">
        <v>7</v>
      </c>
      <c r="D954" t="s">
        <v>4357</v>
      </c>
      <c r="E954" s="2">
        <v>42416</v>
      </c>
      <c r="F954" s="2">
        <v>42417</v>
      </c>
      <c r="G954" t="s">
        <v>85</v>
      </c>
      <c r="H954" t="s">
        <v>85</v>
      </c>
      <c r="I954" t="s">
        <v>4358</v>
      </c>
      <c r="J954">
        <v>1</v>
      </c>
      <c r="K954" t="s">
        <v>4359</v>
      </c>
      <c r="L954" t="s">
        <v>4360</v>
      </c>
      <c r="M954" t="s">
        <v>792</v>
      </c>
      <c r="N954" t="s">
        <v>460</v>
      </c>
      <c r="O954" t="s">
        <v>4361</v>
      </c>
      <c r="Q954" t="s">
        <v>4362</v>
      </c>
      <c r="R954" t="s">
        <v>138</v>
      </c>
      <c r="V954" t="s">
        <v>4363</v>
      </c>
      <c r="AB954" t="s">
        <v>59</v>
      </c>
      <c r="AI954" t="s">
        <v>4</v>
      </c>
      <c r="AJ954" t="s">
        <v>3</v>
      </c>
      <c r="AK954" t="s">
        <v>675</v>
      </c>
      <c r="AL954" t="s">
        <v>675</v>
      </c>
      <c r="AM954" t="s">
        <v>1989</v>
      </c>
      <c r="AN954" t="s">
        <v>653</v>
      </c>
      <c r="AO954">
        <v>0</v>
      </c>
      <c r="AS954">
        <v>0</v>
      </c>
      <c r="AT954">
        <v>0</v>
      </c>
      <c r="BB954">
        <v>0</v>
      </c>
      <c r="BD954">
        <v>1</v>
      </c>
      <c r="BE954">
        <v>0</v>
      </c>
      <c r="BF954">
        <v>0</v>
      </c>
      <c r="BG954" s="1">
        <v>42401.577233796299</v>
      </c>
    </row>
    <row r="955" spans="1:59" hidden="1">
      <c r="A955">
        <v>38635</v>
      </c>
      <c r="B955">
        <v>2016</v>
      </c>
      <c r="C955" t="s">
        <v>7</v>
      </c>
      <c r="D955" t="s">
        <v>4364</v>
      </c>
      <c r="E955" s="2">
        <v>42416</v>
      </c>
      <c r="F955" s="2">
        <v>42419</v>
      </c>
      <c r="G955" t="s">
        <v>25</v>
      </c>
      <c r="H955" t="s">
        <v>25</v>
      </c>
      <c r="I955" t="s">
        <v>2496</v>
      </c>
      <c r="J955">
        <v>1</v>
      </c>
      <c r="K955" t="s">
        <v>6346</v>
      </c>
      <c r="L955" t="s">
        <v>3547</v>
      </c>
      <c r="N955" t="s">
        <v>3548</v>
      </c>
    </row>
    <row r="956" spans="1:59" hidden="1">
      <c r="A956">
        <v>37258</v>
      </c>
      <c r="B956">
        <v>2016</v>
      </c>
      <c r="C956" t="s">
        <v>7</v>
      </c>
      <c r="D956" t="s">
        <v>4387</v>
      </c>
      <c r="E956" s="2">
        <v>42417</v>
      </c>
      <c r="F956" s="2">
        <v>42421</v>
      </c>
      <c r="G956" t="s">
        <v>25</v>
      </c>
      <c r="H956" t="s">
        <v>25</v>
      </c>
      <c r="I956" t="s">
        <v>766</v>
      </c>
      <c r="J956">
        <v>1</v>
      </c>
      <c r="K956" t="s">
        <v>4388</v>
      </c>
      <c r="L956" t="s">
        <v>4389</v>
      </c>
      <c r="M956" t="s">
        <v>4390</v>
      </c>
      <c r="N956" t="s">
        <v>4391</v>
      </c>
      <c r="O956" t="s">
        <v>4392</v>
      </c>
      <c r="Q956" t="s">
        <v>4393</v>
      </c>
      <c r="R956" t="s">
        <v>4394</v>
      </c>
      <c r="S956" t="s">
        <v>4395</v>
      </c>
      <c r="T956" t="s">
        <v>4396</v>
      </c>
      <c r="V956" t="s">
        <v>4397</v>
      </c>
      <c r="Y956" t="s">
        <v>1</v>
      </c>
      <c r="AB956" t="s">
        <v>14</v>
      </c>
      <c r="AF956">
        <v>0</v>
      </c>
      <c r="AI956" t="s">
        <v>6677</v>
      </c>
      <c r="AJ956" t="s">
        <v>65</v>
      </c>
      <c r="AK956" t="s">
        <v>1361</v>
      </c>
      <c r="AM956" t="s">
        <v>6678</v>
      </c>
      <c r="AN956" t="s">
        <v>28</v>
      </c>
      <c r="AO956">
        <v>0</v>
      </c>
      <c r="AS956">
        <v>1</v>
      </c>
      <c r="AT956">
        <v>1</v>
      </c>
      <c r="BB956">
        <v>0</v>
      </c>
      <c r="BC956">
        <v>0</v>
      </c>
      <c r="BD956">
        <v>0</v>
      </c>
      <c r="BE956">
        <v>0</v>
      </c>
      <c r="BF956">
        <v>0</v>
      </c>
      <c r="BG956" s="1">
        <v>42415.835555555554</v>
      </c>
    </row>
    <row r="957" spans="1:59" hidden="1">
      <c r="A957">
        <v>37279</v>
      </c>
      <c r="B957">
        <v>2016</v>
      </c>
      <c r="C957" t="s">
        <v>7</v>
      </c>
      <c r="D957" t="s">
        <v>2574</v>
      </c>
      <c r="E957" s="2">
        <v>42417</v>
      </c>
      <c r="F957" s="2">
        <v>42420</v>
      </c>
      <c r="G957" t="s">
        <v>36</v>
      </c>
      <c r="H957" t="s">
        <v>36</v>
      </c>
      <c r="I957" t="s">
        <v>181</v>
      </c>
      <c r="J957">
        <v>1</v>
      </c>
      <c r="K957" t="s">
        <v>4365</v>
      </c>
      <c r="L957" t="s">
        <v>4366</v>
      </c>
      <c r="N957" t="s">
        <v>4367</v>
      </c>
      <c r="O957" t="s">
        <v>4368</v>
      </c>
      <c r="R957" t="s">
        <v>4369</v>
      </c>
      <c r="S957" t="s">
        <v>4369</v>
      </c>
      <c r="V957" t="s">
        <v>4370</v>
      </c>
      <c r="Y957" t="s">
        <v>1</v>
      </c>
      <c r="AB957" t="s">
        <v>25</v>
      </c>
      <c r="AF957">
        <v>0</v>
      </c>
      <c r="AI957" t="s">
        <v>2749</v>
      </c>
      <c r="AJ957" t="s">
        <v>1776</v>
      </c>
      <c r="AL957" t="s">
        <v>1777</v>
      </c>
      <c r="AM957" t="s">
        <v>1991</v>
      </c>
      <c r="AO957">
        <v>0</v>
      </c>
      <c r="AS957">
        <v>1</v>
      </c>
      <c r="AT957">
        <v>1</v>
      </c>
      <c r="BB957">
        <v>0</v>
      </c>
      <c r="BC957">
        <v>108921</v>
      </c>
      <c r="BD957">
        <v>0</v>
      </c>
      <c r="BG957" s="1">
        <v>42416.86445601852</v>
      </c>
    </row>
    <row r="958" spans="1:59" hidden="1">
      <c r="A958">
        <v>37712</v>
      </c>
      <c r="B958">
        <v>2016</v>
      </c>
      <c r="C958" t="s">
        <v>32</v>
      </c>
      <c r="D958" t="s">
        <v>4371</v>
      </c>
      <c r="E958" s="2">
        <v>42417</v>
      </c>
      <c r="F958" s="2">
        <v>42421</v>
      </c>
      <c r="G958" t="s">
        <v>10</v>
      </c>
      <c r="H958" t="s">
        <v>10</v>
      </c>
      <c r="I958" t="s">
        <v>4372</v>
      </c>
    </row>
    <row r="959" spans="1:59" hidden="1">
      <c r="A959">
        <v>37791</v>
      </c>
      <c r="B959">
        <v>2016</v>
      </c>
      <c r="C959" t="s">
        <v>7</v>
      </c>
      <c r="D959" t="s">
        <v>3116</v>
      </c>
      <c r="E959" s="2">
        <v>42417</v>
      </c>
      <c r="F959" s="2">
        <v>42421</v>
      </c>
      <c r="G959" t="s">
        <v>47</v>
      </c>
      <c r="H959" t="s">
        <v>47</v>
      </c>
      <c r="I959" t="s">
        <v>4350</v>
      </c>
      <c r="J959">
        <v>1</v>
      </c>
      <c r="K959" t="s">
        <v>2380</v>
      </c>
      <c r="L959" t="s">
        <v>2381</v>
      </c>
      <c r="M959" t="s">
        <v>2382</v>
      </c>
      <c r="N959" t="s">
        <v>3117</v>
      </c>
      <c r="O959" t="s">
        <v>6679</v>
      </c>
      <c r="R959" t="s">
        <v>3119</v>
      </c>
      <c r="S959" t="s">
        <v>3119</v>
      </c>
      <c r="T959" t="s">
        <v>6680</v>
      </c>
      <c r="Y959" t="s">
        <v>1</v>
      </c>
      <c r="AB959" t="s">
        <v>25</v>
      </c>
      <c r="AF959">
        <v>0</v>
      </c>
      <c r="AI959" t="s">
        <v>4351</v>
      </c>
      <c r="AJ959" t="s">
        <v>5671</v>
      </c>
      <c r="AK959" t="s">
        <v>6681</v>
      </c>
      <c r="AL959" t="s">
        <v>6681</v>
      </c>
      <c r="AM959" t="s">
        <v>6678</v>
      </c>
      <c r="AN959" t="s">
        <v>28</v>
      </c>
      <c r="AO959">
        <v>0</v>
      </c>
      <c r="AS959">
        <v>1</v>
      </c>
      <c r="AT959">
        <v>1</v>
      </c>
      <c r="BB959">
        <v>0</v>
      </c>
      <c r="BC959">
        <v>0</v>
      </c>
      <c r="BD959">
        <v>0</v>
      </c>
      <c r="BE959">
        <v>0</v>
      </c>
      <c r="BF959">
        <v>0</v>
      </c>
      <c r="BG959" s="1">
        <v>42418.702106481483</v>
      </c>
    </row>
    <row r="960" spans="1:59" hidden="1">
      <c r="A960">
        <v>38067</v>
      </c>
      <c r="B960">
        <v>2016</v>
      </c>
      <c r="C960" t="s">
        <v>7</v>
      </c>
      <c r="E960" s="2">
        <v>42417</v>
      </c>
      <c r="F960" s="2">
        <v>42418</v>
      </c>
      <c r="G960" t="s">
        <v>14</v>
      </c>
      <c r="H960" t="s">
        <v>14</v>
      </c>
      <c r="I960" t="s">
        <v>4373</v>
      </c>
      <c r="J960">
        <v>1</v>
      </c>
      <c r="K960" t="s">
        <v>4374</v>
      </c>
      <c r="L960" t="s">
        <v>4375</v>
      </c>
      <c r="M960" t="s">
        <v>4376</v>
      </c>
      <c r="N960" t="s">
        <v>4377</v>
      </c>
      <c r="O960" t="s">
        <v>4378</v>
      </c>
      <c r="R960" t="s">
        <v>4379</v>
      </c>
      <c r="V960" t="s">
        <v>6682</v>
      </c>
      <c r="AB960" t="s">
        <v>47</v>
      </c>
      <c r="AI960" t="s">
        <v>4</v>
      </c>
      <c r="AJ960" t="s">
        <v>3</v>
      </c>
      <c r="AL960" t="s">
        <v>675</v>
      </c>
      <c r="AM960" t="s">
        <v>4380</v>
      </c>
      <c r="AO960">
        <v>0</v>
      </c>
      <c r="AS960">
        <v>1</v>
      </c>
      <c r="AT960">
        <v>1</v>
      </c>
      <c r="BB960">
        <v>0</v>
      </c>
      <c r="BD960">
        <v>0</v>
      </c>
      <c r="BE960">
        <v>0</v>
      </c>
      <c r="BF960">
        <v>9413</v>
      </c>
      <c r="BG960" s="1">
        <v>42417.895185185182</v>
      </c>
    </row>
    <row r="961" spans="1:59">
      <c r="A961">
        <v>38253</v>
      </c>
      <c r="B961">
        <v>2016</v>
      </c>
      <c r="C961" t="s">
        <v>12</v>
      </c>
      <c r="E961" s="2">
        <v>42417</v>
      </c>
      <c r="F961" s="2">
        <v>42418</v>
      </c>
      <c r="G961" t="s">
        <v>22</v>
      </c>
      <c r="H961" t="s">
        <v>22</v>
      </c>
      <c r="I961" t="s">
        <v>4381</v>
      </c>
      <c r="J961">
        <v>1</v>
      </c>
      <c r="K961" t="s">
        <v>4382</v>
      </c>
      <c r="N961" t="s">
        <v>4383</v>
      </c>
    </row>
    <row r="962" spans="1:59" hidden="1">
      <c r="A962">
        <v>38773</v>
      </c>
      <c r="B962">
        <v>2016</v>
      </c>
      <c r="C962" t="s">
        <v>7</v>
      </c>
      <c r="E962" s="2">
        <v>42417</v>
      </c>
      <c r="F962" s="2">
        <v>42419</v>
      </c>
      <c r="G962" t="s">
        <v>754</v>
      </c>
      <c r="H962" t="s">
        <v>754</v>
      </c>
      <c r="I962" t="s">
        <v>3509</v>
      </c>
      <c r="J962">
        <v>1</v>
      </c>
      <c r="K962" t="s">
        <v>6242</v>
      </c>
      <c r="L962" t="s">
        <v>6226</v>
      </c>
    </row>
    <row r="963" spans="1:59" hidden="1">
      <c r="A963">
        <v>37208</v>
      </c>
      <c r="B963">
        <v>2016</v>
      </c>
      <c r="C963" t="s">
        <v>32</v>
      </c>
      <c r="E963" s="2">
        <v>42418</v>
      </c>
      <c r="F963" s="2">
        <v>42420</v>
      </c>
      <c r="G963" t="s">
        <v>754</v>
      </c>
      <c r="H963" t="s">
        <v>754</v>
      </c>
      <c r="I963" t="s">
        <v>4384</v>
      </c>
      <c r="J963">
        <v>1</v>
      </c>
      <c r="K963" t="s">
        <v>4385</v>
      </c>
      <c r="L963" t="s">
        <v>4386</v>
      </c>
    </row>
    <row r="964" spans="1:59" hidden="1">
      <c r="A964">
        <v>37961</v>
      </c>
      <c r="B964">
        <v>2016</v>
      </c>
      <c r="C964" t="s">
        <v>32</v>
      </c>
      <c r="D964" t="s">
        <v>4398</v>
      </c>
      <c r="E964" s="2">
        <v>42418</v>
      </c>
      <c r="F964" s="2">
        <v>42420</v>
      </c>
      <c r="G964" t="s">
        <v>10</v>
      </c>
      <c r="H964" t="s">
        <v>10</v>
      </c>
      <c r="I964" t="s">
        <v>4399</v>
      </c>
    </row>
    <row r="965" spans="1:59" hidden="1">
      <c r="A965">
        <v>38427</v>
      </c>
      <c r="B965">
        <v>2016</v>
      </c>
      <c r="C965" t="s">
        <v>7</v>
      </c>
      <c r="D965" t="s">
        <v>4400</v>
      </c>
      <c r="E965" s="2">
        <v>42418</v>
      </c>
      <c r="F965" s="2">
        <v>42419</v>
      </c>
      <c r="G965" t="s">
        <v>38</v>
      </c>
      <c r="H965" t="s">
        <v>38</v>
      </c>
      <c r="I965" t="s">
        <v>3729</v>
      </c>
      <c r="J965">
        <v>1</v>
      </c>
      <c r="K965" t="s">
        <v>3730</v>
      </c>
      <c r="L965" t="s">
        <v>3731</v>
      </c>
      <c r="M965" t="s">
        <v>3732</v>
      </c>
      <c r="O965" t="s">
        <v>3733</v>
      </c>
      <c r="Q965" t="s">
        <v>3734</v>
      </c>
      <c r="R965" t="s">
        <v>3735</v>
      </c>
      <c r="S965" t="s">
        <v>3735</v>
      </c>
      <c r="V965" t="s">
        <v>3736</v>
      </c>
      <c r="Y965" t="s">
        <v>1</v>
      </c>
      <c r="AB965" t="s">
        <v>40</v>
      </c>
      <c r="AF965">
        <v>0</v>
      </c>
      <c r="AI965" t="s">
        <v>4</v>
      </c>
      <c r="AJ965" t="s">
        <v>3</v>
      </c>
      <c r="AK965" t="s">
        <v>675</v>
      </c>
      <c r="AL965" t="s">
        <v>675</v>
      </c>
      <c r="AM965" t="s">
        <v>4401</v>
      </c>
      <c r="AN965" t="s">
        <v>28</v>
      </c>
      <c r="AO965">
        <v>0</v>
      </c>
      <c r="AS965">
        <v>1</v>
      </c>
      <c r="AT965">
        <v>1</v>
      </c>
      <c r="BB965">
        <v>0</v>
      </c>
      <c r="BC965">
        <v>0</v>
      </c>
      <c r="BD965">
        <v>0</v>
      </c>
      <c r="BG965" s="1">
        <v>42418.636064814818</v>
      </c>
    </row>
    <row r="966" spans="1:59" hidden="1">
      <c r="A966">
        <v>38451</v>
      </c>
      <c r="B966">
        <v>2016</v>
      </c>
      <c r="C966" t="s">
        <v>32</v>
      </c>
      <c r="E966" s="2">
        <v>42418</v>
      </c>
      <c r="F966" s="2">
        <v>42421</v>
      </c>
      <c r="G966" t="s">
        <v>187</v>
      </c>
      <c r="H966" t="s">
        <v>187</v>
      </c>
      <c r="I966" t="s">
        <v>4402</v>
      </c>
      <c r="J966">
        <v>1</v>
      </c>
      <c r="K966" t="s">
        <v>4403</v>
      </c>
      <c r="N966" t="s">
        <v>4010</v>
      </c>
    </row>
    <row r="967" spans="1:59" hidden="1">
      <c r="A967">
        <v>38590</v>
      </c>
      <c r="B967">
        <v>2016</v>
      </c>
      <c r="C967" t="s">
        <v>7</v>
      </c>
      <c r="D967" t="s">
        <v>4404</v>
      </c>
      <c r="E967" s="2">
        <v>42418</v>
      </c>
      <c r="F967" s="2">
        <v>42419</v>
      </c>
      <c r="G967" t="s">
        <v>25</v>
      </c>
      <c r="H967" t="s">
        <v>25</v>
      </c>
      <c r="I967" t="s">
        <v>6683</v>
      </c>
      <c r="J967">
        <v>1</v>
      </c>
      <c r="K967" t="s">
        <v>6684</v>
      </c>
      <c r="L967" t="s">
        <v>6685</v>
      </c>
    </row>
    <row r="968" spans="1:59" hidden="1">
      <c r="A968">
        <v>38627</v>
      </c>
      <c r="B968">
        <v>2016</v>
      </c>
      <c r="C968" t="s">
        <v>7</v>
      </c>
      <c r="D968" t="s">
        <v>4405</v>
      </c>
      <c r="E968" s="2">
        <v>42418</v>
      </c>
      <c r="F968" s="2">
        <v>42419</v>
      </c>
      <c r="G968" t="s">
        <v>85</v>
      </c>
      <c r="H968" t="s">
        <v>85</v>
      </c>
      <c r="I968" t="s">
        <v>4406</v>
      </c>
      <c r="J968">
        <v>1</v>
      </c>
      <c r="K968" t="s">
        <v>4407</v>
      </c>
      <c r="L968" t="s">
        <v>4360</v>
      </c>
      <c r="N968" t="s">
        <v>792</v>
      </c>
      <c r="O968" t="s">
        <v>4361</v>
      </c>
      <c r="Q968" t="s">
        <v>4362</v>
      </c>
      <c r="R968" t="s">
        <v>138</v>
      </c>
      <c r="V968" t="s">
        <v>4363</v>
      </c>
      <c r="AB968" t="s">
        <v>59</v>
      </c>
      <c r="AF968">
        <v>0</v>
      </c>
      <c r="AI968" t="s">
        <v>4</v>
      </c>
      <c r="AJ968" t="s">
        <v>16</v>
      </c>
      <c r="AK968" t="s">
        <v>729</v>
      </c>
      <c r="AL968" t="s">
        <v>729</v>
      </c>
      <c r="AM968" t="s">
        <v>4401</v>
      </c>
      <c r="AN968" t="s">
        <v>653</v>
      </c>
      <c r="AO968">
        <v>0</v>
      </c>
      <c r="AS968">
        <v>0</v>
      </c>
      <c r="AT968">
        <v>0</v>
      </c>
      <c r="BB968">
        <v>0</v>
      </c>
      <c r="BC968">
        <v>0</v>
      </c>
      <c r="BD968">
        <v>0</v>
      </c>
      <c r="BE968">
        <v>0</v>
      </c>
      <c r="BF968">
        <v>5766490</v>
      </c>
      <c r="BG968" s="1">
        <v>42401.577557870369</v>
      </c>
    </row>
    <row r="969" spans="1:59">
      <c r="A969">
        <v>38974</v>
      </c>
      <c r="B969">
        <v>2016</v>
      </c>
      <c r="C969" t="s">
        <v>12</v>
      </c>
      <c r="E969" s="2">
        <v>42418</v>
      </c>
      <c r="F969" s="2">
        <v>42418</v>
      </c>
      <c r="G969" t="s">
        <v>754</v>
      </c>
      <c r="H969" t="s">
        <v>754</v>
      </c>
      <c r="I969" t="s">
        <v>6686</v>
      </c>
      <c r="J969">
        <v>1</v>
      </c>
      <c r="K969" t="s">
        <v>6687</v>
      </c>
      <c r="O969" t="s">
        <v>6688</v>
      </c>
      <c r="R969" t="s">
        <v>6689</v>
      </c>
      <c r="V969" t="s">
        <v>6690</v>
      </c>
      <c r="Y969" t="s">
        <v>1</v>
      </c>
      <c r="AI969" t="s">
        <v>4</v>
      </c>
      <c r="AJ969" t="s">
        <v>152</v>
      </c>
      <c r="AK969" t="s">
        <v>6691</v>
      </c>
      <c r="AL969" t="s">
        <v>6691</v>
      </c>
      <c r="AM969" t="s">
        <v>6692</v>
      </c>
      <c r="AO969">
        <v>0</v>
      </c>
      <c r="AS969">
        <v>1</v>
      </c>
      <c r="AT969">
        <v>0</v>
      </c>
      <c r="BB969">
        <v>0</v>
      </c>
      <c r="BD969">
        <v>0</v>
      </c>
      <c r="BG969" s="1">
        <v>42419.29109953704</v>
      </c>
    </row>
    <row r="970" spans="1:59" hidden="1">
      <c r="A970">
        <v>38846</v>
      </c>
      <c r="B970">
        <v>2016</v>
      </c>
      <c r="C970" t="s">
        <v>7</v>
      </c>
      <c r="D970" t="s">
        <v>5663</v>
      </c>
      <c r="E970" s="2">
        <v>42418</v>
      </c>
      <c r="F970" s="2">
        <v>42418</v>
      </c>
      <c r="G970" t="s">
        <v>25</v>
      </c>
      <c r="H970" t="s">
        <v>25</v>
      </c>
      <c r="I970" t="s">
        <v>3103</v>
      </c>
      <c r="J970">
        <v>1</v>
      </c>
      <c r="K970" t="s">
        <v>5664</v>
      </c>
      <c r="L970" t="s">
        <v>5665</v>
      </c>
    </row>
    <row r="971" spans="1:59" hidden="1">
      <c r="A971">
        <v>37207</v>
      </c>
      <c r="B971">
        <v>2016</v>
      </c>
      <c r="C971" t="s">
        <v>32</v>
      </c>
      <c r="D971" t="s">
        <v>4408</v>
      </c>
      <c r="E971" s="2">
        <v>42419</v>
      </c>
      <c r="F971" s="2">
        <v>42421</v>
      </c>
      <c r="G971" t="s">
        <v>47</v>
      </c>
      <c r="H971" t="s">
        <v>47</v>
      </c>
      <c r="I971" t="s">
        <v>1187</v>
      </c>
      <c r="J971">
        <v>1</v>
      </c>
      <c r="K971" t="s">
        <v>4409</v>
      </c>
      <c r="L971" t="s">
        <v>4410</v>
      </c>
      <c r="N971" t="s">
        <v>4411</v>
      </c>
    </row>
    <row r="972" spans="1:59">
      <c r="A972">
        <v>37377</v>
      </c>
      <c r="B972">
        <v>2016</v>
      </c>
      <c r="C972" t="s">
        <v>12</v>
      </c>
      <c r="E972" s="2">
        <v>42419</v>
      </c>
      <c r="F972" s="2">
        <v>42421</v>
      </c>
      <c r="G972" t="s">
        <v>754</v>
      </c>
      <c r="H972" t="s">
        <v>754</v>
      </c>
      <c r="I972" t="s">
        <v>4384</v>
      </c>
      <c r="J972">
        <v>1</v>
      </c>
      <c r="K972" t="s">
        <v>6347</v>
      </c>
      <c r="L972" t="s">
        <v>6348</v>
      </c>
      <c r="N972" t="s">
        <v>6349</v>
      </c>
    </row>
    <row r="973" spans="1:59" hidden="1">
      <c r="A973">
        <v>37404</v>
      </c>
      <c r="B973">
        <v>2016</v>
      </c>
      <c r="C973" t="s">
        <v>130</v>
      </c>
      <c r="D973" t="s">
        <v>99</v>
      </c>
      <c r="E973" s="2">
        <v>42419</v>
      </c>
      <c r="F973" s="2">
        <v>42421</v>
      </c>
      <c r="G973" t="s">
        <v>24</v>
      </c>
      <c r="H973" t="s">
        <v>24</v>
      </c>
      <c r="I973" t="s">
        <v>146</v>
      </c>
      <c r="J973">
        <v>1</v>
      </c>
      <c r="K973" t="s">
        <v>4412</v>
      </c>
      <c r="L973" t="s">
        <v>4413</v>
      </c>
      <c r="M973" t="s">
        <v>4414</v>
      </c>
      <c r="N973" t="s">
        <v>4415</v>
      </c>
      <c r="O973" t="s">
        <v>4416</v>
      </c>
      <c r="Q973" t="s">
        <v>4417</v>
      </c>
      <c r="R973" t="s">
        <v>4418</v>
      </c>
      <c r="S973" t="s">
        <v>4419</v>
      </c>
      <c r="T973" t="s">
        <v>4420</v>
      </c>
      <c r="U973" t="s">
        <v>4420</v>
      </c>
      <c r="V973" t="s">
        <v>4421</v>
      </c>
      <c r="W973" t="s">
        <v>4422</v>
      </c>
    </row>
    <row r="974" spans="1:59" hidden="1">
      <c r="A974">
        <v>37460</v>
      </c>
      <c r="B974">
        <v>2016</v>
      </c>
      <c r="C974" t="s">
        <v>96</v>
      </c>
      <c r="D974" t="s">
        <v>99</v>
      </c>
      <c r="E974" s="2">
        <v>42419</v>
      </c>
      <c r="F974" s="2">
        <v>42421</v>
      </c>
      <c r="G974" t="s">
        <v>24</v>
      </c>
      <c r="H974" t="s">
        <v>24</v>
      </c>
      <c r="I974" t="s">
        <v>146</v>
      </c>
      <c r="J974">
        <v>1</v>
      </c>
      <c r="K974" t="s">
        <v>4412</v>
      </c>
      <c r="L974" t="s">
        <v>4413</v>
      </c>
      <c r="M974" t="s">
        <v>4414</v>
      </c>
      <c r="N974" t="s">
        <v>4415</v>
      </c>
      <c r="O974" t="s">
        <v>4416</v>
      </c>
      <c r="Q974" t="s">
        <v>4417</v>
      </c>
      <c r="R974" t="s">
        <v>4418</v>
      </c>
      <c r="S974" t="s">
        <v>4419</v>
      </c>
      <c r="T974" t="s">
        <v>4420</v>
      </c>
      <c r="U974" t="s">
        <v>4420</v>
      </c>
      <c r="V974" t="s">
        <v>4421</v>
      </c>
      <c r="W974" t="s">
        <v>4422</v>
      </c>
    </row>
    <row r="975" spans="1:59" hidden="1">
      <c r="A975">
        <v>37671</v>
      </c>
      <c r="B975">
        <v>2016</v>
      </c>
      <c r="C975" t="s">
        <v>7</v>
      </c>
      <c r="D975" t="s">
        <v>4423</v>
      </c>
      <c r="E975" s="2">
        <v>42419</v>
      </c>
      <c r="F975" s="2">
        <v>42420</v>
      </c>
      <c r="G975" t="s">
        <v>10</v>
      </c>
      <c r="H975" t="s">
        <v>10</v>
      </c>
      <c r="I975" t="s">
        <v>4424</v>
      </c>
    </row>
    <row r="976" spans="1:59" hidden="1">
      <c r="A976">
        <v>37890</v>
      </c>
      <c r="B976">
        <v>2016</v>
      </c>
      <c r="C976" t="s">
        <v>7</v>
      </c>
      <c r="D976" t="s">
        <v>3080</v>
      </c>
      <c r="E976" s="2">
        <v>42419</v>
      </c>
      <c r="F976" s="2">
        <v>42420</v>
      </c>
      <c r="G976" t="s">
        <v>10</v>
      </c>
      <c r="H976" t="s">
        <v>10</v>
      </c>
      <c r="I976" t="s">
        <v>3081</v>
      </c>
    </row>
    <row r="977" spans="1:59" hidden="1">
      <c r="A977">
        <v>37924</v>
      </c>
      <c r="B977">
        <v>2016</v>
      </c>
      <c r="C977" t="s">
        <v>2</v>
      </c>
      <c r="D977" t="s">
        <v>4425</v>
      </c>
      <c r="E977" s="2">
        <v>42419</v>
      </c>
      <c r="F977" s="2">
        <v>42421</v>
      </c>
      <c r="G977" t="s">
        <v>6</v>
      </c>
      <c r="H977" t="s">
        <v>6</v>
      </c>
      <c r="I977" t="s">
        <v>4426</v>
      </c>
      <c r="J977">
        <v>1</v>
      </c>
      <c r="K977" t="s">
        <v>4427</v>
      </c>
      <c r="L977" t="s">
        <v>4428</v>
      </c>
      <c r="N977" t="s">
        <v>4429</v>
      </c>
    </row>
    <row r="978" spans="1:59" hidden="1">
      <c r="A978">
        <v>38431</v>
      </c>
      <c r="B978">
        <v>2016</v>
      </c>
      <c r="C978" t="s">
        <v>2</v>
      </c>
      <c r="D978" t="s">
        <v>4430</v>
      </c>
      <c r="E978" s="2">
        <v>42419</v>
      </c>
      <c r="F978" s="2">
        <v>42421</v>
      </c>
      <c r="G978" t="s">
        <v>22</v>
      </c>
      <c r="H978" t="s">
        <v>22</v>
      </c>
      <c r="I978" t="s">
        <v>4431</v>
      </c>
    </row>
    <row r="979" spans="1:59" hidden="1">
      <c r="A979">
        <v>38611</v>
      </c>
      <c r="B979">
        <v>2016</v>
      </c>
      <c r="C979" t="s">
        <v>7</v>
      </c>
      <c r="D979" t="s">
        <v>4487</v>
      </c>
      <c r="E979" s="2">
        <v>42419</v>
      </c>
      <c r="F979" s="2">
        <v>42420</v>
      </c>
      <c r="G979" t="s">
        <v>25</v>
      </c>
      <c r="H979" t="s">
        <v>25</v>
      </c>
      <c r="I979" t="s">
        <v>6430</v>
      </c>
      <c r="J979">
        <v>1</v>
      </c>
      <c r="K979" t="s">
        <v>4488</v>
      </c>
      <c r="L979" t="s">
        <v>4489</v>
      </c>
    </row>
    <row r="980" spans="1:59" hidden="1">
      <c r="A980">
        <v>38669</v>
      </c>
      <c r="B980">
        <v>2016</v>
      </c>
      <c r="C980" t="s">
        <v>7</v>
      </c>
      <c r="E980" s="2">
        <v>42419</v>
      </c>
      <c r="F980" s="2">
        <v>42421</v>
      </c>
      <c r="G980" t="s">
        <v>25</v>
      </c>
      <c r="H980" t="s">
        <v>25</v>
      </c>
      <c r="I980" t="s">
        <v>2947</v>
      </c>
      <c r="J980">
        <v>1</v>
      </c>
      <c r="K980" t="s">
        <v>2948</v>
      </c>
      <c r="L980" t="s">
        <v>2949</v>
      </c>
    </row>
    <row r="981" spans="1:59" hidden="1">
      <c r="A981">
        <v>37209</v>
      </c>
      <c r="B981">
        <v>2016</v>
      </c>
      <c r="C981" t="s">
        <v>32</v>
      </c>
      <c r="E981" s="2">
        <v>42420</v>
      </c>
      <c r="F981" s="2">
        <v>42420</v>
      </c>
      <c r="G981" t="s">
        <v>160</v>
      </c>
      <c r="H981" t="s">
        <v>160</v>
      </c>
      <c r="I981" t="s">
        <v>1188</v>
      </c>
      <c r="J981">
        <v>1</v>
      </c>
      <c r="K981" t="s">
        <v>3793</v>
      </c>
      <c r="L981" t="s">
        <v>4432</v>
      </c>
    </row>
    <row r="982" spans="1:59" hidden="1">
      <c r="A982">
        <v>37338</v>
      </c>
      <c r="B982">
        <v>2016</v>
      </c>
      <c r="C982" t="s">
        <v>26</v>
      </c>
      <c r="D982" t="s">
        <v>464</v>
      </c>
      <c r="E982" s="2">
        <v>42420</v>
      </c>
      <c r="F982" s="2">
        <v>42421</v>
      </c>
      <c r="G982" t="s">
        <v>40</v>
      </c>
      <c r="H982" t="s">
        <v>47</v>
      </c>
      <c r="I982" t="s">
        <v>6693</v>
      </c>
      <c r="J982">
        <v>1</v>
      </c>
      <c r="K982" t="s">
        <v>6694</v>
      </c>
      <c r="L982" t="s">
        <v>6695</v>
      </c>
      <c r="M982" t="s">
        <v>6696</v>
      </c>
      <c r="N982" t="s">
        <v>6697</v>
      </c>
      <c r="O982" t="s">
        <v>6698</v>
      </c>
      <c r="Q982" t="s">
        <v>6698</v>
      </c>
      <c r="R982" t="s">
        <v>6699</v>
      </c>
      <c r="S982" t="s">
        <v>6700</v>
      </c>
      <c r="Y982" t="s">
        <v>1</v>
      </c>
      <c r="AB982" t="s">
        <v>40</v>
      </c>
      <c r="AF982">
        <v>0</v>
      </c>
      <c r="AI982" t="s">
        <v>147</v>
      </c>
      <c r="AJ982" t="s">
        <v>18</v>
      </c>
      <c r="AK982" t="s">
        <v>949</v>
      </c>
      <c r="AL982" t="s">
        <v>1892</v>
      </c>
      <c r="AM982" t="s">
        <v>1994</v>
      </c>
      <c r="AN982" t="s">
        <v>28</v>
      </c>
      <c r="AO982">
        <v>0</v>
      </c>
      <c r="AS982">
        <v>1</v>
      </c>
      <c r="AT982">
        <v>1</v>
      </c>
      <c r="BB982">
        <v>0</v>
      </c>
      <c r="BC982">
        <v>0</v>
      </c>
      <c r="BD982">
        <v>0</v>
      </c>
      <c r="BG982" s="1">
        <v>42420.977719907409</v>
      </c>
    </row>
    <row r="983" spans="1:59">
      <c r="A983">
        <v>37376</v>
      </c>
      <c r="B983">
        <v>2016</v>
      </c>
      <c r="C983" t="s">
        <v>12</v>
      </c>
      <c r="E983" s="2">
        <v>42420</v>
      </c>
      <c r="F983" s="2">
        <v>42421</v>
      </c>
      <c r="G983" t="s">
        <v>17</v>
      </c>
      <c r="H983" t="s">
        <v>17</v>
      </c>
      <c r="I983" t="s">
        <v>1992</v>
      </c>
      <c r="J983">
        <v>1</v>
      </c>
      <c r="K983" t="s">
        <v>4433</v>
      </c>
      <c r="L983">
        <v>119270</v>
      </c>
    </row>
    <row r="984" spans="1:59" hidden="1">
      <c r="A984">
        <v>37422</v>
      </c>
      <c r="B984">
        <v>2016</v>
      </c>
      <c r="C984" t="s">
        <v>2</v>
      </c>
      <c r="D984" t="s">
        <v>99</v>
      </c>
      <c r="E984" s="2">
        <v>42420</v>
      </c>
      <c r="F984" s="2">
        <v>42421</v>
      </c>
      <c r="G984" t="s">
        <v>24</v>
      </c>
      <c r="H984" t="s">
        <v>24</v>
      </c>
      <c r="I984" t="s">
        <v>146</v>
      </c>
      <c r="J984">
        <v>1</v>
      </c>
      <c r="K984" t="s">
        <v>4412</v>
      </c>
      <c r="L984" t="s">
        <v>3318</v>
      </c>
      <c r="N984" t="s">
        <v>4434</v>
      </c>
    </row>
    <row r="985" spans="1:59" hidden="1">
      <c r="A985">
        <v>37478</v>
      </c>
      <c r="B985">
        <v>2016</v>
      </c>
      <c r="C985" t="s">
        <v>2</v>
      </c>
      <c r="D985" t="s">
        <v>1995</v>
      </c>
      <c r="E985" s="2">
        <v>42420</v>
      </c>
      <c r="F985" s="2">
        <v>42421</v>
      </c>
      <c r="G985" t="s">
        <v>25</v>
      </c>
      <c r="H985" t="s">
        <v>25</v>
      </c>
      <c r="I985" t="s">
        <v>1996</v>
      </c>
      <c r="J985">
        <v>1</v>
      </c>
      <c r="K985" t="s">
        <v>4435</v>
      </c>
      <c r="L985" t="s">
        <v>1997</v>
      </c>
      <c r="N985" t="s">
        <v>1998</v>
      </c>
      <c r="O985" t="s">
        <v>1205</v>
      </c>
      <c r="Q985" t="s">
        <v>1206</v>
      </c>
      <c r="R985" t="s">
        <v>1207</v>
      </c>
      <c r="Y985" t="s">
        <v>1</v>
      </c>
      <c r="AF985">
        <v>0</v>
      </c>
      <c r="AI985" t="s">
        <v>0</v>
      </c>
      <c r="AJ985" t="s">
        <v>0</v>
      </c>
      <c r="AK985" t="s">
        <v>5815</v>
      </c>
      <c r="AL985" t="s">
        <v>5815</v>
      </c>
      <c r="AM985" t="s">
        <v>1994</v>
      </c>
      <c r="AO985">
        <v>0</v>
      </c>
      <c r="AS985">
        <v>0</v>
      </c>
      <c r="AT985">
        <v>1</v>
      </c>
      <c r="BB985">
        <v>0</v>
      </c>
      <c r="BC985">
        <v>0</v>
      </c>
      <c r="BD985">
        <v>0</v>
      </c>
      <c r="BE985">
        <v>0</v>
      </c>
      <c r="BF985">
        <v>0</v>
      </c>
      <c r="BG985" s="1">
        <v>42422.384560185186</v>
      </c>
    </row>
    <row r="986" spans="1:59">
      <c r="A986">
        <v>37503</v>
      </c>
      <c r="B986">
        <v>2016</v>
      </c>
      <c r="C986" t="s">
        <v>12</v>
      </c>
      <c r="E986" s="2">
        <v>42420</v>
      </c>
      <c r="F986" s="2">
        <v>42421</v>
      </c>
      <c r="G986" t="s">
        <v>14</v>
      </c>
      <c r="H986" t="s">
        <v>14</v>
      </c>
      <c r="I986" t="s">
        <v>209</v>
      </c>
      <c r="J986">
        <v>1</v>
      </c>
      <c r="K986" t="s">
        <v>2257</v>
      </c>
      <c r="L986" t="s">
        <v>2225</v>
      </c>
      <c r="N986" t="s">
        <v>2226</v>
      </c>
    </row>
    <row r="987" spans="1:59" hidden="1">
      <c r="A987">
        <v>37532</v>
      </c>
      <c r="B987">
        <v>2016</v>
      </c>
      <c r="C987" t="s">
        <v>2</v>
      </c>
      <c r="D987" t="s">
        <v>4436</v>
      </c>
      <c r="E987" s="2">
        <v>42420</v>
      </c>
      <c r="F987" s="2">
        <v>42421</v>
      </c>
      <c r="G987" t="s">
        <v>8</v>
      </c>
      <c r="H987" t="s">
        <v>8</v>
      </c>
      <c r="I987" t="s">
        <v>861</v>
      </c>
      <c r="J987">
        <v>1</v>
      </c>
      <c r="K987" t="s">
        <v>1182</v>
      </c>
      <c r="L987" t="s">
        <v>1208</v>
      </c>
      <c r="M987" t="s">
        <v>862</v>
      </c>
    </row>
    <row r="988" spans="1:59" hidden="1">
      <c r="A988">
        <v>37555</v>
      </c>
      <c r="B988">
        <v>2016</v>
      </c>
      <c r="C988" t="s">
        <v>7</v>
      </c>
      <c r="D988" t="s">
        <v>4437</v>
      </c>
      <c r="E988" s="2">
        <v>42420</v>
      </c>
      <c r="F988" s="2">
        <v>42421</v>
      </c>
      <c r="G988" t="s">
        <v>8</v>
      </c>
      <c r="H988" t="s">
        <v>8</v>
      </c>
      <c r="I988" t="s">
        <v>864</v>
      </c>
      <c r="J988">
        <v>1</v>
      </c>
      <c r="K988" t="s">
        <v>1182</v>
      </c>
      <c r="L988" t="s">
        <v>2000</v>
      </c>
      <c r="M988" t="s">
        <v>1211</v>
      </c>
    </row>
    <row r="989" spans="1:59" hidden="1">
      <c r="A989">
        <v>37588</v>
      </c>
      <c r="B989">
        <v>2016</v>
      </c>
      <c r="C989" t="s">
        <v>7</v>
      </c>
      <c r="D989" t="s">
        <v>2001</v>
      </c>
      <c r="E989" s="2">
        <v>42420</v>
      </c>
      <c r="F989" s="2">
        <v>42421</v>
      </c>
      <c r="G989" t="s">
        <v>10</v>
      </c>
      <c r="H989" t="s">
        <v>10</v>
      </c>
      <c r="I989" t="s">
        <v>666</v>
      </c>
    </row>
    <row r="990" spans="1:59" hidden="1">
      <c r="A990">
        <v>37802</v>
      </c>
      <c r="B990">
        <v>2016</v>
      </c>
      <c r="C990" t="s">
        <v>7</v>
      </c>
      <c r="D990" t="s">
        <v>4438</v>
      </c>
      <c r="E990" s="2">
        <v>42420</v>
      </c>
      <c r="F990" s="2">
        <v>42421</v>
      </c>
      <c r="G990" t="s">
        <v>79</v>
      </c>
      <c r="H990" t="s">
        <v>79</v>
      </c>
      <c r="I990" t="s">
        <v>4439</v>
      </c>
      <c r="J990">
        <v>1</v>
      </c>
      <c r="K990" t="s">
        <v>4440</v>
      </c>
      <c r="L990" t="s">
        <v>4441</v>
      </c>
      <c r="N990" t="s">
        <v>6701</v>
      </c>
    </row>
    <row r="991" spans="1:59" hidden="1">
      <c r="A991">
        <v>37885</v>
      </c>
      <c r="B991">
        <v>2016</v>
      </c>
      <c r="C991" t="s">
        <v>32</v>
      </c>
      <c r="D991" t="s">
        <v>4442</v>
      </c>
      <c r="E991" s="2">
        <v>42420</v>
      </c>
      <c r="F991" s="2">
        <v>42421</v>
      </c>
      <c r="G991" t="s">
        <v>10</v>
      </c>
      <c r="H991" t="s">
        <v>10</v>
      </c>
      <c r="I991" t="s">
        <v>1818</v>
      </c>
    </row>
    <row r="992" spans="1:59" hidden="1">
      <c r="A992">
        <v>37888</v>
      </c>
      <c r="B992">
        <v>2016</v>
      </c>
      <c r="C992" t="s">
        <v>2</v>
      </c>
      <c r="D992" t="s">
        <v>4443</v>
      </c>
      <c r="E992" s="2">
        <v>42420</v>
      </c>
      <c r="F992" s="2">
        <v>42421</v>
      </c>
      <c r="G992" t="s">
        <v>10</v>
      </c>
      <c r="H992" t="s">
        <v>10</v>
      </c>
      <c r="I992" t="s">
        <v>4444</v>
      </c>
    </row>
    <row r="993" spans="1:59" hidden="1">
      <c r="A993">
        <v>37912</v>
      </c>
      <c r="B993">
        <v>2016</v>
      </c>
      <c r="C993" t="s">
        <v>7</v>
      </c>
      <c r="D993" t="s">
        <v>4445</v>
      </c>
      <c r="E993" s="2">
        <v>42420</v>
      </c>
      <c r="F993" s="2">
        <v>42421</v>
      </c>
      <c r="G993" t="s">
        <v>39</v>
      </c>
      <c r="H993" t="s">
        <v>39</v>
      </c>
      <c r="I993" t="s">
        <v>3856</v>
      </c>
      <c r="J993">
        <v>1</v>
      </c>
      <c r="K993" t="s">
        <v>4446</v>
      </c>
      <c r="L993" t="s">
        <v>4447</v>
      </c>
      <c r="N993" t="s">
        <v>4034</v>
      </c>
    </row>
    <row r="994" spans="1:59" hidden="1">
      <c r="A994">
        <v>37974</v>
      </c>
      <c r="B994">
        <v>2016</v>
      </c>
      <c r="C994" t="s">
        <v>7</v>
      </c>
      <c r="E994" s="2">
        <v>42420</v>
      </c>
      <c r="F994" s="2">
        <v>42421</v>
      </c>
      <c r="G994" t="s">
        <v>22</v>
      </c>
      <c r="H994" t="s">
        <v>22</v>
      </c>
      <c r="I994" t="s">
        <v>4452</v>
      </c>
      <c r="J994">
        <v>1</v>
      </c>
      <c r="K994" t="s">
        <v>3013</v>
      </c>
      <c r="L994" t="s">
        <v>3014</v>
      </c>
      <c r="M994" t="s">
        <v>3015</v>
      </c>
    </row>
    <row r="995" spans="1:59" hidden="1">
      <c r="A995">
        <v>37980</v>
      </c>
      <c r="B995">
        <v>2016</v>
      </c>
      <c r="C995" t="s">
        <v>2</v>
      </c>
      <c r="D995" t="s">
        <v>4453</v>
      </c>
      <c r="E995" s="2">
        <v>42420</v>
      </c>
      <c r="F995" s="2">
        <v>42420</v>
      </c>
      <c r="G995" t="s">
        <v>5</v>
      </c>
      <c r="H995" t="s">
        <v>5</v>
      </c>
      <c r="I995" t="s">
        <v>2988</v>
      </c>
      <c r="J995">
        <v>1</v>
      </c>
      <c r="K995" t="s">
        <v>4453</v>
      </c>
      <c r="L995" t="s">
        <v>4454</v>
      </c>
      <c r="M995" t="s">
        <v>4455</v>
      </c>
      <c r="N995" t="s">
        <v>4456</v>
      </c>
      <c r="O995">
        <v>4741414705</v>
      </c>
      <c r="R995" t="s">
        <v>5819</v>
      </c>
      <c r="AI995" t="s">
        <v>0</v>
      </c>
      <c r="AJ995" t="s">
        <v>0</v>
      </c>
      <c r="AK995" t="s">
        <v>5820</v>
      </c>
      <c r="AL995" t="s">
        <v>5820</v>
      </c>
      <c r="AM995" t="s">
        <v>5821</v>
      </c>
      <c r="AO995">
        <v>0</v>
      </c>
      <c r="AS995">
        <v>0</v>
      </c>
      <c r="AT995">
        <v>1</v>
      </c>
      <c r="BB995">
        <v>0</v>
      </c>
      <c r="BD995">
        <v>0</v>
      </c>
      <c r="BE995">
        <v>0</v>
      </c>
      <c r="BF995">
        <v>182</v>
      </c>
      <c r="BG995" s="1">
        <v>42422.376134259262</v>
      </c>
    </row>
    <row r="996" spans="1:59" hidden="1">
      <c r="A996">
        <v>38035</v>
      </c>
      <c r="B996">
        <v>2016</v>
      </c>
      <c r="C996" t="s">
        <v>7</v>
      </c>
      <c r="E996" s="2">
        <v>42420</v>
      </c>
      <c r="F996" s="2">
        <v>42421</v>
      </c>
      <c r="G996" t="s">
        <v>22</v>
      </c>
      <c r="H996" t="s">
        <v>22</v>
      </c>
      <c r="I996" t="s">
        <v>4457</v>
      </c>
      <c r="J996">
        <v>1</v>
      </c>
      <c r="K996" t="s">
        <v>2671</v>
      </c>
      <c r="L996" t="s">
        <v>2672</v>
      </c>
      <c r="M996" t="s">
        <v>2673</v>
      </c>
      <c r="N996" t="s">
        <v>2674</v>
      </c>
    </row>
    <row r="997" spans="1:59" hidden="1">
      <c r="A997">
        <v>38036</v>
      </c>
      <c r="B997">
        <v>2016</v>
      </c>
      <c r="C997" t="s">
        <v>7</v>
      </c>
      <c r="E997" s="2">
        <v>42420</v>
      </c>
      <c r="F997" s="2">
        <v>42421</v>
      </c>
      <c r="G997" t="s">
        <v>22</v>
      </c>
      <c r="H997" t="s">
        <v>22</v>
      </c>
      <c r="I997" t="s">
        <v>3428</v>
      </c>
      <c r="J997">
        <v>1</v>
      </c>
      <c r="K997" t="s">
        <v>2671</v>
      </c>
      <c r="L997" t="s">
        <v>2672</v>
      </c>
      <c r="M997" t="s">
        <v>2673</v>
      </c>
      <c r="N997" t="s">
        <v>2674</v>
      </c>
    </row>
    <row r="998" spans="1:59" hidden="1">
      <c r="A998">
        <v>38069</v>
      </c>
      <c r="B998">
        <v>2016</v>
      </c>
      <c r="C998" t="s">
        <v>7</v>
      </c>
      <c r="E998" s="2">
        <v>42420</v>
      </c>
      <c r="F998" s="2">
        <v>42421</v>
      </c>
      <c r="G998" t="s">
        <v>14</v>
      </c>
      <c r="H998" t="s">
        <v>14</v>
      </c>
      <c r="I998" t="s">
        <v>4458</v>
      </c>
      <c r="J998">
        <v>1</v>
      </c>
      <c r="K998" t="s">
        <v>4459</v>
      </c>
      <c r="L998" t="s">
        <v>4460</v>
      </c>
      <c r="N998" t="s">
        <v>4461</v>
      </c>
    </row>
    <row r="999" spans="1:59" hidden="1">
      <c r="A999">
        <v>38130</v>
      </c>
      <c r="B999">
        <v>2016</v>
      </c>
      <c r="C999" t="s">
        <v>2</v>
      </c>
      <c r="D999" t="s">
        <v>4462</v>
      </c>
      <c r="E999" s="2">
        <v>42420</v>
      </c>
      <c r="F999" s="2">
        <v>42420</v>
      </c>
      <c r="G999" t="s">
        <v>10</v>
      </c>
      <c r="H999" t="s">
        <v>10</v>
      </c>
      <c r="I999" t="s">
        <v>4463</v>
      </c>
    </row>
    <row r="1000" spans="1:59">
      <c r="A1000">
        <v>38962</v>
      </c>
      <c r="B1000">
        <v>2016</v>
      </c>
      <c r="C1000" t="s">
        <v>12</v>
      </c>
      <c r="E1000" s="2">
        <v>42420</v>
      </c>
      <c r="F1000" s="2">
        <v>42421</v>
      </c>
      <c r="G1000" t="s">
        <v>22</v>
      </c>
      <c r="H1000" t="s">
        <v>22</v>
      </c>
      <c r="I1000" t="s">
        <v>3219</v>
      </c>
      <c r="J1000">
        <v>1</v>
      </c>
      <c r="K1000" t="s">
        <v>3808</v>
      </c>
      <c r="L1000" t="s">
        <v>6702</v>
      </c>
      <c r="M1000" t="s">
        <v>3955</v>
      </c>
    </row>
    <row r="1001" spans="1:59" hidden="1">
      <c r="A1001">
        <v>38187</v>
      </c>
      <c r="B1001">
        <v>2016</v>
      </c>
      <c r="C1001" t="s">
        <v>7</v>
      </c>
      <c r="E1001" s="2">
        <v>42420</v>
      </c>
      <c r="F1001" s="2">
        <v>42421</v>
      </c>
      <c r="G1001" t="s">
        <v>5</v>
      </c>
      <c r="H1001" t="s">
        <v>5</v>
      </c>
      <c r="I1001" t="s">
        <v>4464</v>
      </c>
      <c r="J1001">
        <v>1</v>
      </c>
      <c r="K1001" t="s">
        <v>4465</v>
      </c>
    </row>
    <row r="1002" spans="1:59" hidden="1">
      <c r="A1002">
        <v>38226</v>
      </c>
      <c r="B1002">
        <v>2016</v>
      </c>
      <c r="C1002" t="s">
        <v>7</v>
      </c>
      <c r="D1002" t="s">
        <v>4466</v>
      </c>
      <c r="E1002" s="2">
        <v>42420</v>
      </c>
      <c r="F1002" s="2">
        <v>42421</v>
      </c>
      <c r="G1002" t="s">
        <v>59</v>
      </c>
      <c r="H1002" t="s">
        <v>59</v>
      </c>
      <c r="I1002" t="s">
        <v>4466</v>
      </c>
      <c r="J1002">
        <v>1</v>
      </c>
      <c r="K1002" t="s">
        <v>4467</v>
      </c>
      <c r="L1002" t="s">
        <v>4468</v>
      </c>
      <c r="M1002" t="s">
        <v>4469</v>
      </c>
      <c r="N1002">
        <v>40338</v>
      </c>
      <c r="O1002">
        <v>420606114547</v>
      </c>
      <c r="R1002" t="s">
        <v>4470</v>
      </c>
      <c r="S1002" t="s">
        <v>4470</v>
      </c>
      <c r="V1002" t="s">
        <v>4471</v>
      </c>
      <c r="Y1002" t="s">
        <v>1</v>
      </c>
      <c r="AB1002" t="s">
        <v>59</v>
      </c>
      <c r="AF1002">
        <v>0</v>
      </c>
      <c r="AI1002" t="s">
        <v>2690</v>
      </c>
      <c r="AJ1002" t="s">
        <v>3</v>
      </c>
      <c r="AK1002" t="s">
        <v>675</v>
      </c>
      <c r="AL1002" t="s">
        <v>675</v>
      </c>
      <c r="AM1002" t="s">
        <v>1994</v>
      </c>
      <c r="AN1002" t="s">
        <v>653</v>
      </c>
      <c r="AO1002">
        <v>0</v>
      </c>
      <c r="AS1002">
        <v>0</v>
      </c>
      <c r="AT1002">
        <v>0</v>
      </c>
      <c r="BB1002">
        <v>0</v>
      </c>
      <c r="BC1002">
        <v>0</v>
      </c>
      <c r="BD1002">
        <v>0</v>
      </c>
      <c r="BG1002" s="1">
        <v>42411.591192129628</v>
      </c>
    </row>
    <row r="1003" spans="1:59" hidden="1">
      <c r="A1003">
        <v>38309</v>
      </c>
      <c r="B1003">
        <v>2016</v>
      </c>
      <c r="C1003" t="s">
        <v>7</v>
      </c>
      <c r="D1003" t="s">
        <v>4472</v>
      </c>
      <c r="E1003" s="2">
        <v>42420</v>
      </c>
      <c r="F1003" s="2">
        <v>42420</v>
      </c>
      <c r="G1003" t="s">
        <v>6</v>
      </c>
      <c r="H1003" t="s">
        <v>6</v>
      </c>
      <c r="I1003" t="s">
        <v>4473</v>
      </c>
      <c r="J1003">
        <v>1</v>
      </c>
      <c r="K1003" t="s">
        <v>4474</v>
      </c>
      <c r="L1003" t="s">
        <v>4475</v>
      </c>
      <c r="N1003" t="s">
        <v>4476</v>
      </c>
      <c r="O1003" t="s">
        <v>4477</v>
      </c>
      <c r="R1003" t="s">
        <v>4478</v>
      </c>
      <c r="V1003" t="s">
        <v>4479</v>
      </c>
      <c r="AB1003" t="s">
        <v>3197</v>
      </c>
      <c r="AI1003" t="s">
        <v>4</v>
      </c>
      <c r="AJ1003" t="s">
        <v>3</v>
      </c>
      <c r="AK1003" t="s">
        <v>675</v>
      </c>
      <c r="AL1003" t="s">
        <v>675</v>
      </c>
      <c r="AM1003" t="s">
        <v>5821</v>
      </c>
      <c r="AN1003" t="s">
        <v>28</v>
      </c>
      <c r="AO1003">
        <v>0</v>
      </c>
      <c r="AS1003">
        <v>1</v>
      </c>
      <c r="AT1003">
        <v>0</v>
      </c>
      <c r="BB1003">
        <v>0</v>
      </c>
      <c r="BD1003">
        <v>1</v>
      </c>
      <c r="BE1003">
        <v>0</v>
      </c>
      <c r="BF1003">
        <v>0</v>
      </c>
      <c r="BG1003" s="1">
        <v>42420.651562500003</v>
      </c>
    </row>
    <row r="1004" spans="1:59" hidden="1">
      <c r="A1004">
        <v>38337</v>
      </c>
      <c r="B1004">
        <v>2016</v>
      </c>
      <c r="C1004" t="s">
        <v>7</v>
      </c>
      <c r="D1004" t="s">
        <v>6703</v>
      </c>
      <c r="E1004" s="2">
        <v>42420</v>
      </c>
      <c r="F1004" s="2">
        <v>42421</v>
      </c>
      <c r="G1004" t="s">
        <v>36</v>
      </c>
      <c r="H1004" t="s">
        <v>36</v>
      </c>
      <c r="I1004" t="s">
        <v>3291</v>
      </c>
      <c r="J1004">
        <v>1</v>
      </c>
      <c r="K1004" t="s">
        <v>6704</v>
      </c>
      <c r="L1004" t="s">
        <v>6705</v>
      </c>
      <c r="M1004" t="s">
        <v>3294</v>
      </c>
      <c r="N1004" t="s">
        <v>6706</v>
      </c>
    </row>
    <row r="1005" spans="1:59" hidden="1">
      <c r="A1005">
        <v>38552</v>
      </c>
      <c r="B1005">
        <v>2016</v>
      </c>
      <c r="C1005" t="s">
        <v>7</v>
      </c>
      <c r="D1005" t="s">
        <v>2701</v>
      </c>
      <c r="E1005" s="2">
        <v>42420</v>
      </c>
      <c r="F1005" s="2">
        <v>42421</v>
      </c>
      <c r="G1005" t="s">
        <v>36</v>
      </c>
      <c r="H1005" t="s">
        <v>36</v>
      </c>
      <c r="I1005" t="s">
        <v>4483</v>
      </c>
      <c r="J1005">
        <v>1</v>
      </c>
      <c r="K1005" t="s">
        <v>4484</v>
      </c>
      <c r="L1005" t="s">
        <v>4485</v>
      </c>
      <c r="N1005" t="s">
        <v>4486</v>
      </c>
    </row>
    <row r="1006" spans="1:59" hidden="1">
      <c r="A1006">
        <v>38578</v>
      </c>
      <c r="B1006">
        <v>2016</v>
      </c>
      <c r="C1006" t="s">
        <v>7</v>
      </c>
      <c r="D1006" t="s">
        <v>2217</v>
      </c>
      <c r="E1006" s="2">
        <v>42420</v>
      </c>
      <c r="F1006" s="2">
        <v>42421</v>
      </c>
      <c r="G1006" t="s">
        <v>25</v>
      </c>
      <c r="H1006" t="s">
        <v>25</v>
      </c>
      <c r="I1006" t="s">
        <v>3697</v>
      </c>
      <c r="J1006">
        <v>1</v>
      </c>
      <c r="K1006" t="s">
        <v>3698</v>
      </c>
      <c r="L1006" t="s">
        <v>3699</v>
      </c>
    </row>
    <row r="1007" spans="1:59">
      <c r="A1007">
        <v>38725</v>
      </c>
      <c r="B1007">
        <v>2016</v>
      </c>
      <c r="C1007" t="s">
        <v>12</v>
      </c>
      <c r="D1007" t="s">
        <v>4494</v>
      </c>
      <c r="E1007" s="2">
        <v>42420</v>
      </c>
      <c r="F1007" s="2">
        <v>42421</v>
      </c>
      <c r="G1007" t="s">
        <v>25</v>
      </c>
      <c r="H1007" t="s">
        <v>25</v>
      </c>
      <c r="I1007" t="s">
        <v>4495</v>
      </c>
      <c r="J1007">
        <v>1</v>
      </c>
      <c r="K1007" t="s">
        <v>4496</v>
      </c>
      <c r="L1007" t="s">
        <v>4497</v>
      </c>
      <c r="N1007" t="s">
        <v>4498</v>
      </c>
    </row>
    <row r="1008" spans="1:59" hidden="1">
      <c r="A1008">
        <v>38739</v>
      </c>
      <c r="B1008">
        <v>2016</v>
      </c>
      <c r="C1008" t="s">
        <v>7</v>
      </c>
      <c r="E1008" s="2">
        <v>42420</v>
      </c>
      <c r="F1008" s="2">
        <v>42421</v>
      </c>
      <c r="G1008" t="s">
        <v>25</v>
      </c>
      <c r="H1008" t="s">
        <v>25</v>
      </c>
      <c r="I1008" t="s">
        <v>2895</v>
      </c>
      <c r="J1008">
        <v>1</v>
      </c>
      <c r="K1008" t="s">
        <v>2896</v>
      </c>
      <c r="L1008" t="s">
        <v>2897</v>
      </c>
    </row>
    <row r="1009" spans="1:59" hidden="1">
      <c r="A1009">
        <v>38781</v>
      </c>
      <c r="B1009">
        <v>2016</v>
      </c>
      <c r="C1009" t="s">
        <v>96</v>
      </c>
      <c r="D1009" t="s">
        <v>3003</v>
      </c>
      <c r="E1009" s="2">
        <v>42420</v>
      </c>
      <c r="F1009" s="2">
        <v>42421</v>
      </c>
      <c r="G1009" t="s">
        <v>10</v>
      </c>
      <c r="H1009" t="s">
        <v>10</v>
      </c>
      <c r="I1009" t="s">
        <v>4499</v>
      </c>
      <c r="J1009">
        <v>1</v>
      </c>
      <c r="K1009" t="s">
        <v>4500</v>
      </c>
      <c r="L1009" t="s">
        <v>4501</v>
      </c>
      <c r="M1009" t="s">
        <v>4502</v>
      </c>
      <c r="N1009" t="s">
        <v>4499</v>
      </c>
    </row>
    <row r="1010" spans="1:59" hidden="1">
      <c r="A1010">
        <v>38882</v>
      </c>
      <c r="B1010">
        <v>2016</v>
      </c>
      <c r="C1010" t="s">
        <v>32</v>
      </c>
      <c r="E1010" s="2">
        <v>42420</v>
      </c>
      <c r="F1010" s="2">
        <v>42421</v>
      </c>
      <c r="G1010" t="s">
        <v>40</v>
      </c>
      <c r="H1010" t="s">
        <v>40</v>
      </c>
      <c r="I1010" t="s">
        <v>5822</v>
      </c>
      <c r="J1010">
        <v>1</v>
      </c>
      <c r="K1010" t="s">
        <v>6707</v>
      </c>
      <c r="L1010" t="s">
        <v>6708</v>
      </c>
      <c r="O1010" t="s">
        <v>5823</v>
      </c>
      <c r="R1010" t="s">
        <v>6709</v>
      </c>
      <c r="AI1010" t="s">
        <v>35</v>
      </c>
      <c r="AJ1010" t="s">
        <v>6710</v>
      </c>
      <c r="AK1010" t="s">
        <v>6711</v>
      </c>
      <c r="AL1010" t="s">
        <v>6711</v>
      </c>
      <c r="AM1010" t="s">
        <v>1994</v>
      </c>
      <c r="AO1010">
        <v>0</v>
      </c>
      <c r="AS1010">
        <v>1</v>
      </c>
      <c r="AT1010">
        <v>1</v>
      </c>
      <c r="BB1010">
        <v>0</v>
      </c>
      <c r="BD1010">
        <v>0</v>
      </c>
      <c r="BE1010">
        <v>0</v>
      </c>
      <c r="BF1010">
        <v>5562</v>
      </c>
      <c r="BG1010" s="1">
        <v>42429.57104166667</v>
      </c>
    </row>
    <row r="1011" spans="1:59">
      <c r="A1011">
        <v>38926</v>
      </c>
      <c r="B1011">
        <v>2016</v>
      </c>
      <c r="C1011" t="s">
        <v>12</v>
      </c>
      <c r="E1011" s="2">
        <v>42420</v>
      </c>
      <c r="F1011" s="2">
        <v>42420</v>
      </c>
      <c r="G1011" t="s">
        <v>8</v>
      </c>
      <c r="H1011" t="s">
        <v>8</v>
      </c>
      <c r="I1011" t="s">
        <v>33</v>
      </c>
      <c r="J1011">
        <v>1</v>
      </c>
      <c r="K1011" t="s">
        <v>767</v>
      </c>
      <c r="L1011" t="s">
        <v>768</v>
      </c>
    </row>
    <row r="1012" spans="1:59">
      <c r="A1012">
        <v>38965</v>
      </c>
      <c r="B1012">
        <v>2016</v>
      </c>
      <c r="C1012" t="s">
        <v>12</v>
      </c>
      <c r="E1012" s="2">
        <v>42420</v>
      </c>
      <c r="F1012" s="2">
        <v>42421</v>
      </c>
      <c r="G1012" t="s">
        <v>59</v>
      </c>
      <c r="H1012" t="s">
        <v>59</v>
      </c>
      <c r="I1012" t="s">
        <v>3460</v>
      </c>
      <c r="J1012">
        <v>1</v>
      </c>
      <c r="K1012" t="s">
        <v>3287</v>
      </c>
      <c r="L1012" t="s">
        <v>6522</v>
      </c>
      <c r="O1012" t="s">
        <v>6712</v>
      </c>
      <c r="R1012" t="s">
        <v>5939</v>
      </c>
      <c r="Y1012" t="s">
        <v>1</v>
      </c>
      <c r="AI1012" t="s">
        <v>2133</v>
      </c>
      <c r="AJ1012" t="s">
        <v>1180</v>
      </c>
      <c r="AK1012" t="s">
        <v>1181</v>
      </c>
      <c r="AL1012" t="s">
        <v>6713</v>
      </c>
      <c r="AM1012" t="s">
        <v>1994</v>
      </c>
      <c r="AN1012" t="s">
        <v>28</v>
      </c>
      <c r="AO1012">
        <v>0</v>
      </c>
      <c r="AS1012">
        <v>1</v>
      </c>
      <c r="AT1012">
        <v>1</v>
      </c>
      <c r="BB1012">
        <v>0</v>
      </c>
      <c r="BD1012">
        <v>0</v>
      </c>
      <c r="BG1012" s="1">
        <v>42426.369525462964</v>
      </c>
    </row>
    <row r="1013" spans="1:59" hidden="1">
      <c r="A1013">
        <v>37686</v>
      </c>
      <c r="B1013">
        <v>2016</v>
      </c>
      <c r="C1013" t="s">
        <v>7</v>
      </c>
      <c r="D1013" t="s">
        <v>2468</v>
      </c>
      <c r="E1013" s="2">
        <v>42421</v>
      </c>
      <c r="F1013" s="2">
        <v>42421</v>
      </c>
      <c r="G1013" t="s">
        <v>10</v>
      </c>
      <c r="H1013" t="s">
        <v>10</v>
      </c>
      <c r="I1013" t="s">
        <v>4511</v>
      </c>
      <c r="J1013">
        <v>1</v>
      </c>
      <c r="K1013" t="s">
        <v>2651</v>
      </c>
      <c r="L1013" t="s">
        <v>2652</v>
      </c>
      <c r="M1013" t="s">
        <v>2653</v>
      </c>
      <c r="N1013" t="s">
        <v>2654</v>
      </c>
    </row>
    <row r="1014" spans="1:59" hidden="1">
      <c r="A1014">
        <v>37687</v>
      </c>
      <c r="B1014">
        <v>2016</v>
      </c>
      <c r="C1014" t="s">
        <v>7</v>
      </c>
      <c r="D1014" t="s">
        <v>4512</v>
      </c>
      <c r="E1014" s="2">
        <v>42421</v>
      </c>
      <c r="F1014" s="2">
        <v>42421</v>
      </c>
      <c r="G1014" t="s">
        <v>10</v>
      </c>
      <c r="H1014" t="s">
        <v>10</v>
      </c>
      <c r="I1014" t="s">
        <v>4513</v>
      </c>
    </row>
    <row r="1015" spans="1:59" hidden="1">
      <c r="A1015">
        <v>37909</v>
      </c>
      <c r="B1015">
        <v>2016</v>
      </c>
      <c r="C1015" t="s">
        <v>2</v>
      </c>
      <c r="D1015" t="s">
        <v>4514</v>
      </c>
      <c r="E1015" s="2">
        <v>42421</v>
      </c>
      <c r="F1015" s="2">
        <v>42421</v>
      </c>
      <c r="G1015" t="s">
        <v>6</v>
      </c>
      <c r="H1015" t="s">
        <v>6</v>
      </c>
      <c r="I1015" t="s">
        <v>4515</v>
      </c>
      <c r="J1015">
        <v>1</v>
      </c>
      <c r="K1015" t="s">
        <v>4516</v>
      </c>
      <c r="L1015" t="s">
        <v>4517</v>
      </c>
      <c r="N1015" t="s">
        <v>4518</v>
      </c>
    </row>
    <row r="1016" spans="1:59" hidden="1">
      <c r="A1016">
        <v>38097</v>
      </c>
      <c r="B1016">
        <v>2016</v>
      </c>
      <c r="C1016" t="s">
        <v>2</v>
      </c>
      <c r="D1016" t="s">
        <v>4519</v>
      </c>
      <c r="E1016" s="2">
        <v>42421</v>
      </c>
      <c r="F1016" s="2">
        <v>42421</v>
      </c>
      <c r="G1016" t="s">
        <v>3017</v>
      </c>
      <c r="H1016" t="s">
        <v>3017</v>
      </c>
      <c r="I1016" t="s">
        <v>4520</v>
      </c>
      <c r="J1016">
        <v>1</v>
      </c>
      <c r="K1016" t="s">
        <v>4521</v>
      </c>
      <c r="L1016" t="s">
        <v>3301</v>
      </c>
      <c r="N1016" t="s">
        <v>3302</v>
      </c>
    </row>
    <row r="1017" spans="1:59" hidden="1">
      <c r="A1017">
        <v>38311</v>
      </c>
      <c r="B1017">
        <v>2016</v>
      </c>
      <c r="C1017" t="s">
        <v>7</v>
      </c>
      <c r="D1017" t="s">
        <v>4480</v>
      </c>
      <c r="E1017" s="2">
        <v>42421</v>
      </c>
      <c r="F1017" s="2">
        <v>42421</v>
      </c>
      <c r="G1017" t="s">
        <v>6</v>
      </c>
      <c r="H1017" t="s">
        <v>6</v>
      </c>
      <c r="I1017" t="s">
        <v>4481</v>
      </c>
      <c r="J1017">
        <v>1</v>
      </c>
      <c r="K1017" t="s">
        <v>4078</v>
      </c>
      <c r="L1017" t="s">
        <v>4079</v>
      </c>
      <c r="N1017" t="s">
        <v>4482</v>
      </c>
    </row>
    <row r="1018" spans="1:59">
      <c r="A1018">
        <v>38849</v>
      </c>
      <c r="B1018">
        <v>2016</v>
      </c>
      <c r="C1018" t="s">
        <v>12</v>
      </c>
      <c r="D1018" t="s">
        <v>5727</v>
      </c>
      <c r="E1018" s="2">
        <v>42421</v>
      </c>
      <c r="F1018" s="2">
        <v>42421</v>
      </c>
      <c r="G1018" t="s">
        <v>22</v>
      </c>
      <c r="H1018" t="s">
        <v>22</v>
      </c>
      <c r="I1018" t="s">
        <v>5824</v>
      </c>
      <c r="J1018">
        <v>1</v>
      </c>
      <c r="K1018" t="s">
        <v>5786</v>
      </c>
      <c r="L1018" t="s">
        <v>5787</v>
      </c>
    </row>
    <row r="1019" spans="1:59" hidden="1">
      <c r="A1019">
        <v>37461</v>
      </c>
      <c r="B1019">
        <v>2016</v>
      </c>
      <c r="C1019" t="s">
        <v>96</v>
      </c>
      <c r="D1019" t="s">
        <v>99</v>
      </c>
      <c r="E1019" s="2">
        <v>42422</v>
      </c>
      <c r="F1019" s="2">
        <v>42423</v>
      </c>
      <c r="G1019" t="s">
        <v>24</v>
      </c>
      <c r="H1019" t="s">
        <v>24</v>
      </c>
      <c r="I1019" t="s">
        <v>122</v>
      </c>
      <c r="J1019">
        <v>1</v>
      </c>
      <c r="K1019" t="s">
        <v>4524</v>
      </c>
      <c r="L1019" t="s">
        <v>4525</v>
      </c>
      <c r="M1019" t="s">
        <v>121</v>
      </c>
      <c r="N1019" t="s">
        <v>872</v>
      </c>
      <c r="O1019" t="s">
        <v>1077</v>
      </c>
      <c r="Q1019" t="s">
        <v>4526</v>
      </c>
      <c r="R1019" t="s">
        <v>873</v>
      </c>
      <c r="V1019" t="s">
        <v>874</v>
      </c>
      <c r="W1019" t="s">
        <v>4527</v>
      </c>
      <c r="Y1019" t="s">
        <v>1</v>
      </c>
      <c r="AF1019">
        <v>0</v>
      </c>
      <c r="AI1019" t="s">
        <v>107</v>
      </c>
      <c r="AJ1019" t="s">
        <v>191</v>
      </c>
      <c r="AL1019" t="s">
        <v>699</v>
      </c>
      <c r="AM1019" t="s">
        <v>2002</v>
      </c>
      <c r="AN1019" t="s">
        <v>28</v>
      </c>
      <c r="AO1019">
        <v>0</v>
      </c>
      <c r="AS1019">
        <v>1</v>
      </c>
      <c r="AT1019">
        <v>1</v>
      </c>
      <c r="BB1019">
        <v>0</v>
      </c>
      <c r="BC1019">
        <v>0</v>
      </c>
      <c r="BD1019">
        <v>0</v>
      </c>
      <c r="BG1019" s="1">
        <v>42422.511782407404</v>
      </c>
    </row>
    <row r="1020" spans="1:59" hidden="1">
      <c r="A1020">
        <v>37583</v>
      </c>
      <c r="B1020">
        <v>2016</v>
      </c>
      <c r="C1020" t="s">
        <v>2</v>
      </c>
      <c r="D1020" t="s">
        <v>598</v>
      </c>
      <c r="E1020" s="2">
        <v>42422</v>
      </c>
      <c r="F1020" s="2">
        <v>42428</v>
      </c>
      <c r="G1020" t="s">
        <v>190</v>
      </c>
      <c r="H1020" t="s">
        <v>190</v>
      </c>
      <c r="I1020" t="s">
        <v>189</v>
      </c>
      <c r="J1020">
        <v>1</v>
      </c>
      <c r="K1020" t="s">
        <v>4528</v>
      </c>
      <c r="L1020" t="s">
        <v>4529</v>
      </c>
      <c r="M1020" t="s">
        <v>1020</v>
      </c>
      <c r="N1020" t="s">
        <v>1117</v>
      </c>
      <c r="O1020">
        <v>40724303388</v>
      </c>
      <c r="R1020" t="s">
        <v>4530</v>
      </c>
      <c r="Y1020" t="s">
        <v>1</v>
      </c>
      <c r="AF1020">
        <v>0</v>
      </c>
      <c r="AI1020" t="s">
        <v>4531</v>
      </c>
      <c r="AJ1020" t="s">
        <v>6714</v>
      </c>
      <c r="AK1020" t="s">
        <v>6715</v>
      </c>
      <c r="AL1020" t="s">
        <v>6716</v>
      </c>
      <c r="AM1020" t="s">
        <v>2003</v>
      </c>
      <c r="AN1020" t="s">
        <v>28</v>
      </c>
      <c r="AO1020">
        <v>0</v>
      </c>
      <c r="AS1020">
        <v>1</v>
      </c>
      <c r="AT1020">
        <v>1</v>
      </c>
      <c r="BB1020">
        <v>0</v>
      </c>
      <c r="BC1020">
        <v>0</v>
      </c>
      <c r="BD1020">
        <v>0</v>
      </c>
      <c r="BG1020" s="1">
        <v>42421.693124999998</v>
      </c>
    </row>
    <row r="1021" spans="1:59" hidden="1">
      <c r="A1021">
        <v>37584</v>
      </c>
      <c r="B1021">
        <v>2016</v>
      </c>
      <c r="C1021" t="s">
        <v>96</v>
      </c>
      <c r="D1021" t="s">
        <v>598</v>
      </c>
      <c r="E1021" s="2">
        <v>42422</v>
      </c>
      <c r="F1021" s="2">
        <v>42428</v>
      </c>
      <c r="G1021" t="s">
        <v>190</v>
      </c>
      <c r="H1021" t="s">
        <v>190</v>
      </c>
      <c r="I1021" t="s">
        <v>189</v>
      </c>
      <c r="J1021">
        <v>1</v>
      </c>
      <c r="K1021" t="s">
        <v>4528</v>
      </c>
      <c r="L1021" t="s">
        <v>4529</v>
      </c>
      <c r="M1021" t="s">
        <v>1020</v>
      </c>
      <c r="N1021" t="s">
        <v>1117</v>
      </c>
      <c r="O1021">
        <v>40724303338</v>
      </c>
      <c r="R1021" t="s">
        <v>4530</v>
      </c>
      <c r="V1021" t="s">
        <v>5622</v>
      </c>
      <c r="Y1021" t="s">
        <v>1</v>
      </c>
      <c r="AF1021">
        <v>0</v>
      </c>
      <c r="AI1021" t="s">
        <v>81</v>
      </c>
      <c r="AJ1021" t="s">
        <v>155</v>
      </c>
      <c r="AK1021" t="s">
        <v>717</v>
      </c>
      <c r="AL1021" t="s">
        <v>6717</v>
      </c>
      <c r="AM1021" t="s">
        <v>2003</v>
      </c>
      <c r="AN1021" t="s">
        <v>28</v>
      </c>
      <c r="AO1021">
        <v>0</v>
      </c>
      <c r="AS1021">
        <v>1</v>
      </c>
      <c r="AT1021">
        <v>1</v>
      </c>
      <c r="BB1021">
        <v>0</v>
      </c>
      <c r="BC1021">
        <v>0</v>
      </c>
      <c r="BD1021">
        <v>0</v>
      </c>
      <c r="BG1021" s="1">
        <v>42423.686793981484</v>
      </c>
    </row>
    <row r="1022" spans="1:59" hidden="1">
      <c r="A1022">
        <v>37585</v>
      </c>
      <c r="B1022">
        <v>2016</v>
      </c>
      <c r="C1022" t="s">
        <v>130</v>
      </c>
      <c r="D1022" t="s">
        <v>598</v>
      </c>
      <c r="E1022" s="2">
        <v>42422</v>
      </c>
      <c r="F1022" s="2">
        <v>42428</v>
      </c>
      <c r="G1022" t="s">
        <v>190</v>
      </c>
      <c r="H1022" t="s">
        <v>190</v>
      </c>
      <c r="I1022" t="s">
        <v>189</v>
      </c>
      <c r="J1022">
        <v>1</v>
      </c>
      <c r="K1022" t="s">
        <v>4528</v>
      </c>
      <c r="L1022" t="s">
        <v>4532</v>
      </c>
      <c r="M1022" t="s">
        <v>1020</v>
      </c>
      <c r="N1022" t="s">
        <v>1117</v>
      </c>
      <c r="O1022">
        <v>40724303338</v>
      </c>
      <c r="R1022" t="s">
        <v>4530</v>
      </c>
      <c r="Y1022" t="s">
        <v>1</v>
      </c>
      <c r="AF1022">
        <v>0</v>
      </c>
      <c r="AI1022" t="s">
        <v>81</v>
      </c>
      <c r="AJ1022" t="s">
        <v>154</v>
      </c>
      <c r="AL1022" t="s">
        <v>4533</v>
      </c>
      <c r="AM1022" t="s">
        <v>2003</v>
      </c>
      <c r="AN1022" t="s">
        <v>28</v>
      </c>
      <c r="AO1022">
        <v>0</v>
      </c>
      <c r="AS1022">
        <v>1</v>
      </c>
      <c r="AT1022">
        <v>1</v>
      </c>
      <c r="BB1022">
        <v>0</v>
      </c>
      <c r="BC1022">
        <v>0</v>
      </c>
      <c r="BD1022">
        <v>0</v>
      </c>
      <c r="BG1022" s="1">
        <v>42423.731631944444</v>
      </c>
    </row>
    <row r="1023" spans="1:59">
      <c r="A1023">
        <v>37708</v>
      </c>
      <c r="B1023">
        <v>2016</v>
      </c>
      <c r="C1023" t="s">
        <v>12</v>
      </c>
      <c r="D1023" t="s">
        <v>2254</v>
      </c>
      <c r="E1023" s="2">
        <v>42422</v>
      </c>
      <c r="F1023" s="2">
        <v>42423</v>
      </c>
      <c r="G1023" t="s">
        <v>10</v>
      </c>
      <c r="H1023" t="s">
        <v>10</v>
      </c>
      <c r="I1023" t="s">
        <v>4164</v>
      </c>
    </row>
    <row r="1024" spans="1:59" hidden="1">
      <c r="A1024">
        <v>37913</v>
      </c>
      <c r="B1024">
        <v>2016</v>
      </c>
      <c r="C1024" t="s">
        <v>7</v>
      </c>
      <c r="D1024" t="s">
        <v>4534</v>
      </c>
      <c r="E1024" s="2">
        <v>42422</v>
      </c>
      <c r="F1024" s="2">
        <v>42423</v>
      </c>
      <c r="G1024" t="s">
        <v>39</v>
      </c>
      <c r="H1024" t="s">
        <v>39</v>
      </c>
      <c r="I1024" t="s">
        <v>3856</v>
      </c>
      <c r="J1024">
        <v>1</v>
      </c>
      <c r="K1024" t="s">
        <v>4446</v>
      </c>
      <c r="L1024" t="s">
        <v>4447</v>
      </c>
      <c r="N1024" t="s">
        <v>4034</v>
      </c>
    </row>
    <row r="1025" spans="1:59" hidden="1">
      <c r="A1025">
        <v>38188</v>
      </c>
      <c r="B1025">
        <v>2016</v>
      </c>
      <c r="C1025" t="s">
        <v>7</v>
      </c>
      <c r="D1025" t="s">
        <v>4535</v>
      </c>
      <c r="E1025" s="2">
        <v>42422</v>
      </c>
      <c r="F1025" s="2">
        <v>42423</v>
      </c>
      <c r="G1025" t="s">
        <v>5</v>
      </c>
      <c r="H1025" t="s">
        <v>5</v>
      </c>
      <c r="I1025" t="s">
        <v>3402</v>
      </c>
      <c r="J1025">
        <v>1</v>
      </c>
      <c r="K1025" t="s">
        <v>3403</v>
      </c>
    </row>
    <row r="1026" spans="1:59" hidden="1">
      <c r="A1026">
        <v>38347</v>
      </c>
      <c r="B1026">
        <v>2016</v>
      </c>
      <c r="C1026" t="s">
        <v>7</v>
      </c>
      <c r="D1026" t="s">
        <v>4536</v>
      </c>
      <c r="E1026" s="2">
        <v>42422</v>
      </c>
      <c r="F1026" s="2">
        <v>42424</v>
      </c>
      <c r="G1026" t="s">
        <v>36</v>
      </c>
      <c r="H1026" t="s">
        <v>36</v>
      </c>
      <c r="I1026" t="s">
        <v>4537</v>
      </c>
      <c r="J1026">
        <v>1</v>
      </c>
      <c r="K1026" t="s">
        <v>4538</v>
      </c>
      <c r="L1026">
        <v>15</v>
      </c>
    </row>
    <row r="1027" spans="1:59" hidden="1">
      <c r="A1027">
        <v>38429</v>
      </c>
      <c r="B1027">
        <v>2016</v>
      </c>
      <c r="C1027" t="s">
        <v>7</v>
      </c>
      <c r="D1027" t="s">
        <v>4522</v>
      </c>
      <c r="E1027" s="2">
        <v>42422</v>
      </c>
      <c r="F1027" s="2">
        <v>42423</v>
      </c>
      <c r="G1027" t="s">
        <v>38</v>
      </c>
      <c r="H1027" t="s">
        <v>38</v>
      </c>
      <c r="I1027" t="s">
        <v>3005</v>
      </c>
      <c r="J1027">
        <v>1</v>
      </c>
      <c r="K1027" t="s">
        <v>3006</v>
      </c>
      <c r="L1027" t="s">
        <v>3007</v>
      </c>
      <c r="M1027" t="s">
        <v>1147</v>
      </c>
      <c r="N1027" t="s">
        <v>41</v>
      </c>
      <c r="O1027" t="s">
        <v>3008</v>
      </c>
      <c r="Q1027" t="s">
        <v>3008</v>
      </c>
      <c r="R1027" t="s">
        <v>3009</v>
      </c>
      <c r="S1027" t="s">
        <v>3009</v>
      </c>
      <c r="V1027" t="s">
        <v>4523</v>
      </c>
      <c r="Y1027" t="s">
        <v>1</v>
      </c>
      <c r="AB1027" t="s">
        <v>77</v>
      </c>
      <c r="AF1027">
        <v>0</v>
      </c>
      <c r="AI1027" t="s">
        <v>4</v>
      </c>
      <c r="AJ1027" t="s">
        <v>42</v>
      </c>
      <c r="AK1027" t="s">
        <v>4356</v>
      </c>
      <c r="AL1027" t="s">
        <v>4356</v>
      </c>
      <c r="AM1027" t="s">
        <v>2002</v>
      </c>
      <c r="AN1027" t="s">
        <v>653</v>
      </c>
      <c r="AO1027">
        <v>0</v>
      </c>
      <c r="AS1027">
        <v>0</v>
      </c>
      <c r="AT1027">
        <v>0</v>
      </c>
      <c r="BB1027">
        <v>0</v>
      </c>
      <c r="BC1027">
        <v>108437</v>
      </c>
      <c r="BD1027">
        <v>0</v>
      </c>
      <c r="BG1027" s="1">
        <v>42423.471261574072</v>
      </c>
    </row>
    <row r="1028" spans="1:59" hidden="1">
      <c r="A1028">
        <v>38432</v>
      </c>
      <c r="B1028">
        <v>2016</v>
      </c>
      <c r="C1028" t="s">
        <v>7</v>
      </c>
      <c r="D1028" t="s">
        <v>4543</v>
      </c>
      <c r="E1028" s="2">
        <v>42422</v>
      </c>
      <c r="F1028" s="2">
        <v>42423</v>
      </c>
      <c r="G1028" t="s">
        <v>739</v>
      </c>
      <c r="H1028" t="s">
        <v>739</v>
      </c>
      <c r="I1028" t="s">
        <v>740</v>
      </c>
      <c r="J1028">
        <v>1</v>
      </c>
      <c r="K1028" t="s">
        <v>3746</v>
      </c>
      <c r="L1028" t="s">
        <v>3747</v>
      </c>
      <c r="N1028" t="s">
        <v>4544</v>
      </c>
      <c r="O1028" t="s">
        <v>3885</v>
      </c>
      <c r="Q1028" t="s">
        <v>3938</v>
      </c>
      <c r="R1028" t="s">
        <v>2982</v>
      </c>
      <c r="V1028" t="s">
        <v>3750</v>
      </c>
      <c r="AB1028" t="s">
        <v>4774</v>
      </c>
      <c r="AF1028">
        <v>0</v>
      </c>
      <c r="AI1028" t="s">
        <v>27</v>
      </c>
      <c r="AJ1028" t="s">
        <v>3</v>
      </c>
      <c r="AK1028" t="s">
        <v>675</v>
      </c>
      <c r="AL1028" t="s">
        <v>675</v>
      </c>
      <c r="AM1028" t="s">
        <v>2002</v>
      </c>
      <c r="AN1028" t="s">
        <v>28</v>
      </c>
      <c r="AO1028">
        <v>0</v>
      </c>
      <c r="AS1028">
        <v>0</v>
      </c>
      <c r="AT1028">
        <v>1</v>
      </c>
      <c r="BB1028">
        <v>0</v>
      </c>
      <c r="BC1028">
        <v>109507</v>
      </c>
      <c r="BD1028">
        <v>0</v>
      </c>
      <c r="BG1028" s="1">
        <v>42424.473032407404</v>
      </c>
    </row>
    <row r="1029" spans="1:59" hidden="1">
      <c r="A1029">
        <v>38769</v>
      </c>
      <c r="B1029">
        <v>2016</v>
      </c>
      <c r="C1029" t="s">
        <v>7</v>
      </c>
      <c r="E1029" s="2">
        <v>42422</v>
      </c>
      <c r="F1029" s="2">
        <v>42423</v>
      </c>
      <c r="G1029" t="s">
        <v>4547</v>
      </c>
      <c r="H1029" t="s">
        <v>4547</v>
      </c>
      <c r="I1029" t="s">
        <v>4548</v>
      </c>
      <c r="J1029">
        <v>1</v>
      </c>
      <c r="K1029" t="s">
        <v>6718</v>
      </c>
      <c r="L1029" t="s">
        <v>6719</v>
      </c>
      <c r="N1029" t="s">
        <v>6720</v>
      </c>
      <c r="O1029">
        <v>36309825252</v>
      </c>
      <c r="R1029" t="s">
        <v>6721</v>
      </c>
      <c r="Y1029" t="s">
        <v>1</v>
      </c>
      <c r="AB1029" t="s">
        <v>38</v>
      </c>
      <c r="AI1029" t="s">
        <v>2146</v>
      </c>
      <c r="AJ1029" t="s">
        <v>3</v>
      </c>
      <c r="AK1029" t="s">
        <v>675</v>
      </c>
      <c r="AL1029" t="s">
        <v>675</v>
      </c>
      <c r="AM1029" t="s">
        <v>2002</v>
      </c>
      <c r="AN1029" t="s">
        <v>653</v>
      </c>
      <c r="AO1029">
        <v>0</v>
      </c>
      <c r="AS1029">
        <v>0</v>
      </c>
      <c r="AT1029">
        <v>0</v>
      </c>
      <c r="BB1029">
        <v>0</v>
      </c>
      <c r="BD1029">
        <v>0</v>
      </c>
      <c r="BG1029" s="1">
        <v>42416.702152777776</v>
      </c>
    </row>
    <row r="1030" spans="1:59" hidden="1">
      <c r="A1030">
        <v>38944</v>
      </c>
      <c r="B1030">
        <v>2016</v>
      </c>
      <c r="C1030" t="s">
        <v>7</v>
      </c>
      <c r="D1030" t="s">
        <v>6722</v>
      </c>
      <c r="E1030" s="2">
        <v>42422</v>
      </c>
      <c r="F1030" s="2">
        <v>42422</v>
      </c>
      <c r="G1030" t="s">
        <v>754</v>
      </c>
      <c r="H1030" t="s">
        <v>754</v>
      </c>
      <c r="I1030" t="s">
        <v>2759</v>
      </c>
      <c r="J1030">
        <v>1</v>
      </c>
      <c r="K1030" t="s">
        <v>6723</v>
      </c>
      <c r="L1030" t="s">
        <v>6724</v>
      </c>
    </row>
    <row r="1031" spans="1:59" hidden="1">
      <c r="A1031">
        <v>38957</v>
      </c>
      <c r="B1031">
        <v>2016</v>
      </c>
      <c r="C1031" t="s">
        <v>7</v>
      </c>
      <c r="E1031" s="2">
        <v>42422</v>
      </c>
      <c r="F1031" s="2">
        <v>42423</v>
      </c>
      <c r="G1031" t="s">
        <v>25</v>
      </c>
      <c r="H1031" t="s">
        <v>25</v>
      </c>
      <c r="I1031" t="s">
        <v>2329</v>
      </c>
      <c r="J1031">
        <v>1</v>
      </c>
      <c r="K1031" t="s">
        <v>6725</v>
      </c>
      <c r="L1031" t="s">
        <v>2331</v>
      </c>
      <c r="M1031" t="s">
        <v>707</v>
      </c>
    </row>
    <row r="1032" spans="1:59" hidden="1">
      <c r="A1032">
        <v>37260</v>
      </c>
      <c r="B1032">
        <v>2016</v>
      </c>
      <c r="C1032" t="s">
        <v>7</v>
      </c>
      <c r="D1032" t="s">
        <v>5825</v>
      </c>
      <c r="E1032" s="2">
        <v>42423</v>
      </c>
      <c r="F1032" s="2">
        <v>42423</v>
      </c>
      <c r="G1032" t="s">
        <v>6</v>
      </c>
      <c r="H1032" t="s">
        <v>6</v>
      </c>
      <c r="I1032" t="s">
        <v>1036</v>
      </c>
      <c r="J1032">
        <v>1</v>
      </c>
      <c r="K1032" t="s">
        <v>5826</v>
      </c>
      <c r="L1032" t="s">
        <v>2632</v>
      </c>
      <c r="N1032" t="s">
        <v>5465</v>
      </c>
    </row>
    <row r="1033" spans="1:59" hidden="1">
      <c r="A1033">
        <v>37405</v>
      </c>
      <c r="B1033">
        <v>2016</v>
      </c>
      <c r="C1033" t="s">
        <v>130</v>
      </c>
      <c r="D1033" t="s">
        <v>99</v>
      </c>
      <c r="E1033" s="2">
        <v>42423</v>
      </c>
      <c r="F1033" s="2">
        <v>42423</v>
      </c>
      <c r="G1033" t="s">
        <v>24</v>
      </c>
      <c r="H1033" t="s">
        <v>24</v>
      </c>
      <c r="I1033" t="s">
        <v>122</v>
      </c>
      <c r="J1033">
        <v>1</v>
      </c>
      <c r="K1033" t="s">
        <v>4524</v>
      </c>
      <c r="L1033" t="s">
        <v>4525</v>
      </c>
      <c r="M1033" t="s">
        <v>121</v>
      </c>
      <c r="N1033" t="s">
        <v>872</v>
      </c>
      <c r="O1033" t="s">
        <v>1077</v>
      </c>
      <c r="Q1033" t="s">
        <v>4526</v>
      </c>
      <c r="R1033" t="s">
        <v>873</v>
      </c>
      <c r="V1033" t="s">
        <v>874</v>
      </c>
      <c r="W1033" t="s">
        <v>4527</v>
      </c>
      <c r="Y1033" t="s">
        <v>1</v>
      </c>
      <c r="AF1033">
        <v>0</v>
      </c>
      <c r="AI1033" t="s">
        <v>13</v>
      </c>
      <c r="AJ1033" t="s">
        <v>143</v>
      </c>
      <c r="AL1033" t="s">
        <v>2005</v>
      </c>
      <c r="AM1033" t="s">
        <v>2004</v>
      </c>
      <c r="AO1033">
        <v>0</v>
      </c>
      <c r="AS1033">
        <v>1</v>
      </c>
      <c r="AT1033">
        <v>1</v>
      </c>
      <c r="BB1033">
        <v>0</v>
      </c>
      <c r="BC1033">
        <v>0</v>
      </c>
      <c r="BD1033">
        <v>0</v>
      </c>
      <c r="BG1033" s="1">
        <v>42422.848634259259</v>
      </c>
    </row>
    <row r="1034" spans="1:59" hidden="1">
      <c r="A1034">
        <v>37975</v>
      </c>
      <c r="B1034">
        <v>2016</v>
      </c>
      <c r="C1034" t="s">
        <v>7</v>
      </c>
      <c r="E1034" s="2">
        <v>42423</v>
      </c>
      <c r="F1034" s="2">
        <v>42424</v>
      </c>
      <c r="G1034" t="s">
        <v>22</v>
      </c>
      <c r="H1034" t="s">
        <v>22</v>
      </c>
      <c r="I1034" t="s">
        <v>3495</v>
      </c>
      <c r="J1034">
        <v>1</v>
      </c>
      <c r="K1034" t="s">
        <v>3013</v>
      </c>
      <c r="L1034" t="s">
        <v>3014</v>
      </c>
      <c r="M1034" t="s">
        <v>3015</v>
      </c>
    </row>
    <row r="1035" spans="1:59" hidden="1">
      <c r="A1035">
        <v>38568</v>
      </c>
      <c r="B1035">
        <v>2016</v>
      </c>
      <c r="C1035" t="s">
        <v>2</v>
      </c>
      <c r="D1035" t="s">
        <v>5827</v>
      </c>
      <c r="E1035" s="2">
        <v>42423</v>
      </c>
      <c r="F1035" s="2">
        <v>42425</v>
      </c>
      <c r="G1035" t="s">
        <v>25</v>
      </c>
      <c r="H1035" t="s">
        <v>25</v>
      </c>
      <c r="I1035" t="s">
        <v>6726</v>
      </c>
      <c r="J1035">
        <v>1</v>
      </c>
      <c r="K1035" t="s">
        <v>5828</v>
      </c>
      <c r="L1035" t="s">
        <v>5829</v>
      </c>
    </row>
    <row r="1036" spans="1:59">
      <c r="A1036">
        <v>38941</v>
      </c>
      <c r="B1036">
        <v>2016</v>
      </c>
      <c r="C1036" t="s">
        <v>12</v>
      </c>
      <c r="E1036" s="2">
        <v>42423</v>
      </c>
      <c r="F1036" s="2">
        <v>42424</v>
      </c>
      <c r="G1036" t="s">
        <v>14</v>
      </c>
      <c r="H1036" t="s">
        <v>14</v>
      </c>
      <c r="I1036" t="s">
        <v>236</v>
      </c>
      <c r="J1036">
        <v>1</v>
      </c>
      <c r="K1036" t="s">
        <v>2257</v>
      </c>
      <c r="L1036" t="s">
        <v>2225</v>
      </c>
      <c r="M1036" t="s">
        <v>6302</v>
      </c>
      <c r="O1036" t="s">
        <v>6303</v>
      </c>
      <c r="R1036" t="s">
        <v>105</v>
      </c>
      <c r="S1036" t="s">
        <v>105</v>
      </c>
      <c r="V1036" t="s">
        <v>6352</v>
      </c>
      <c r="Y1036" t="s">
        <v>1</v>
      </c>
      <c r="AI1036" t="s">
        <v>103</v>
      </c>
      <c r="AJ1036" t="s">
        <v>152</v>
      </c>
      <c r="AK1036" t="s">
        <v>681</v>
      </c>
      <c r="AL1036" t="s">
        <v>681</v>
      </c>
      <c r="AM1036" t="s">
        <v>6727</v>
      </c>
      <c r="AN1036" t="s">
        <v>28</v>
      </c>
      <c r="AO1036">
        <v>0</v>
      </c>
      <c r="AS1036">
        <v>1</v>
      </c>
      <c r="AT1036">
        <v>1</v>
      </c>
      <c r="BB1036">
        <v>0</v>
      </c>
      <c r="BD1036">
        <v>0</v>
      </c>
      <c r="BG1036" s="1">
        <v>42423.665729166663</v>
      </c>
    </row>
    <row r="1037" spans="1:59" hidden="1">
      <c r="A1037">
        <v>38153</v>
      </c>
      <c r="B1037">
        <v>2016</v>
      </c>
      <c r="C1037" t="s">
        <v>7</v>
      </c>
      <c r="D1037" t="s">
        <v>4553</v>
      </c>
      <c r="E1037" s="2">
        <v>42424</v>
      </c>
      <c r="F1037" s="2">
        <v>42426</v>
      </c>
      <c r="G1037" t="s">
        <v>10</v>
      </c>
      <c r="H1037" t="s">
        <v>10</v>
      </c>
      <c r="I1037" t="s">
        <v>4554</v>
      </c>
    </row>
    <row r="1038" spans="1:59" hidden="1">
      <c r="A1038">
        <v>38189</v>
      </c>
      <c r="B1038">
        <v>2016</v>
      </c>
      <c r="C1038" t="s">
        <v>7</v>
      </c>
      <c r="E1038" s="2">
        <v>42424</v>
      </c>
      <c r="F1038" s="2">
        <v>42425</v>
      </c>
      <c r="G1038" t="s">
        <v>5</v>
      </c>
      <c r="H1038" t="s">
        <v>5</v>
      </c>
      <c r="I1038" t="s">
        <v>4555</v>
      </c>
      <c r="J1038">
        <v>1</v>
      </c>
      <c r="K1038" t="s">
        <v>4556</v>
      </c>
    </row>
    <row r="1039" spans="1:59" hidden="1">
      <c r="A1039">
        <v>38541</v>
      </c>
      <c r="B1039">
        <v>2016</v>
      </c>
      <c r="C1039" t="s">
        <v>7</v>
      </c>
      <c r="D1039" t="s">
        <v>5827</v>
      </c>
      <c r="E1039" s="2">
        <v>42424</v>
      </c>
      <c r="F1039" s="2">
        <v>42427</v>
      </c>
      <c r="G1039" t="s">
        <v>25</v>
      </c>
      <c r="H1039" t="s">
        <v>25</v>
      </c>
      <c r="I1039" t="s">
        <v>6728</v>
      </c>
      <c r="J1039">
        <v>1</v>
      </c>
      <c r="K1039" t="s">
        <v>6729</v>
      </c>
      <c r="L1039" t="s">
        <v>6730</v>
      </c>
      <c r="M1039" t="s">
        <v>6731</v>
      </c>
      <c r="N1039" t="s">
        <v>6732</v>
      </c>
      <c r="O1039" t="s">
        <v>6350</v>
      </c>
      <c r="R1039" t="s">
        <v>6351</v>
      </c>
      <c r="Y1039" t="s">
        <v>1</v>
      </c>
      <c r="AB1039" t="s">
        <v>25</v>
      </c>
      <c r="AF1039">
        <v>0</v>
      </c>
      <c r="AI1039" t="s">
        <v>6733</v>
      </c>
      <c r="AJ1039" t="s">
        <v>18</v>
      </c>
      <c r="AK1039" t="s">
        <v>6173</v>
      </c>
      <c r="AL1039" t="s">
        <v>6173</v>
      </c>
      <c r="AM1039" t="s">
        <v>6734</v>
      </c>
      <c r="AN1039" t="s">
        <v>28</v>
      </c>
      <c r="AO1039">
        <v>0</v>
      </c>
      <c r="AS1039">
        <v>1</v>
      </c>
      <c r="AT1039">
        <v>0</v>
      </c>
      <c r="BB1039">
        <v>0</v>
      </c>
      <c r="BC1039">
        <v>0</v>
      </c>
      <c r="BD1039">
        <v>0</v>
      </c>
      <c r="BE1039">
        <v>0</v>
      </c>
      <c r="BF1039">
        <v>4209938</v>
      </c>
      <c r="BG1039" s="1">
        <v>42424.752546296295</v>
      </c>
    </row>
    <row r="1040" spans="1:59">
      <c r="A1040">
        <v>37378</v>
      </c>
      <c r="B1040">
        <v>2016</v>
      </c>
      <c r="C1040" t="s">
        <v>12</v>
      </c>
      <c r="E1040" s="2">
        <v>42425</v>
      </c>
      <c r="F1040" s="2">
        <v>42427</v>
      </c>
      <c r="G1040" t="s">
        <v>754</v>
      </c>
      <c r="H1040" t="s">
        <v>754</v>
      </c>
      <c r="I1040" t="s">
        <v>4384</v>
      </c>
      <c r="J1040">
        <v>1</v>
      </c>
      <c r="K1040" t="s">
        <v>6347</v>
      </c>
      <c r="L1040" t="s">
        <v>6348</v>
      </c>
      <c r="N1040" t="s">
        <v>6349</v>
      </c>
    </row>
    <row r="1041" spans="1:59" hidden="1">
      <c r="A1041">
        <v>37439</v>
      </c>
      <c r="B1041">
        <v>2016</v>
      </c>
      <c r="C1041" t="s">
        <v>7</v>
      </c>
      <c r="D1041" t="s">
        <v>2006</v>
      </c>
      <c r="E1041" s="2">
        <v>42425</v>
      </c>
      <c r="F1041" s="2">
        <v>42434</v>
      </c>
      <c r="G1041" t="s">
        <v>17</v>
      </c>
      <c r="H1041" t="s">
        <v>17</v>
      </c>
      <c r="I1041" t="s">
        <v>2007</v>
      </c>
      <c r="J1041">
        <v>1</v>
      </c>
      <c r="K1041" t="s">
        <v>4557</v>
      </c>
    </row>
    <row r="1042" spans="1:59" hidden="1">
      <c r="A1042">
        <v>38450</v>
      </c>
      <c r="B1042">
        <v>2016</v>
      </c>
      <c r="C1042" t="s">
        <v>7</v>
      </c>
      <c r="D1042" t="s">
        <v>4558</v>
      </c>
      <c r="E1042" s="2">
        <v>42425</v>
      </c>
      <c r="F1042" s="2">
        <v>42426</v>
      </c>
      <c r="G1042" t="s">
        <v>739</v>
      </c>
      <c r="H1042" t="s">
        <v>739</v>
      </c>
      <c r="I1042" t="s">
        <v>740</v>
      </c>
      <c r="J1042">
        <v>1</v>
      </c>
      <c r="K1042" t="s">
        <v>3746</v>
      </c>
      <c r="L1042" t="s">
        <v>3747</v>
      </c>
      <c r="N1042" t="s">
        <v>3748</v>
      </c>
      <c r="O1042" t="s">
        <v>3885</v>
      </c>
      <c r="Q1042" t="s">
        <v>3886</v>
      </c>
      <c r="R1042" t="s">
        <v>2982</v>
      </c>
      <c r="V1042" t="s">
        <v>3750</v>
      </c>
      <c r="Y1042" t="s">
        <v>1</v>
      </c>
      <c r="AB1042" t="s">
        <v>4774</v>
      </c>
      <c r="AF1042">
        <v>0</v>
      </c>
      <c r="AI1042" t="s">
        <v>4</v>
      </c>
      <c r="AJ1042" t="s">
        <v>3</v>
      </c>
      <c r="AK1042" t="s">
        <v>696</v>
      </c>
      <c r="AL1042" t="s">
        <v>696</v>
      </c>
      <c r="AM1042" t="s">
        <v>4559</v>
      </c>
      <c r="AN1042" t="s">
        <v>653</v>
      </c>
      <c r="AO1042">
        <v>0</v>
      </c>
      <c r="AS1042">
        <v>0</v>
      </c>
      <c r="AT1042">
        <v>0</v>
      </c>
      <c r="BB1042">
        <v>0</v>
      </c>
      <c r="BC1042">
        <v>109507</v>
      </c>
      <c r="BD1042">
        <v>0</v>
      </c>
      <c r="BG1042" s="1">
        <v>42425.460486111115</v>
      </c>
    </row>
    <row r="1043" spans="1:59" hidden="1">
      <c r="A1043">
        <v>37881</v>
      </c>
      <c r="B1043">
        <v>2016</v>
      </c>
      <c r="C1043" t="s">
        <v>32</v>
      </c>
      <c r="E1043" s="2">
        <v>42425</v>
      </c>
      <c r="F1043" s="2">
        <v>42428</v>
      </c>
      <c r="G1043" t="s">
        <v>22</v>
      </c>
      <c r="H1043" t="s">
        <v>22</v>
      </c>
      <c r="I1043" t="s">
        <v>3426</v>
      </c>
      <c r="J1043">
        <v>1</v>
      </c>
      <c r="K1043" t="s">
        <v>4560</v>
      </c>
    </row>
    <row r="1044" spans="1:59" hidden="1">
      <c r="A1044">
        <v>37882</v>
      </c>
      <c r="B1044">
        <v>2016</v>
      </c>
      <c r="C1044" t="s">
        <v>32</v>
      </c>
      <c r="E1044" s="2">
        <v>42425</v>
      </c>
      <c r="F1044" s="2">
        <v>42428</v>
      </c>
      <c r="G1044" t="s">
        <v>22</v>
      </c>
      <c r="H1044" t="s">
        <v>22</v>
      </c>
      <c r="I1044" t="s">
        <v>595</v>
      </c>
      <c r="J1044">
        <v>1</v>
      </c>
      <c r="K1044" t="s">
        <v>4561</v>
      </c>
      <c r="L1044" t="s">
        <v>4562</v>
      </c>
      <c r="M1044" t="s">
        <v>4563</v>
      </c>
      <c r="N1044" t="s">
        <v>736</v>
      </c>
    </row>
    <row r="1045" spans="1:59" hidden="1">
      <c r="A1045">
        <v>37976</v>
      </c>
      <c r="B1045">
        <v>2016</v>
      </c>
      <c r="C1045" t="s">
        <v>7</v>
      </c>
      <c r="E1045" s="2">
        <v>42425</v>
      </c>
      <c r="F1045" s="2">
        <v>42426</v>
      </c>
      <c r="G1045" t="s">
        <v>22</v>
      </c>
      <c r="H1045" t="s">
        <v>22</v>
      </c>
      <c r="I1045" t="s">
        <v>4564</v>
      </c>
      <c r="J1045">
        <v>1</v>
      </c>
      <c r="K1045" t="s">
        <v>3013</v>
      </c>
      <c r="L1045" t="s">
        <v>4565</v>
      </c>
      <c r="M1045" t="s">
        <v>3015</v>
      </c>
    </row>
    <row r="1046" spans="1:59" hidden="1">
      <c r="A1046">
        <v>38241</v>
      </c>
      <c r="B1046">
        <v>2016</v>
      </c>
      <c r="C1046" t="s">
        <v>7</v>
      </c>
      <c r="E1046" s="2">
        <v>42425</v>
      </c>
      <c r="F1046" s="2">
        <v>42426</v>
      </c>
      <c r="G1046" t="s">
        <v>40</v>
      </c>
      <c r="H1046" t="s">
        <v>40</v>
      </c>
      <c r="I1046" t="s">
        <v>3876</v>
      </c>
      <c r="J1046">
        <v>1</v>
      </c>
      <c r="K1046" t="s">
        <v>3877</v>
      </c>
      <c r="L1046" t="s">
        <v>3878</v>
      </c>
      <c r="M1046" t="s">
        <v>6735</v>
      </c>
      <c r="N1046" t="s">
        <v>3880</v>
      </c>
    </row>
    <row r="1047" spans="1:59" hidden="1">
      <c r="A1047">
        <v>38251</v>
      </c>
      <c r="B1047">
        <v>2016</v>
      </c>
      <c r="C1047" t="s">
        <v>7</v>
      </c>
      <c r="D1047" t="s">
        <v>2247</v>
      </c>
      <c r="E1047" s="2">
        <v>42425</v>
      </c>
      <c r="F1047" s="2">
        <v>42425</v>
      </c>
      <c r="G1047" t="s">
        <v>6</v>
      </c>
      <c r="H1047" t="s">
        <v>6</v>
      </c>
      <c r="I1047" t="s">
        <v>2248</v>
      </c>
      <c r="J1047">
        <v>1</v>
      </c>
      <c r="K1047" t="s">
        <v>2249</v>
      </c>
      <c r="L1047" t="s">
        <v>2250</v>
      </c>
      <c r="N1047" t="s">
        <v>2251</v>
      </c>
      <c r="O1047" t="s">
        <v>2252</v>
      </c>
      <c r="R1047" t="s">
        <v>2253</v>
      </c>
      <c r="Y1047" t="s">
        <v>1</v>
      </c>
      <c r="AB1047" t="s">
        <v>5</v>
      </c>
      <c r="AF1047">
        <v>0</v>
      </c>
      <c r="AI1047" t="s">
        <v>4</v>
      </c>
      <c r="AJ1047" t="s">
        <v>3</v>
      </c>
      <c r="AK1047" t="s">
        <v>675</v>
      </c>
      <c r="AL1047" t="s">
        <v>675</v>
      </c>
      <c r="AM1047" t="s">
        <v>6736</v>
      </c>
      <c r="AN1047" t="s">
        <v>28</v>
      </c>
      <c r="AO1047">
        <v>0</v>
      </c>
      <c r="AS1047">
        <v>1</v>
      </c>
      <c r="AT1047">
        <v>1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 s="1">
        <v>42425.786979166667</v>
      </c>
    </row>
    <row r="1048" spans="1:59" hidden="1">
      <c r="A1048">
        <v>38322</v>
      </c>
      <c r="B1048">
        <v>2016</v>
      </c>
      <c r="C1048" t="s">
        <v>2</v>
      </c>
      <c r="D1048" t="s">
        <v>4566</v>
      </c>
      <c r="E1048" s="2">
        <v>42425</v>
      </c>
      <c r="F1048" s="2">
        <v>42429</v>
      </c>
      <c r="G1048" t="s">
        <v>17</v>
      </c>
      <c r="H1048" t="s">
        <v>17</v>
      </c>
      <c r="I1048" t="s">
        <v>2376</v>
      </c>
      <c r="J1048">
        <v>1</v>
      </c>
      <c r="K1048" t="s">
        <v>2377</v>
      </c>
      <c r="L1048" t="s">
        <v>4567</v>
      </c>
      <c r="N1048" t="s">
        <v>4568</v>
      </c>
    </row>
    <row r="1049" spans="1:59" hidden="1">
      <c r="A1049">
        <v>38392</v>
      </c>
      <c r="B1049">
        <v>2016</v>
      </c>
      <c r="C1049" t="s">
        <v>7</v>
      </c>
      <c r="E1049" s="2">
        <v>42425</v>
      </c>
      <c r="F1049" s="2">
        <v>42426</v>
      </c>
      <c r="G1049" t="s">
        <v>40</v>
      </c>
      <c r="H1049" t="s">
        <v>40</v>
      </c>
      <c r="I1049" t="s">
        <v>6737</v>
      </c>
      <c r="J1049">
        <v>1</v>
      </c>
      <c r="K1049" t="s">
        <v>6738</v>
      </c>
      <c r="L1049" t="s">
        <v>6739</v>
      </c>
      <c r="M1049" t="s">
        <v>6740</v>
      </c>
      <c r="N1049" t="s">
        <v>6741</v>
      </c>
      <c r="O1049" t="s">
        <v>6742</v>
      </c>
      <c r="Q1049" t="s">
        <v>6743</v>
      </c>
      <c r="R1049" t="s">
        <v>6744</v>
      </c>
      <c r="S1049" t="s">
        <v>6002</v>
      </c>
      <c r="V1049" t="s">
        <v>6745</v>
      </c>
      <c r="Y1049" t="s">
        <v>1</v>
      </c>
      <c r="AB1049" t="s">
        <v>47</v>
      </c>
      <c r="AF1049">
        <v>0</v>
      </c>
      <c r="AI1049" t="s">
        <v>4</v>
      </c>
      <c r="AJ1049" t="s">
        <v>16</v>
      </c>
      <c r="AK1049" t="s">
        <v>729</v>
      </c>
      <c r="AM1049" t="s">
        <v>4559</v>
      </c>
      <c r="AN1049" t="s">
        <v>28</v>
      </c>
      <c r="AO1049">
        <v>0</v>
      </c>
      <c r="AS1049">
        <v>1</v>
      </c>
      <c r="AT1049">
        <v>0</v>
      </c>
      <c r="BB1049">
        <v>0</v>
      </c>
      <c r="BC1049">
        <v>0</v>
      </c>
      <c r="BD1049">
        <v>0</v>
      </c>
      <c r="BE1049">
        <v>0</v>
      </c>
      <c r="BF1049">
        <v>5753</v>
      </c>
      <c r="BG1049" s="1">
        <v>42426.386967592596</v>
      </c>
    </row>
    <row r="1050" spans="1:59" hidden="1">
      <c r="A1050">
        <v>38407</v>
      </c>
      <c r="B1050">
        <v>2016</v>
      </c>
      <c r="C1050" t="s">
        <v>7</v>
      </c>
      <c r="E1050" s="2">
        <v>42425</v>
      </c>
      <c r="F1050" s="2">
        <v>42426</v>
      </c>
      <c r="G1050" t="s">
        <v>40</v>
      </c>
      <c r="H1050" t="s">
        <v>40</v>
      </c>
      <c r="I1050" t="s">
        <v>3267</v>
      </c>
      <c r="J1050">
        <v>1</v>
      </c>
      <c r="K1050" t="s">
        <v>3268</v>
      </c>
      <c r="L1050" t="s">
        <v>4539</v>
      </c>
      <c r="M1050" t="s">
        <v>4540</v>
      </c>
      <c r="N1050" t="s">
        <v>3271</v>
      </c>
      <c r="O1050" t="s">
        <v>4541</v>
      </c>
      <c r="R1050" t="s">
        <v>3274</v>
      </c>
      <c r="V1050" t="s">
        <v>4542</v>
      </c>
      <c r="AB1050" t="s">
        <v>38</v>
      </c>
      <c r="AI1050" t="s">
        <v>4</v>
      </c>
      <c r="AJ1050" t="s">
        <v>16</v>
      </c>
      <c r="AL1050" t="s">
        <v>729</v>
      </c>
      <c r="AM1050" t="s">
        <v>4559</v>
      </c>
      <c r="AN1050" t="s">
        <v>28</v>
      </c>
      <c r="AO1050">
        <v>0</v>
      </c>
      <c r="AS1050">
        <v>1</v>
      </c>
      <c r="AT1050">
        <v>0</v>
      </c>
      <c r="BB1050">
        <v>0</v>
      </c>
      <c r="BD1050">
        <v>1</v>
      </c>
      <c r="BE1050">
        <v>0</v>
      </c>
      <c r="BF1050">
        <v>8625</v>
      </c>
      <c r="BG1050" s="1">
        <v>42425.555532407408</v>
      </c>
    </row>
    <row r="1051" spans="1:59" hidden="1">
      <c r="A1051">
        <v>38408</v>
      </c>
      <c r="B1051">
        <v>2016</v>
      </c>
      <c r="C1051" t="s">
        <v>7</v>
      </c>
      <c r="E1051" s="2">
        <v>42425</v>
      </c>
      <c r="F1051" s="2">
        <v>42426</v>
      </c>
      <c r="G1051" t="s">
        <v>40</v>
      </c>
      <c r="H1051" t="s">
        <v>40</v>
      </c>
      <c r="I1051" t="s">
        <v>4569</v>
      </c>
      <c r="J1051">
        <v>1</v>
      </c>
      <c r="K1051" t="s">
        <v>4570</v>
      </c>
      <c r="L1051" t="s">
        <v>4571</v>
      </c>
      <c r="N1051" t="s">
        <v>4572</v>
      </c>
      <c r="O1051" t="s">
        <v>4573</v>
      </c>
      <c r="R1051" t="s">
        <v>6746</v>
      </c>
      <c r="S1051" t="s">
        <v>6746</v>
      </c>
      <c r="V1051" t="s">
        <v>6747</v>
      </c>
      <c r="Y1051" t="s">
        <v>1</v>
      </c>
      <c r="AB1051" t="s">
        <v>59</v>
      </c>
      <c r="AF1051">
        <v>0</v>
      </c>
      <c r="AI1051" t="s">
        <v>4</v>
      </c>
      <c r="AJ1051" t="s">
        <v>3</v>
      </c>
      <c r="AL1051" t="s">
        <v>675</v>
      </c>
      <c r="AM1051" t="s">
        <v>4559</v>
      </c>
      <c r="AN1051" t="s">
        <v>653</v>
      </c>
      <c r="AO1051">
        <v>0</v>
      </c>
      <c r="AS1051">
        <v>0</v>
      </c>
      <c r="AT1051">
        <v>1</v>
      </c>
      <c r="BB1051">
        <v>0</v>
      </c>
      <c r="BC1051">
        <v>0</v>
      </c>
      <c r="BD1051">
        <v>0</v>
      </c>
      <c r="BE1051">
        <v>0</v>
      </c>
      <c r="BF1051">
        <v>86121</v>
      </c>
      <c r="BG1051" s="1">
        <v>42418.414409722223</v>
      </c>
    </row>
    <row r="1052" spans="1:59" hidden="1">
      <c r="A1052">
        <v>38661</v>
      </c>
      <c r="B1052">
        <v>2016</v>
      </c>
      <c r="C1052" t="s">
        <v>7</v>
      </c>
      <c r="E1052" s="2">
        <v>42425</v>
      </c>
      <c r="F1052" s="2">
        <v>42425</v>
      </c>
      <c r="G1052" t="s">
        <v>25</v>
      </c>
      <c r="H1052" t="s">
        <v>25</v>
      </c>
      <c r="I1052" t="s">
        <v>2443</v>
      </c>
      <c r="J1052">
        <v>1</v>
      </c>
      <c r="K1052" t="s">
        <v>6748</v>
      </c>
      <c r="L1052" t="s">
        <v>6749</v>
      </c>
    </row>
    <row r="1053" spans="1:59" hidden="1">
      <c r="A1053">
        <v>37280</v>
      </c>
      <c r="B1053">
        <v>2016</v>
      </c>
      <c r="C1053" t="s">
        <v>7</v>
      </c>
      <c r="E1053" s="2">
        <v>42426</v>
      </c>
      <c r="F1053" s="2">
        <v>42428</v>
      </c>
      <c r="G1053" t="s">
        <v>40</v>
      </c>
      <c r="H1053" t="s">
        <v>40</v>
      </c>
      <c r="I1053" t="s">
        <v>141</v>
      </c>
      <c r="J1053">
        <v>1</v>
      </c>
      <c r="K1053" t="s">
        <v>4596</v>
      </c>
      <c r="L1053" t="s">
        <v>6750</v>
      </c>
      <c r="M1053" t="s">
        <v>4597</v>
      </c>
      <c r="N1053" t="s">
        <v>709</v>
      </c>
      <c r="O1053" t="s">
        <v>4598</v>
      </c>
      <c r="P1053" t="s">
        <v>6751</v>
      </c>
      <c r="Q1053" t="s">
        <v>4598</v>
      </c>
      <c r="R1053" t="s">
        <v>4599</v>
      </c>
      <c r="S1053" t="s">
        <v>4599</v>
      </c>
      <c r="V1053" t="s">
        <v>6752</v>
      </c>
      <c r="Y1053" t="s">
        <v>1</v>
      </c>
      <c r="AB1053" t="s">
        <v>59</v>
      </c>
      <c r="AF1053">
        <v>0</v>
      </c>
      <c r="AI1053" t="s">
        <v>13</v>
      </c>
      <c r="AJ1053" t="s">
        <v>101</v>
      </c>
      <c r="AL1053" t="s">
        <v>1017</v>
      </c>
      <c r="AM1053" t="s">
        <v>2011</v>
      </c>
      <c r="AN1053" t="s">
        <v>28</v>
      </c>
      <c r="AO1053">
        <v>0</v>
      </c>
      <c r="AS1053">
        <v>1</v>
      </c>
      <c r="AT1053">
        <v>1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 s="1">
        <v>42413.91202546296</v>
      </c>
    </row>
    <row r="1054" spans="1:59" hidden="1">
      <c r="A1054">
        <v>37363</v>
      </c>
      <c r="B1054">
        <v>2016</v>
      </c>
      <c r="C1054" t="s">
        <v>32</v>
      </c>
      <c r="E1054" s="2">
        <v>42426</v>
      </c>
      <c r="F1054" s="2">
        <v>42428</v>
      </c>
      <c r="G1054" t="s">
        <v>754</v>
      </c>
      <c r="H1054" t="s">
        <v>754</v>
      </c>
      <c r="I1054" t="s">
        <v>4384</v>
      </c>
      <c r="J1054">
        <v>1</v>
      </c>
      <c r="K1054" t="s">
        <v>4385</v>
      </c>
      <c r="L1054" t="s">
        <v>4386</v>
      </c>
    </row>
    <row r="1055" spans="1:59" hidden="1">
      <c r="A1055">
        <v>37406</v>
      </c>
      <c r="B1055">
        <v>2016</v>
      </c>
      <c r="C1055" t="s">
        <v>130</v>
      </c>
      <c r="D1055" t="s">
        <v>99</v>
      </c>
      <c r="E1055" s="2">
        <v>42426</v>
      </c>
      <c r="F1055" s="2">
        <v>42428</v>
      </c>
      <c r="G1055" t="s">
        <v>25</v>
      </c>
      <c r="H1055" t="s">
        <v>25</v>
      </c>
      <c r="I1055" t="s">
        <v>197</v>
      </c>
      <c r="J1055">
        <v>1</v>
      </c>
      <c r="K1055" t="s">
        <v>2009</v>
      </c>
      <c r="L1055" t="s">
        <v>760</v>
      </c>
    </row>
    <row r="1056" spans="1:59" hidden="1">
      <c r="A1056">
        <v>37462</v>
      </c>
      <c r="B1056">
        <v>2016</v>
      </c>
      <c r="C1056" t="s">
        <v>96</v>
      </c>
      <c r="D1056" t="s">
        <v>99</v>
      </c>
      <c r="E1056" s="2">
        <v>42426</v>
      </c>
      <c r="F1056" s="2">
        <v>42428</v>
      </c>
      <c r="G1056" t="s">
        <v>187</v>
      </c>
      <c r="H1056" t="s">
        <v>187</v>
      </c>
      <c r="I1056" t="s">
        <v>186</v>
      </c>
      <c r="J1056">
        <v>1</v>
      </c>
      <c r="K1056" t="s">
        <v>2010</v>
      </c>
      <c r="L1056" t="s">
        <v>1116</v>
      </c>
      <c r="M1056" t="s">
        <v>208</v>
      </c>
      <c r="R1056" t="s">
        <v>1859</v>
      </c>
      <c r="Y1056" t="s">
        <v>1</v>
      </c>
      <c r="AF1056">
        <v>0</v>
      </c>
      <c r="AI1056" t="s">
        <v>134</v>
      </c>
      <c r="AJ1056" t="s">
        <v>133</v>
      </c>
      <c r="AK1056" t="s">
        <v>686</v>
      </c>
      <c r="AL1056" t="s">
        <v>687</v>
      </c>
      <c r="AM1056" t="s">
        <v>2011</v>
      </c>
      <c r="AO1056">
        <v>0</v>
      </c>
      <c r="AS1056">
        <v>1</v>
      </c>
      <c r="AT1056">
        <v>1</v>
      </c>
      <c r="BB1056">
        <v>0</v>
      </c>
      <c r="BC1056">
        <v>0</v>
      </c>
      <c r="BD1056">
        <v>0</v>
      </c>
      <c r="BG1056" s="1">
        <v>42426.245347222219</v>
      </c>
    </row>
    <row r="1057" spans="1:59" hidden="1">
      <c r="A1057">
        <v>37522</v>
      </c>
      <c r="B1057">
        <v>2016</v>
      </c>
      <c r="C1057" t="s">
        <v>32</v>
      </c>
      <c r="E1057" s="2">
        <v>42426</v>
      </c>
      <c r="F1057" s="2">
        <v>42427</v>
      </c>
      <c r="G1057" t="s">
        <v>8</v>
      </c>
      <c r="H1057" t="s">
        <v>8</v>
      </c>
      <c r="I1057" t="s">
        <v>166</v>
      </c>
      <c r="J1057">
        <v>1</v>
      </c>
      <c r="K1057" t="s">
        <v>1182</v>
      </c>
      <c r="L1057" t="s">
        <v>2012</v>
      </c>
      <c r="M1057" t="s">
        <v>167</v>
      </c>
    </row>
    <row r="1058" spans="1:59" hidden="1">
      <c r="A1058">
        <v>37556</v>
      </c>
      <c r="B1058">
        <v>2016</v>
      </c>
      <c r="C1058" t="s">
        <v>7</v>
      </c>
      <c r="D1058" t="s">
        <v>4575</v>
      </c>
      <c r="E1058" s="2">
        <v>42426</v>
      </c>
      <c r="F1058" s="2">
        <v>42427</v>
      </c>
      <c r="G1058" t="s">
        <v>8</v>
      </c>
      <c r="H1058" t="s">
        <v>8</v>
      </c>
      <c r="I1058" t="s">
        <v>865</v>
      </c>
      <c r="J1058">
        <v>1</v>
      </c>
      <c r="K1058" t="s">
        <v>1182</v>
      </c>
      <c r="L1058" t="s">
        <v>2008</v>
      </c>
      <c r="M1058" t="s">
        <v>866</v>
      </c>
    </row>
    <row r="1059" spans="1:59" hidden="1">
      <c r="A1059">
        <v>37718</v>
      </c>
      <c r="B1059">
        <v>2016</v>
      </c>
      <c r="C1059" t="s">
        <v>2</v>
      </c>
      <c r="D1059" t="s">
        <v>4576</v>
      </c>
      <c r="E1059" s="2">
        <v>42426</v>
      </c>
      <c r="F1059" s="2">
        <v>42427</v>
      </c>
      <c r="G1059" t="s">
        <v>10</v>
      </c>
      <c r="H1059" t="s">
        <v>10</v>
      </c>
      <c r="I1059" t="s">
        <v>4577</v>
      </c>
    </row>
    <row r="1060" spans="1:59" hidden="1">
      <c r="A1060">
        <v>37828</v>
      </c>
      <c r="B1060">
        <v>2016</v>
      </c>
      <c r="C1060" t="s">
        <v>7</v>
      </c>
      <c r="D1060" t="s">
        <v>4699</v>
      </c>
      <c r="E1060" s="2">
        <v>42426</v>
      </c>
      <c r="F1060" s="2">
        <v>42426</v>
      </c>
      <c r="G1060" t="s">
        <v>25</v>
      </c>
      <c r="H1060" t="s">
        <v>25</v>
      </c>
      <c r="I1060" t="s">
        <v>4700</v>
      </c>
      <c r="J1060">
        <v>1</v>
      </c>
      <c r="K1060" t="s">
        <v>4701</v>
      </c>
      <c r="L1060" t="s">
        <v>4702</v>
      </c>
      <c r="N1060" t="s">
        <v>4703</v>
      </c>
    </row>
    <row r="1061" spans="1:59" hidden="1">
      <c r="A1061">
        <v>37911</v>
      </c>
      <c r="B1061">
        <v>2016</v>
      </c>
      <c r="C1061" t="s">
        <v>2</v>
      </c>
      <c r="D1061" t="s">
        <v>4582</v>
      </c>
      <c r="E1061" s="2">
        <v>42426</v>
      </c>
      <c r="F1061" s="2">
        <v>42435</v>
      </c>
      <c r="G1061" t="s">
        <v>6</v>
      </c>
      <c r="H1061" t="s">
        <v>6</v>
      </c>
      <c r="I1061" t="s">
        <v>4583</v>
      </c>
      <c r="J1061">
        <v>1</v>
      </c>
      <c r="K1061" t="s">
        <v>4584</v>
      </c>
      <c r="L1061" t="s">
        <v>4079</v>
      </c>
      <c r="N1061" t="s">
        <v>4482</v>
      </c>
    </row>
    <row r="1062" spans="1:59">
      <c r="A1062">
        <v>38252</v>
      </c>
      <c r="B1062">
        <v>2016</v>
      </c>
      <c r="C1062" t="s">
        <v>12</v>
      </c>
      <c r="D1062" t="s">
        <v>4585</v>
      </c>
      <c r="E1062" s="2">
        <v>42426</v>
      </c>
      <c r="F1062" s="2">
        <v>42426</v>
      </c>
      <c r="G1062" t="s">
        <v>22</v>
      </c>
      <c r="H1062" t="s">
        <v>22</v>
      </c>
      <c r="I1062" t="s">
        <v>4457</v>
      </c>
      <c r="J1062">
        <v>1</v>
      </c>
      <c r="K1062" t="s">
        <v>4586</v>
      </c>
      <c r="L1062" t="s">
        <v>4587</v>
      </c>
      <c r="N1062" t="s">
        <v>2674</v>
      </c>
    </row>
    <row r="1063" spans="1:59" hidden="1">
      <c r="A1063">
        <v>38553</v>
      </c>
      <c r="B1063">
        <v>2016</v>
      </c>
      <c r="C1063" t="s">
        <v>7</v>
      </c>
      <c r="D1063" t="s">
        <v>2701</v>
      </c>
      <c r="E1063" s="2">
        <v>42426</v>
      </c>
      <c r="F1063" s="2">
        <v>42427</v>
      </c>
      <c r="G1063" t="s">
        <v>36</v>
      </c>
      <c r="H1063" t="s">
        <v>36</v>
      </c>
      <c r="I1063" t="s">
        <v>3932</v>
      </c>
      <c r="J1063">
        <v>1</v>
      </c>
      <c r="K1063" t="s">
        <v>3933</v>
      </c>
      <c r="L1063" t="s">
        <v>3934</v>
      </c>
      <c r="N1063" t="s">
        <v>3935</v>
      </c>
    </row>
    <row r="1064" spans="1:59" hidden="1">
      <c r="A1064">
        <v>38631</v>
      </c>
      <c r="B1064">
        <v>2016</v>
      </c>
      <c r="C1064" t="s">
        <v>2</v>
      </c>
      <c r="D1064" t="s">
        <v>4588</v>
      </c>
      <c r="E1064" s="2">
        <v>42426</v>
      </c>
      <c r="F1064" s="2">
        <v>42428</v>
      </c>
      <c r="G1064" t="s">
        <v>22</v>
      </c>
      <c r="H1064" t="s">
        <v>22</v>
      </c>
      <c r="I1064" t="s">
        <v>4589</v>
      </c>
      <c r="J1064">
        <v>1</v>
      </c>
      <c r="K1064" t="s">
        <v>4590</v>
      </c>
      <c r="L1064" t="s">
        <v>4591</v>
      </c>
      <c r="N1064" t="s">
        <v>4592</v>
      </c>
    </row>
    <row r="1065" spans="1:59">
      <c r="A1065">
        <v>38878</v>
      </c>
      <c r="B1065">
        <v>2016</v>
      </c>
      <c r="C1065" t="s">
        <v>12</v>
      </c>
      <c r="D1065" t="s">
        <v>5833</v>
      </c>
      <c r="E1065" s="2">
        <v>42426</v>
      </c>
      <c r="F1065" s="2">
        <v>42428</v>
      </c>
      <c r="G1065" t="s">
        <v>22</v>
      </c>
      <c r="H1065" t="s">
        <v>22</v>
      </c>
      <c r="I1065" t="s">
        <v>5834</v>
      </c>
      <c r="J1065">
        <v>1</v>
      </c>
      <c r="K1065" t="s">
        <v>3220</v>
      </c>
      <c r="L1065" t="s">
        <v>3809</v>
      </c>
      <c r="N1065" t="s">
        <v>3221</v>
      </c>
    </row>
    <row r="1066" spans="1:59">
      <c r="A1066">
        <v>38943</v>
      </c>
      <c r="B1066">
        <v>2016</v>
      </c>
      <c r="C1066" t="s">
        <v>12</v>
      </c>
      <c r="E1066" s="2">
        <v>42426</v>
      </c>
      <c r="F1066" s="2">
        <v>42428</v>
      </c>
      <c r="G1066" t="s">
        <v>40</v>
      </c>
      <c r="H1066" t="s">
        <v>40</v>
      </c>
      <c r="I1066" t="s">
        <v>2801</v>
      </c>
      <c r="J1066">
        <v>1</v>
      </c>
      <c r="K1066" t="s">
        <v>6753</v>
      </c>
      <c r="L1066" t="s">
        <v>6754</v>
      </c>
      <c r="M1066" t="s">
        <v>759</v>
      </c>
      <c r="O1066" t="s">
        <v>6755</v>
      </c>
      <c r="R1066" t="s">
        <v>6756</v>
      </c>
      <c r="V1066" t="s">
        <v>6757</v>
      </c>
      <c r="Y1066" t="s">
        <v>1</v>
      </c>
      <c r="AI1066" t="s">
        <v>35</v>
      </c>
      <c r="AJ1066" t="s">
        <v>6758</v>
      </c>
      <c r="AK1066" t="s">
        <v>6759</v>
      </c>
      <c r="AL1066" t="s">
        <v>6759</v>
      </c>
      <c r="AM1066" t="s">
        <v>2011</v>
      </c>
      <c r="AN1066" t="s">
        <v>28</v>
      </c>
      <c r="AO1066">
        <v>0</v>
      </c>
      <c r="AS1066">
        <v>1</v>
      </c>
      <c r="AT1066">
        <v>1</v>
      </c>
      <c r="BB1066">
        <v>0</v>
      </c>
      <c r="BD1066">
        <v>0</v>
      </c>
      <c r="BG1066" s="1">
        <v>42429.509652777779</v>
      </c>
    </row>
    <row r="1067" spans="1:59" hidden="1">
      <c r="A1067">
        <v>37204</v>
      </c>
      <c r="B1067">
        <v>2016</v>
      </c>
      <c r="C1067" t="s">
        <v>32</v>
      </c>
      <c r="D1067" t="s">
        <v>4593</v>
      </c>
      <c r="E1067" s="2">
        <v>42427</v>
      </c>
      <c r="F1067" s="2">
        <v>42427</v>
      </c>
      <c r="G1067" t="s">
        <v>20</v>
      </c>
      <c r="H1067" t="s">
        <v>20</v>
      </c>
      <c r="I1067" t="s">
        <v>839</v>
      </c>
      <c r="J1067">
        <v>1</v>
      </c>
      <c r="K1067" t="s">
        <v>4594</v>
      </c>
      <c r="L1067" t="s">
        <v>4595</v>
      </c>
    </row>
    <row r="1068" spans="1:59" hidden="1">
      <c r="A1068">
        <v>37206</v>
      </c>
      <c r="B1068">
        <v>2016</v>
      </c>
      <c r="C1068" t="s">
        <v>32</v>
      </c>
      <c r="E1068" s="2">
        <v>42427</v>
      </c>
      <c r="F1068" s="2">
        <v>42428</v>
      </c>
      <c r="G1068" t="s">
        <v>8</v>
      </c>
      <c r="H1068" t="s">
        <v>8</v>
      </c>
      <c r="I1068" t="s">
        <v>1217</v>
      </c>
      <c r="J1068">
        <v>1</v>
      </c>
      <c r="K1068" t="s">
        <v>1182</v>
      </c>
      <c r="L1068" t="s">
        <v>2014</v>
      </c>
      <c r="M1068" t="s">
        <v>2015</v>
      </c>
    </row>
    <row r="1069" spans="1:59" hidden="1">
      <c r="A1069">
        <v>37259</v>
      </c>
      <c r="B1069">
        <v>2016</v>
      </c>
      <c r="C1069" t="s">
        <v>7</v>
      </c>
      <c r="D1069" t="s">
        <v>2016</v>
      </c>
      <c r="E1069" s="2">
        <v>42427</v>
      </c>
      <c r="F1069" s="2">
        <v>42428</v>
      </c>
      <c r="G1069" t="s">
        <v>19</v>
      </c>
      <c r="H1069" t="s">
        <v>19</v>
      </c>
      <c r="I1069" t="s">
        <v>2017</v>
      </c>
      <c r="J1069">
        <v>1</v>
      </c>
      <c r="K1069" t="s">
        <v>2018</v>
      </c>
      <c r="L1069" t="s">
        <v>2019</v>
      </c>
    </row>
    <row r="1070" spans="1:59" hidden="1">
      <c r="A1070">
        <v>37350</v>
      </c>
      <c r="B1070">
        <v>2016</v>
      </c>
      <c r="C1070" t="s">
        <v>2</v>
      </c>
      <c r="D1070" t="s">
        <v>1148</v>
      </c>
      <c r="E1070" s="2">
        <v>42427</v>
      </c>
      <c r="F1070" s="2">
        <v>42428</v>
      </c>
      <c r="G1070" t="s">
        <v>77</v>
      </c>
      <c r="H1070" t="s">
        <v>77</v>
      </c>
      <c r="I1070" t="s">
        <v>1943</v>
      </c>
      <c r="J1070">
        <v>1</v>
      </c>
      <c r="K1070" t="s">
        <v>1944</v>
      </c>
      <c r="L1070" t="s">
        <v>1945</v>
      </c>
      <c r="N1070" t="s">
        <v>1946</v>
      </c>
      <c r="O1070">
        <v>38513093009</v>
      </c>
      <c r="Q1070">
        <v>38513093016</v>
      </c>
      <c r="R1070" t="s">
        <v>1947</v>
      </c>
      <c r="Y1070" t="s">
        <v>1</v>
      </c>
      <c r="AF1070">
        <v>0</v>
      </c>
      <c r="AI1070" t="s">
        <v>804</v>
      </c>
      <c r="AJ1070" t="s">
        <v>706</v>
      </c>
      <c r="AK1070" t="s">
        <v>726</v>
      </c>
      <c r="AL1070" t="s">
        <v>755</v>
      </c>
      <c r="AM1070" t="s">
        <v>2021</v>
      </c>
      <c r="AN1070" t="s">
        <v>28</v>
      </c>
      <c r="AO1070">
        <v>0</v>
      </c>
      <c r="AS1070">
        <v>1</v>
      </c>
      <c r="AT1070">
        <v>0</v>
      </c>
      <c r="BB1070">
        <v>0</v>
      </c>
      <c r="BC1070">
        <v>0</v>
      </c>
      <c r="BD1070">
        <v>0</v>
      </c>
      <c r="BG1070" s="1">
        <v>42428.664803240739</v>
      </c>
    </row>
    <row r="1071" spans="1:59" hidden="1">
      <c r="A1071">
        <v>37391</v>
      </c>
      <c r="B1071">
        <v>2016</v>
      </c>
      <c r="C1071" t="s">
        <v>2</v>
      </c>
      <c r="D1071" t="s">
        <v>2022</v>
      </c>
      <c r="E1071" s="2">
        <v>42427</v>
      </c>
      <c r="F1071" s="2">
        <v>42428</v>
      </c>
      <c r="G1071" t="s">
        <v>88</v>
      </c>
      <c r="H1071" t="s">
        <v>88</v>
      </c>
      <c r="I1071" t="s">
        <v>2023</v>
      </c>
      <c r="J1071">
        <v>1</v>
      </c>
      <c r="K1071" t="s">
        <v>1680</v>
      </c>
      <c r="L1071" t="s">
        <v>1886</v>
      </c>
      <c r="N1071" t="s">
        <v>1887</v>
      </c>
      <c r="O1071" t="s">
        <v>1888</v>
      </c>
      <c r="Q1071" t="s">
        <v>1889</v>
      </c>
      <c r="R1071" t="s">
        <v>1890</v>
      </c>
      <c r="S1071" t="s">
        <v>1890</v>
      </c>
      <c r="T1071" t="s">
        <v>6353</v>
      </c>
      <c r="U1071" t="s">
        <v>6353</v>
      </c>
      <c r="V1071" t="s">
        <v>6294</v>
      </c>
      <c r="Y1071" t="s">
        <v>1</v>
      </c>
      <c r="AF1071">
        <v>0</v>
      </c>
      <c r="AI1071" t="s">
        <v>804</v>
      </c>
      <c r="AJ1071" t="s">
        <v>706</v>
      </c>
      <c r="AK1071" t="s">
        <v>725</v>
      </c>
      <c r="AL1071" t="s">
        <v>755</v>
      </c>
      <c r="AM1071" t="s">
        <v>2021</v>
      </c>
      <c r="AN1071" t="s">
        <v>653</v>
      </c>
      <c r="AO1071">
        <v>0</v>
      </c>
      <c r="AS1071">
        <v>0</v>
      </c>
      <c r="AT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 s="1">
        <v>42418.565381944441</v>
      </c>
    </row>
    <row r="1072" spans="1:59">
      <c r="A1072">
        <v>37506</v>
      </c>
      <c r="B1072">
        <v>2016</v>
      </c>
      <c r="C1072" t="s">
        <v>12</v>
      </c>
      <c r="D1072" t="s">
        <v>3652</v>
      </c>
      <c r="E1072" s="2">
        <v>42427</v>
      </c>
      <c r="F1072" s="2">
        <v>42428</v>
      </c>
      <c r="G1072" t="s">
        <v>59</v>
      </c>
      <c r="H1072" t="s">
        <v>59</v>
      </c>
      <c r="I1072" t="s">
        <v>1232</v>
      </c>
      <c r="J1072">
        <v>1</v>
      </c>
      <c r="K1072" t="s">
        <v>3287</v>
      </c>
      <c r="L1072" t="s">
        <v>3653</v>
      </c>
      <c r="N1072" t="s">
        <v>6253</v>
      </c>
    </row>
    <row r="1073" spans="1:59" hidden="1">
      <c r="A1073">
        <v>37519</v>
      </c>
      <c r="B1073">
        <v>2016</v>
      </c>
      <c r="C1073" t="s">
        <v>32</v>
      </c>
      <c r="E1073" s="2">
        <v>42427</v>
      </c>
      <c r="F1073" s="2">
        <v>42428</v>
      </c>
      <c r="G1073" t="s">
        <v>8</v>
      </c>
      <c r="H1073" t="s">
        <v>8</v>
      </c>
      <c r="I1073" t="s">
        <v>33</v>
      </c>
      <c r="J1073">
        <v>1</v>
      </c>
      <c r="K1073" t="s">
        <v>1993</v>
      </c>
      <c r="L1073" t="s">
        <v>767</v>
      </c>
      <c r="M1073" t="s">
        <v>768</v>
      </c>
    </row>
    <row r="1074" spans="1:59" hidden="1">
      <c r="A1074">
        <v>37643</v>
      </c>
      <c r="B1074">
        <v>2016</v>
      </c>
      <c r="C1074" t="s">
        <v>32</v>
      </c>
      <c r="E1074" s="2">
        <v>42427</v>
      </c>
      <c r="F1074" s="2">
        <v>42428</v>
      </c>
      <c r="G1074" t="s">
        <v>47</v>
      </c>
      <c r="H1074" t="s">
        <v>47</v>
      </c>
      <c r="I1074" t="s">
        <v>663</v>
      </c>
      <c r="J1074">
        <v>1</v>
      </c>
      <c r="K1074" t="s">
        <v>4619</v>
      </c>
      <c r="L1074" t="s">
        <v>4620</v>
      </c>
      <c r="N1074" t="s">
        <v>4621</v>
      </c>
    </row>
    <row r="1075" spans="1:59" hidden="1">
      <c r="A1075">
        <v>37660</v>
      </c>
      <c r="B1075">
        <v>2016</v>
      </c>
      <c r="C1075" t="s">
        <v>96</v>
      </c>
      <c r="D1075" t="s">
        <v>3003</v>
      </c>
      <c r="E1075" s="2">
        <v>42427</v>
      </c>
      <c r="F1075" s="2">
        <v>42428</v>
      </c>
      <c r="G1075" t="s">
        <v>47</v>
      </c>
      <c r="H1075" t="s">
        <v>47</v>
      </c>
      <c r="I1075" t="s">
        <v>4606</v>
      </c>
      <c r="J1075">
        <v>1</v>
      </c>
      <c r="K1075" t="s">
        <v>4607</v>
      </c>
      <c r="L1075" t="s">
        <v>4608</v>
      </c>
      <c r="N1075" t="s">
        <v>4609</v>
      </c>
      <c r="O1075" t="s">
        <v>4610</v>
      </c>
      <c r="Q1075" t="s">
        <v>4611</v>
      </c>
      <c r="R1075" t="s">
        <v>6760</v>
      </c>
      <c r="V1075" t="s">
        <v>6761</v>
      </c>
      <c r="Y1075" t="s">
        <v>1</v>
      </c>
      <c r="AF1075">
        <v>0</v>
      </c>
      <c r="AI1075" t="s">
        <v>120</v>
      </c>
      <c r="AJ1075" t="s">
        <v>92</v>
      </c>
      <c r="AL1075" t="s">
        <v>685</v>
      </c>
      <c r="AM1075" t="s">
        <v>2021</v>
      </c>
      <c r="AO1075">
        <v>0</v>
      </c>
      <c r="AS1075">
        <v>1</v>
      </c>
      <c r="AT1075">
        <v>1</v>
      </c>
      <c r="BB1075">
        <v>0</v>
      </c>
      <c r="BC1075">
        <v>0</v>
      </c>
      <c r="BD1075">
        <v>0</v>
      </c>
      <c r="BG1075" s="1">
        <v>42427.735914351855</v>
      </c>
    </row>
    <row r="1076" spans="1:59" hidden="1">
      <c r="A1076">
        <v>37667</v>
      </c>
      <c r="B1076">
        <v>2016</v>
      </c>
      <c r="C1076" t="s">
        <v>7</v>
      </c>
      <c r="D1076" t="s">
        <v>2470</v>
      </c>
      <c r="E1076" s="2">
        <v>42427</v>
      </c>
      <c r="F1076" s="2">
        <v>42428</v>
      </c>
      <c r="G1076" t="s">
        <v>10</v>
      </c>
      <c r="H1076" t="s">
        <v>10</v>
      </c>
      <c r="I1076" t="s">
        <v>5835</v>
      </c>
    </row>
    <row r="1077" spans="1:59" hidden="1">
      <c r="A1077">
        <v>37675</v>
      </c>
      <c r="B1077">
        <v>2016</v>
      </c>
      <c r="C1077" t="s">
        <v>7</v>
      </c>
      <c r="D1077" t="s">
        <v>2468</v>
      </c>
      <c r="E1077" s="2">
        <v>42427</v>
      </c>
      <c r="F1077" s="2">
        <v>42428</v>
      </c>
      <c r="G1077" t="s">
        <v>10</v>
      </c>
      <c r="H1077" t="s">
        <v>10</v>
      </c>
      <c r="I1077" t="s">
        <v>3073</v>
      </c>
    </row>
    <row r="1078" spans="1:59" hidden="1">
      <c r="A1078">
        <v>37902</v>
      </c>
      <c r="B1078">
        <v>2016</v>
      </c>
      <c r="C1078" t="s">
        <v>7</v>
      </c>
      <c r="D1078" t="s">
        <v>4613</v>
      </c>
      <c r="E1078" s="2">
        <v>42427</v>
      </c>
      <c r="F1078" s="2">
        <v>42428</v>
      </c>
      <c r="G1078" t="s">
        <v>787</v>
      </c>
      <c r="H1078" t="s">
        <v>787</v>
      </c>
      <c r="I1078" t="s">
        <v>3718</v>
      </c>
      <c r="J1078">
        <v>1</v>
      </c>
      <c r="K1078" t="s">
        <v>789</v>
      </c>
      <c r="L1078" t="s">
        <v>2213</v>
      </c>
      <c r="N1078" t="s">
        <v>1442</v>
      </c>
    </row>
    <row r="1079" spans="1:59">
      <c r="A1079">
        <v>37866</v>
      </c>
      <c r="B1079">
        <v>2016</v>
      </c>
      <c r="C1079" t="s">
        <v>12</v>
      </c>
      <c r="D1079" t="s">
        <v>4614</v>
      </c>
      <c r="E1079" s="2">
        <v>42427</v>
      </c>
      <c r="F1079" s="2">
        <v>42428</v>
      </c>
      <c r="G1079" t="s">
        <v>22</v>
      </c>
      <c r="H1079" t="s">
        <v>22</v>
      </c>
      <c r="I1079" t="s">
        <v>4457</v>
      </c>
      <c r="J1079">
        <v>1</v>
      </c>
      <c r="K1079" t="s">
        <v>4615</v>
      </c>
      <c r="L1079" t="s">
        <v>4616</v>
      </c>
      <c r="N1079" t="s">
        <v>2674</v>
      </c>
    </row>
    <row r="1080" spans="1:59" hidden="1">
      <c r="A1080">
        <v>37863</v>
      </c>
      <c r="B1080">
        <v>2016</v>
      </c>
      <c r="C1080" t="s">
        <v>7</v>
      </c>
      <c r="D1080" t="s">
        <v>5255</v>
      </c>
      <c r="E1080" s="2">
        <v>42427</v>
      </c>
      <c r="F1080" s="2">
        <v>42427</v>
      </c>
      <c r="G1080" t="s">
        <v>25</v>
      </c>
      <c r="H1080" t="s">
        <v>25</v>
      </c>
      <c r="I1080" t="s">
        <v>2551</v>
      </c>
      <c r="J1080">
        <v>1</v>
      </c>
      <c r="K1080" t="s">
        <v>3667</v>
      </c>
      <c r="L1080" t="s">
        <v>3668</v>
      </c>
    </row>
    <row r="1081" spans="1:59" hidden="1">
      <c r="A1081">
        <v>38009</v>
      </c>
      <c r="B1081">
        <v>2016</v>
      </c>
      <c r="C1081" t="s">
        <v>7</v>
      </c>
      <c r="E1081" s="2">
        <v>42427</v>
      </c>
      <c r="F1081" s="2">
        <v>42430</v>
      </c>
      <c r="G1081" t="s">
        <v>14</v>
      </c>
      <c r="H1081" t="s">
        <v>14</v>
      </c>
      <c r="I1081" t="s">
        <v>4617</v>
      </c>
      <c r="J1081">
        <v>1</v>
      </c>
      <c r="K1081" t="s">
        <v>4618</v>
      </c>
      <c r="L1081" t="s">
        <v>6354</v>
      </c>
      <c r="M1081" t="s">
        <v>6355</v>
      </c>
      <c r="N1081" t="s">
        <v>6356</v>
      </c>
      <c r="O1081" t="s">
        <v>6357</v>
      </c>
      <c r="P1081" t="s">
        <v>6358</v>
      </c>
      <c r="R1081" t="s">
        <v>6359</v>
      </c>
      <c r="S1081" t="s">
        <v>6360</v>
      </c>
      <c r="T1081" t="s">
        <v>6361</v>
      </c>
      <c r="V1081" t="s">
        <v>6362</v>
      </c>
      <c r="AB1081" t="s">
        <v>25</v>
      </c>
      <c r="AI1081" t="s">
        <v>2617</v>
      </c>
      <c r="AJ1081" t="s">
        <v>3</v>
      </c>
      <c r="AK1081" t="s">
        <v>675</v>
      </c>
      <c r="AL1081" t="s">
        <v>675</v>
      </c>
      <c r="AM1081" t="s">
        <v>6363</v>
      </c>
      <c r="AN1081" t="s">
        <v>28</v>
      </c>
      <c r="AO1081">
        <v>0</v>
      </c>
      <c r="AS1081">
        <v>1</v>
      </c>
      <c r="AT1081">
        <v>0</v>
      </c>
      <c r="BB1081">
        <v>0</v>
      </c>
      <c r="BD1081">
        <v>1</v>
      </c>
      <c r="BE1081">
        <v>0</v>
      </c>
      <c r="BF1081">
        <v>6374</v>
      </c>
      <c r="BG1081" s="1">
        <v>42430.430648148147</v>
      </c>
    </row>
    <row r="1082" spans="1:59" hidden="1">
      <c r="A1082">
        <v>38084</v>
      </c>
      <c r="B1082">
        <v>2016</v>
      </c>
      <c r="C1082" t="s">
        <v>32</v>
      </c>
      <c r="E1082" s="2">
        <v>42427</v>
      </c>
      <c r="F1082" s="2">
        <v>42427</v>
      </c>
      <c r="G1082" t="s">
        <v>47</v>
      </c>
      <c r="H1082" t="s">
        <v>47</v>
      </c>
      <c r="I1082" t="s">
        <v>663</v>
      </c>
      <c r="J1082">
        <v>1</v>
      </c>
      <c r="K1082" t="s">
        <v>4619</v>
      </c>
      <c r="L1082" t="s">
        <v>4620</v>
      </c>
      <c r="N1082" t="s">
        <v>4621</v>
      </c>
    </row>
    <row r="1083" spans="1:59" hidden="1">
      <c r="A1083">
        <v>38091</v>
      </c>
      <c r="B1083">
        <v>2016</v>
      </c>
      <c r="C1083" t="s">
        <v>2</v>
      </c>
      <c r="D1083" t="s">
        <v>4622</v>
      </c>
      <c r="E1083" s="2">
        <v>42427</v>
      </c>
      <c r="F1083" s="2">
        <v>42428</v>
      </c>
      <c r="G1083" t="s">
        <v>79</v>
      </c>
      <c r="H1083" t="s">
        <v>79</v>
      </c>
      <c r="I1083" t="s">
        <v>818</v>
      </c>
      <c r="J1083">
        <v>1</v>
      </c>
      <c r="K1083" t="s">
        <v>4623</v>
      </c>
      <c r="L1083" t="s">
        <v>4624</v>
      </c>
      <c r="M1083" t="s">
        <v>4625</v>
      </c>
      <c r="N1083" t="s">
        <v>4626</v>
      </c>
      <c r="O1083" t="s">
        <v>4627</v>
      </c>
      <c r="R1083" t="s">
        <v>4628</v>
      </c>
      <c r="V1083" t="s">
        <v>4629</v>
      </c>
      <c r="Y1083" t="s">
        <v>1</v>
      </c>
      <c r="AF1083">
        <v>0</v>
      </c>
      <c r="AI1083" t="s">
        <v>2665</v>
      </c>
      <c r="AJ1083" t="s">
        <v>174</v>
      </c>
      <c r="AK1083" t="s">
        <v>703</v>
      </c>
      <c r="AL1083" t="s">
        <v>704</v>
      </c>
      <c r="AM1083" t="s">
        <v>2021</v>
      </c>
      <c r="AO1083">
        <v>0</v>
      </c>
      <c r="AS1083">
        <v>1</v>
      </c>
      <c r="AT1083">
        <v>1</v>
      </c>
      <c r="BB1083">
        <v>0</v>
      </c>
      <c r="BC1083">
        <v>109042</v>
      </c>
      <c r="BD1083">
        <v>0</v>
      </c>
      <c r="BE1083">
        <v>0</v>
      </c>
      <c r="BF1083">
        <v>0</v>
      </c>
      <c r="BG1083" s="1">
        <v>42430.341122685182</v>
      </c>
    </row>
    <row r="1084" spans="1:59" hidden="1">
      <c r="A1084">
        <v>38164</v>
      </c>
      <c r="B1084">
        <v>2016</v>
      </c>
      <c r="C1084" t="s">
        <v>7</v>
      </c>
      <c r="D1084" t="s">
        <v>4630</v>
      </c>
      <c r="E1084" s="2">
        <v>42427</v>
      </c>
      <c r="F1084" s="2">
        <v>42428</v>
      </c>
      <c r="G1084" t="s">
        <v>823</v>
      </c>
      <c r="H1084" t="s">
        <v>823</v>
      </c>
      <c r="I1084" t="s">
        <v>868</v>
      </c>
      <c r="J1084">
        <v>1</v>
      </c>
      <c r="K1084" t="s">
        <v>4631</v>
      </c>
      <c r="L1084" t="s">
        <v>4632</v>
      </c>
      <c r="M1084" t="s">
        <v>4633</v>
      </c>
      <c r="N1084" t="s">
        <v>825</v>
      </c>
      <c r="O1084">
        <v>38970259859</v>
      </c>
      <c r="R1084" t="s">
        <v>4634</v>
      </c>
      <c r="V1084" t="s">
        <v>4635</v>
      </c>
      <c r="W1084" t="s">
        <v>4635</v>
      </c>
      <c r="Y1084" t="s">
        <v>1</v>
      </c>
      <c r="AB1084" t="s">
        <v>39</v>
      </c>
      <c r="AF1084">
        <v>0</v>
      </c>
      <c r="AI1084" t="s">
        <v>27</v>
      </c>
      <c r="AJ1084" t="s">
        <v>18</v>
      </c>
      <c r="AK1084" t="s">
        <v>677</v>
      </c>
      <c r="AL1084" t="s">
        <v>677</v>
      </c>
      <c r="AM1084" t="s">
        <v>2021</v>
      </c>
      <c r="AN1084" t="s">
        <v>653</v>
      </c>
      <c r="AO1084">
        <v>0</v>
      </c>
      <c r="AS1084">
        <v>0</v>
      </c>
      <c r="AT1084">
        <v>0</v>
      </c>
      <c r="BB1084">
        <v>0</v>
      </c>
      <c r="BC1084">
        <v>0</v>
      </c>
      <c r="BD1084">
        <v>0</v>
      </c>
      <c r="BG1084" s="1">
        <v>42408.565821759257</v>
      </c>
    </row>
    <row r="1085" spans="1:59" hidden="1">
      <c r="A1085">
        <v>38233</v>
      </c>
      <c r="B1085">
        <v>2016</v>
      </c>
      <c r="C1085" t="s">
        <v>2</v>
      </c>
      <c r="D1085" t="s">
        <v>4636</v>
      </c>
      <c r="E1085" s="2">
        <v>42427</v>
      </c>
      <c r="F1085" s="2">
        <v>42428</v>
      </c>
      <c r="G1085" t="s">
        <v>14</v>
      </c>
      <c r="H1085" t="s">
        <v>14</v>
      </c>
      <c r="I1085" t="s">
        <v>4637</v>
      </c>
      <c r="J1085">
        <v>1</v>
      </c>
      <c r="K1085" t="s">
        <v>4638</v>
      </c>
      <c r="L1085" t="s">
        <v>4639</v>
      </c>
      <c r="M1085" t="s">
        <v>4640</v>
      </c>
      <c r="N1085" t="s">
        <v>2479</v>
      </c>
    </row>
    <row r="1086" spans="1:59" hidden="1">
      <c r="A1086">
        <v>38278</v>
      </c>
      <c r="B1086">
        <v>2016</v>
      </c>
      <c r="C1086" t="s">
        <v>2</v>
      </c>
      <c r="D1086" t="s">
        <v>4641</v>
      </c>
      <c r="E1086" s="2">
        <v>42427</v>
      </c>
      <c r="F1086" s="2">
        <v>42428</v>
      </c>
      <c r="G1086" t="s">
        <v>24</v>
      </c>
      <c r="H1086" t="s">
        <v>24</v>
      </c>
      <c r="I1086" t="s">
        <v>4642</v>
      </c>
      <c r="J1086">
        <v>1</v>
      </c>
      <c r="K1086" t="s">
        <v>4643</v>
      </c>
      <c r="L1086" t="s">
        <v>4644</v>
      </c>
      <c r="N1086" t="s">
        <v>4434</v>
      </c>
    </row>
    <row r="1087" spans="1:59" hidden="1">
      <c r="A1087">
        <v>38305</v>
      </c>
      <c r="B1087">
        <v>2016</v>
      </c>
      <c r="C1087" t="s">
        <v>7</v>
      </c>
      <c r="E1087" s="2">
        <v>42427</v>
      </c>
      <c r="F1087" s="2">
        <v>42428</v>
      </c>
      <c r="G1087" t="s">
        <v>88</v>
      </c>
      <c r="H1087" t="s">
        <v>88</v>
      </c>
      <c r="I1087" t="s">
        <v>4645</v>
      </c>
      <c r="J1087">
        <v>1</v>
      </c>
      <c r="K1087" t="s">
        <v>4290</v>
      </c>
      <c r="L1087" t="s">
        <v>1886</v>
      </c>
      <c r="N1087" t="s">
        <v>3696</v>
      </c>
    </row>
    <row r="1088" spans="1:59" hidden="1">
      <c r="A1088">
        <v>38313</v>
      </c>
      <c r="B1088">
        <v>2016</v>
      </c>
      <c r="C1088" t="s">
        <v>7</v>
      </c>
      <c r="D1088" t="s">
        <v>4646</v>
      </c>
      <c r="E1088" s="2">
        <v>42427</v>
      </c>
      <c r="F1088" s="2">
        <v>42428</v>
      </c>
      <c r="G1088" t="s">
        <v>6</v>
      </c>
      <c r="H1088" t="s">
        <v>6</v>
      </c>
      <c r="I1088" t="s">
        <v>4647</v>
      </c>
      <c r="J1088">
        <v>1</v>
      </c>
      <c r="K1088" t="s">
        <v>2396</v>
      </c>
      <c r="L1088" t="s">
        <v>2397</v>
      </c>
      <c r="N1088" t="s">
        <v>4648</v>
      </c>
    </row>
    <row r="1089" spans="1:59" hidden="1">
      <c r="A1089">
        <v>38434</v>
      </c>
      <c r="B1089">
        <v>2016</v>
      </c>
      <c r="C1089" t="s">
        <v>7</v>
      </c>
      <c r="D1089" t="s">
        <v>4650</v>
      </c>
      <c r="E1089" s="2">
        <v>42427</v>
      </c>
      <c r="F1089" s="2">
        <v>42428</v>
      </c>
      <c r="G1089" t="s">
        <v>38</v>
      </c>
      <c r="H1089" t="s">
        <v>38</v>
      </c>
      <c r="I1089" t="s">
        <v>4651</v>
      </c>
      <c r="J1089">
        <v>1</v>
      </c>
      <c r="K1089" t="s">
        <v>4652</v>
      </c>
      <c r="L1089" t="s">
        <v>4653</v>
      </c>
      <c r="M1089" t="s">
        <v>4654</v>
      </c>
      <c r="N1089" t="s">
        <v>41</v>
      </c>
      <c r="O1089" t="s">
        <v>4655</v>
      </c>
      <c r="R1089" t="s">
        <v>4656</v>
      </c>
      <c r="S1089" t="s">
        <v>4657</v>
      </c>
      <c r="V1089" t="s">
        <v>4658</v>
      </c>
      <c r="Y1089" t="s">
        <v>1</v>
      </c>
      <c r="AB1089" t="s">
        <v>25</v>
      </c>
      <c r="AF1089">
        <v>0</v>
      </c>
      <c r="AI1089" t="s">
        <v>4</v>
      </c>
      <c r="AJ1089" t="s">
        <v>3</v>
      </c>
      <c r="AK1089" t="s">
        <v>675</v>
      </c>
      <c r="AL1089" t="s">
        <v>675</v>
      </c>
      <c r="AM1089" t="s">
        <v>2021</v>
      </c>
      <c r="AO1089">
        <v>0</v>
      </c>
      <c r="AS1089">
        <v>1</v>
      </c>
      <c r="AT1089">
        <v>0</v>
      </c>
      <c r="BB1089">
        <v>0</v>
      </c>
      <c r="BC1089">
        <v>108446</v>
      </c>
      <c r="BD1089">
        <v>0</v>
      </c>
      <c r="BG1089" s="1">
        <v>42428.755960648145</v>
      </c>
    </row>
    <row r="1090" spans="1:59" hidden="1">
      <c r="A1090">
        <v>38453</v>
      </c>
      <c r="B1090">
        <v>2016</v>
      </c>
      <c r="C1090" t="s">
        <v>7</v>
      </c>
      <c r="D1090" t="s">
        <v>4659</v>
      </c>
      <c r="E1090" s="2">
        <v>42427</v>
      </c>
      <c r="F1090" s="2">
        <v>42428</v>
      </c>
      <c r="G1090" t="s">
        <v>739</v>
      </c>
      <c r="H1090" t="s">
        <v>739</v>
      </c>
      <c r="I1090" t="s">
        <v>2978</v>
      </c>
      <c r="J1090">
        <v>1</v>
      </c>
      <c r="K1090" t="s">
        <v>3746</v>
      </c>
      <c r="L1090" t="s">
        <v>3747</v>
      </c>
      <c r="N1090" t="s">
        <v>3748</v>
      </c>
      <c r="O1090" t="s">
        <v>3885</v>
      </c>
      <c r="Q1090" t="s">
        <v>3938</v>
      </c>
      <c r="R1090" t="s">
        <v>2982</v>
      </c>
      <c r="V1090" t="s">
        <v>3750</v>
      </c>
      <c r="Y1090" t="s">
        <v>1</v>
      </c>
      <c r="AB1090" t="s">
        <v>38</v>
      </c>
      <c r="AF1090">
        <v>0</v>
      </c>
      <c r="AI1090" t="s">
        <v>4</v>
      </c>
      <c r="AJ1090" t="s">
        <v>16</v>
      </c>
      <c r="AK1090" t="s">
        <v>678</v>
      </c>
      <c r="AL1090" t="s">
        <v>678</v>
      </c>
      <c r="AM1090" t="s">
        <v>2021</v>
      </c>
      <c r="AN1090" t="s">
        <v>653</v>
      </c>
      <c r="AO1090">
        <v>0</v>
      </c>
      <c r="AS1090">
        <v>0</v>
      </c>
      <c r="AT1090">
        <v>0</v>
      </c>
      <c r="BB1090">
        <v>0</v>
      </c>
      <c r="BC1090">
        <v>109507</v>
      </c>
      <c r="BD1090">
        <v>0</v>
      </c>
      <c r="BG1090" s="1">
        <v>42412.571053240739</v>
      </c>
    </row>
    <row r="1091" spans="1:59" hidden="1">
      <c r="A1091">
        <v>38499</v>
      </c>
      <c r="B1091">
        <v>2016</v>
      </c>
      <c r="C1091" t="s">
        <v>7</v>
      </c>
      <c r="D1091" t="s">
        <v>4660</v>
      </c>
      <c r="E1091" s="2">
        <v>42427</v>
      </c>
      <c r="F1091" s="2">
        <v>42428</v>
      </c>
      <c r="G1091" t="s">
        <v>36</v>
      </c>
      <c r="H1091" t="s">
        <v>36</v>
      </c>
      <c r="I1091" t="s">
        <v>4661</v>
      </c>
      <c r="J1091">
        <v>1</v>
      </c>
      <c r="K1091" t="s">
        <v>4662</v>
      </c>
      <c r="L1091" t="s">
        <v>4663</v>
      </c>
      <c r="M1091" t="s">
        <v>4664</v>
      </c>
      <c r="N1091" t="s">
        <v>4665</v>
      </c>
    </row>
    <row r="1092" spans="1:59" hidden="1">
      <c r="A1092">
        <v>38574</v>
      </c>
      <c r="B1092">
        <v>2016</v>
      </c>
      <c r="C1092" t="s">
        <v>7</v>
      </c>
      <c r="D1092" t="s">
        <v>4666</v>
      </c>
      <c r="E1092" s="2">
        <v>42427</v>
      </c>
      <c r="F1092" s="2">
        <v>42428</v>
      </c>
      <c r="G1092" t="s">
        <v>25</v>
      </c>
      <c r="H1092" t="s">
        <v>25</v>
      </c>
      <c r="I1092" t="s">
        <v>4667</v>
      </c>
      <c r="J1092">
        <v>1</v>
      </c>
      <c r="K1092" t="s">
        <v>4668</v>
      </c>
      <c r="L1092" t="s">
        <v>3897</v>
      </c>
    </row>
    <row r="1093" spans="1:59" hidden="1">
      <c r="A1093">
        <v>38599</v>
      </c>
      <c r="B1093">
        <v>2016</v>
      </c>
      <c r="C1093" t="s">
        <v>7</v>
      </c>
      <c r="D1093" t="s">
        <v>4669</v>
      </c>
      <c r="E1093" s="2">
        <v>42427</v>
      </c>
      <c r="F1093" s="2">
        <v>42428</v>
      </c>
      <c r="G1093" t="s">
        <v>25</v>
      </c>
      <c r="H1093" t="s">
        <v>25</v>
      </c>
      <c r="I1093" t="s">
        <v>4670</v>
      </c>
      <c r="J1093">
        <v>1</v>
      </c>
      <c r="K1093" t="s">
        <v>4671</v>
      </c>
      <c r="L1093" t="s">
        <v>4672</v>
      </c>
    </row>
    <row r="1094" spans="1:59" hidden="1">
      <c r="A1094">
        <v>38657</v>
      </c>
      <c r="B1094">
        <v>2016</v>
      </c>
      <c r="C1094" t="s">
        <v>7</v>
      </c>
      <c r="E1094" s="2">
        <v>42427</v>
      </c>
      <c r="F1094" s="2">
        <v>42428</v>
      </c>
      <c r="G1094" t="s">
        <v>25</v>
      </c>
      <c r="H1094" t="s">
        <v>25</v>
      </c>
      <c r="I1094" t="s">
        <v>3064</v>
      </c>
      <c r="J1094">
        <v>1</v>
      </c>
      <c r="K1094" t="s">
        <v>4673</v>
      </c>
      <c r="L1094" t="s">
        <v>3065</v>
      </c>
    </row>
    <row r="1095" spans="1:59" hidden="1">
      <c r="A1095">
        <v>38705</v>
      </c>
      <c r="B1095">
        <v>2016</v>
      </c>
      <c r="C1095" t="s">
        <v>7</v>
      </c>
      <c r="E1095" s="2">
        <v>42427</v>
      </c>
      <c r="F1095" s="2">
        <v>42427</v>
      </c>
      <c r="G1095" t="s">
        <v>25</v>
      </c>
      <c r="H1095" t="s">
        <v>25</v>
      </c>
      <c r="I1095" t="s">
        <v>4674</v>
      </c>
      <c r="J1095">
        <v>1</v>
      </c>
      <c r="K1095" t="s">
        <v>2522</v>
      </c>
      <c r="L1095" t="s">
        <v>4675</v>
      </c>
    </row>
    <row r="1096" spans="1:59" hidden="1">
      <c r="A1096">
        <v>38724</v>
      </c>
      <c r="B1096">
        <v>2016</v>
      </c>
      <c r="C1096" t="s">
        <v>32</v>
      </c>
      <c r="D1096" t="s">
        <v>5836</v>
      </c>
      <c r="E1096" s="2">
        <v>42427</v>
      </c>
      <c r="F1096" s="2">
        <v>42428</v>
      </c>
      <c r="G1096" t="s">
        <v>25</v>
      </c>
      <c r="H1096" t="s">
        <v>25</v>
      </c>
      <c r="I1096" t="s">
        <v>4676</v>
      </c>
      <c r="J1096">
        <v>1</v>
      </c>
      <c r="K1096" t="s">
        <v>4677</v>
      </c>
      <c r="L1096" t="s">
        <v>4678</v>
      </c>
      <c r="N1096" t="s">
        <v>4498</v>
      </c>
    </row>
    <row r="1097" spans="1:59" hidden="1">
      <c r="A1097">
        <v>38743</v>
      </c>
      <c r="B1097">
        <v>2016</v>
      </c>
      <c r="C1097" t="s">
        <v>7</v>
      </c>
      <c r="D1097" t="s">
        <v>3210</v>
      </c>
      <c r="E1097" s="2">
        <v>42427</v>
      </c>
      <c r="F1097" s="2">
        <v>42428</v>
      </c>
      <c r="G1097" t="s">
        <v>25</v>
      </c>
      <c r="H1097" t="s">
        <v>25</v>
      </c>
      <c r="I1097" t="s">
        <v>4679</v>
      </c>
      <c r="J1097">
        <v>1</v>
      </c>
      <c r="K1097" t="s">
        <v>4680</v>
      </c>
      <c r="L1097" t="s">
        <v>4681</v>
      </c>
    </row>
    <row r="1098" spans="1:59">
      <c r="A1098">
        <v>38813</v>
      </c>
      <c r="B1098">
        <v>2016</v>
      </c>
      <c r="C1098" t="s">
        <v>12</v>
      </c>
      <c r="E1098" s="2">
        <v>42427</v>
      </c>
      <c r="F1098" s="2">
        <v>42427</v>
      </c>
      <c r="G1098" t="s">
        <v>90</v>
      </c>
      <c r="H1098" t="s">
        <v>90</v>
      </c>
      <c r="I1098" t="s">
        <v>1193</v>
      </c>
      <c r="J1098">
        <v>1</v>
      </c>
      <c r="K1098" t="s">
        <v>2931</v>
      </c>
      <c r="L1098" t="s">
        <v>6364</v>
      </c>
      <c r="M1098" t="s">
        <v>6365</v>
      </c>
      <c r="O1098" t="s">
        <v>6366</v>
      </c>
      <c r="Q1098" t="s">
        <v>6367</v>
      </c>
      <c r="R1098" t="s">
        <v>89</v>
      </c>
      <c r="V1098" t="s">
        <v>2975</v>
      </c>
      <c r="Y1098" t="s">
        <v>1</v>
      </c>
      <c r="AI1098" t="s">
        <v>13</v>
      </c>
      <c r="AJ1098" t="s">
        <v>206</v>
      </c>
      <c r="AK1098" t="s">
        <v>805</v>
      </c>
      <c r="AL1098" t="s">
        <v>805</v>
      </c>
      <c r="AM1098" t="s">
        <v>2013</v>
      </c>
      <c r="AO1098">
        <v>0</v>
      </c>
      <c r="AS1098">
        <v>1</v>
      </c>
      <c r="AT1098">
        <v>1</v>
      </c>
      <c r="BB1098">
        <v>0</v>
      </c>
      <c r="BD1098">
        <v>0</v>
      </c>
      <c r="BG1098" s="1">
        <v>42427.585717592592</v>
      </c>
    </row>
    <row r="1099" spans="1:59" hidden="1">
      <c r="A1099">
        <v>38821</v>
      </c>
      <c r="B1099">
        <v>2016</v>
      </c>
      <c r="C1099" t="s">
        <v>705</v>
      </c>
      <c r="D1099" t="s">
        <v>2361</v>
      </c>
      <c r="E1099" s="2">
        <v>42427</v>
      </c>
      <c r="F1099" s="2">
        <v>42428</v>
      </c>
      <c r="G1099" t="s">
        <v>47</v>
      </c>
      <c r="H1099" t="s">
        <v>47</v>
      </c>
      <c r="I1099" t="s">
        <v>4682</v>
      </c>
      <c r="J1099">
        <v>1</v>
      </c>
      <c r="K1099" t="s">
        <v>4683</v>
      </c>
      <c r="L1099" t="s">
        <v>4684</v>
      </c>
      <c r="M1099" t="s">
        <v>4685</v>
      </c>
      <c r="N1099" t="s">
        <v>4686</v>
      </c>
      <c r="O1099" t="s">
        <v>4687</v>
      </c>
      <c r="Q1099" t="s">
        <v>4688</v>
      </c>
      <c r="R1099" t="s">
        <v>4689</v>
      </c>
      <c r="V1099" t="s">
        <v>4690</v>
      </c>
      <c r="Y1099" t="s">
        <v>1</v>
      </c>
      <c r="AI1099" t="s">
        <v>13</v>
      </c>
      <c r="AJ1099" t="s">
        <v>2368</v>
      </c>
      <c r="AK1099" t="s">
        <v>3755</v>
      </c>
      <c r="AL1099" t="s">
        <v>3755</v>
      </c>
      <c r="AM1099" t="s">
        <v>2021</v>
      </c>
      <c r="AO1099">
        <v>0</v>
      </c>
      <c r="AS1099">
        <v>1</v>
      </c>
      <c r="AT1099">
        <v>1</v>
      </c>
      <c r="BB1099">
        <v>0</v>
      </c>
      <c r="BD1099">
        <v>0</v>
      </c>
      <c r="BG1099" s="1">
        <v>42427.635601851849</v>
      </c>
    </row>
    <row r="1100" spans="1:59">
      <c r="A1100">
        <v>38829</v>
      </c>
      <c r="B1100">
        <v>2016</v>
      </c>
      <c r="C1100" t="s">
        <v>12</v>
      </c>
      <c r="E1100" s="2">
        <v>42427</v>
      </c>
      <c r="F1100" s="2">
        <v>42428</v>
      </c>
      <c r="G1100" t="s">
        <v>40</v>
      </c>
      <c r="H1100" t="s">
        <v>40</v>
      </c>
      <c r="I1100" t="s">
        <v>5837</v>
      </c>
      <c r="J1100">
        <v>1</v>
      </c>
      <c r="K1100" t="s">
        <v>5838</v>
      </c>
      <c r="L1100" t="s">
        <v>5839</v>
      </c>
      <c r="M1100" t="s">
        <v>5840</v>
      </c>
      <c r="N1100" t="s">
        <v>5841</v>
      </c>
      <c r="O1100" t="s">
        <v>5842</v>
      </c>
      <c r="R1100" t="s">
        <v>5843</v>
      </c>
      <c r="AI1100" t="s">
        <v>4</v>
      </c>
      <c r="AJ1100" t="s">
        <v>16</v>
      </c>
      <c r="AK1100" t="s">
        <v>729</v>
      </c>
      <c r="AL1100" t="s">
        <v>729</v>
      </c>
      <c r="AM1100" t="s">
        <v>2021</v>
      </c>
      <c r="AO1100">
        <v>0</v>
      </c>
      <c r="AS1100">
        <v>1</v>
      </c>
      <c r="AT1100">
        <v>1</v>
      </c>
      <c r="BB1100">
        <v>0</v>
      </c>
      <c r="BD1100">
        <v>1</v>
      </c>
      <c r="BE1100">
        <v>0</v>
      </c>
      <c r="BF1100">
        <v>0</v>
      </c>
      <c r="BG1100" s="1">
        <v>42427.55097222222</v>
      </c>
    </row>
    <row r="1101" spans="1:59">
      <c r="A1101">
        <v>38834</v>
      </c>
      <c r="B1101">
        <v>2016</v>
      </c>
      <c r="C1101" t="s">
        <v>12</v>
      </c>
      <c r="E1101" s="2">
        <v>42427</v>
      </c>
      <c r="F1101" s="2">
        <v>42427</v>
      </c>
      <c r="G1101" t="s">
        <v>22</v>
      </c>
      <c r="H1101" t="s">
        <v>22</v>
      </c>
      <c r="I1101" t="s">
        <v>5844</v>
      </c>
      <c r="J1101">
        <v>1</v>
      </c>
      <c r="K1101" t="s">
        <v>4382</v>
      </c>
      <c r="L1101" t="s">
        <v>5845</v>
      </c>
    </row>
    <row r="1102" spans="1:59">
      <c r="A1102">
        <v>38851</v>
      </c>
      <c r="B1102">
        <v>2016</v>
      </c>
      <c r="C1102" t="s">
        <v>12</v>
      </c>
      <c r="D1102" t="s">
        <v>5727</v>
      </c>
      <c r="E1102" s="2">
        <v>42427</v>
      </c>
      <c r="F1102" s="2">
        <v>42428</v>
      </c>
      <c r="G1102" t="s">
        <v>22</v>
      </c>
      <c r="H1102" t="s">
        <v>22</v>
      </c>
      <c r="I1102" t="s">
        <v>21</v>
      </c>
      <c r="J1102">
        <v>1</v>
      </c>
      <c r="K1102" t="s">
        <v>5786</v>
      </c>
      <c r="L1102" t="s">
        <v>5787</v>
      </c>
    </row>
    <row r="1103" spans="1:59" hidden="1">
      <c r="A1103">
        <v>38855</v>
      </c>
      <c r="B1103">
        <v>2016</v>
      </c>
      <c r="C1103" t="s">
        <v>32</v>
      </c>
      <c r="D1103" t="s">
        <v>5830</v>
      </c>
      <c r="E1103" s="2">
        <v>42427</v>
      </c>
      <c r="F1103" s="2">
        <v>42428</v>
      </c>
      <c r="G1103" t="s">
        <v>17</v>
      </c>
      <c r="H1103" t="s">
        <v>17</v>
      </c>
      <c r="I1103" t="s">
        <v>1992</v>
      </c>
      <c r="J1103">
        <v>1</v>
      </c>
      <c r="K1103" t="s">
        <v>5831</v>
      </c>
      <c r="L1103" t="s">
        <v>5832</v>
      </c>
    </row>
    <row r="1104" spans="1:59" hidden="1">
      <c r="A1104">
        <v>38909</v>
      </c>
      <c r="B1104">
        <v>2016</v>
      </c>
      <c r="C1104" t="s">
        <v>7</v>
      </c>
      <c r="E1104" s="2">
        <v>42427</v>
      </c>
      <c r="F1104" s="2">
        <v>42429</v>
      </c>
      <c r="G1104" t="s">
        <v>59</v>
      </c>
      <c r="H1104" t="s">
        <v>59</v>
      </c>
      <c r="I1104" t="s">
        <v>6195</v>
      </c>
      <c r="J1104">
        <v>1</v>
      </c>
      <c r="K1104" t="s">
        <v>6196</v>
      </c>
      <c r="L1104" t="s">
        <v>6197</v>
      </c>
      <c r="M1104" t="s">
        <v>6198</v>
      </c>
      <c r="N1104">
        <v>54225</v>
      </c>
      <c r="O1104">
        <v>420777333818</v>
      </c>
      <c r="R1104" t="s">
        <v>6199</v>
      </c>
      <c r="T1104" t="s">
        <v>6200</v>
      </c>
      <c r="U1104" t="s">
        <v>6199</v>
      </c>
      <c r="V1104" t="s">
        <v>6201</v>
      </c>
      <c r="Y1104" t="s">
        <v>1</v>
      </c>
      <c r="AB1104" t="s">
        <v>85</v>
      </c>
      <c r="AF1104">
        <v>100</v>
      </c>
      <c r="AI1104" t="s">
        <v>55</v>
      </c>
      <c r="AJ1104" t="s">
        <v>18</v>
      </c>
      <c r="AK1104" t="s">
        <v>949</v>
      </c>
      <c r="AL1104" t="s">
        <v>949</v>
      </c>
      <c r="AM1104" t="s">
        <v>6762</v>
      </c>
      <c r="AN1104" t="s">
        <v>653</v>
      </c>
      <c r="AO1104">
        <v>0</v>
      </c>
      <c r="AS1104">
        <v>0</v>
      </c>
      <c r="AT1104">
        <v>0</v>
      </c>
      <c r="BB1104">
        <v>0</v>
      </c>
      <c r="BC1104">
        <v>0</v>
      </c>
      <c r="BD1104">
        <v>0</v>
      </c>
      <c r="BG1104" s="1">
        <v>42423.4612037037</v>
      </c>
    </row>
    <row r="1105" spans="1:59" hidden="1">
      <c r="A1105">
        <v>38919</v>
      </c>
      <c r="B1105">
        <v>2016</v>
      </c>
      <c r="C1105" t="s">
        <v>32</v>
      </c>
      <c r="D1105" t="s">
        <v>6368</v>
      </c>
      <c r="E1105" s="2">
        <v>42427</v>
      </c>
      <c r="F1105" s="2">
        <v>42427</v>
      </c>
      <c r="G1105" t="s">
        <v>160</v>
      </c>
      <c r="H1105" t="s">
        <v>160</v>
      </c>
      <c r="I1105" t="s">
        <v>1188</v>
      </c>
      <c r="J1105">
        <v>1</v>
      </c>
      <c r="K1105" t="s">
        <v>3793</v>
      </c>
      <c r="L1105" t="s">
        <v>3794</v>
      </c>
    </row>
    <row r="1106" spans="1:59" hidden="1">
      <c r="A1106">
        <v>38953</v>
      </c>
      <c r="B1106">
        <v>2016</v>
      </c>
      <c r="C1106" t="s">
        <v>32</v>
      </c>
      <c r="D1106" t="s">
        <v>6610</v>
      </c>
      <c r="E1106" s="2">
        <v>42427</v>
      </c>
      <c r="F1106" s="2">
        <v>42427</v>
      </c>
      <c r="G1106" t="s">
        <v>6</v>
      </c>
      <c r="H1106" t="s">
        <v>6</v>
      </c>
      <c r="I1106" t="s">
        <v>6763</v>
      </c>
      <c r="J1106">
        <v>1</v>
      </c>
      <c r="K1106" t="s">
        <v>6764</v>
      </c>
      <c r="L1106" t="s">
        <v>6765</v>
      </c>
      <c r="N1106" t="s">
        <v>6766</v>
      </c>
      <c r="O1106">
        <v>46705254835</v>
      </c>
      <c r="R1106" t="s">
        <v>6654</v>
      </c>
      <c r="AI1106" t="s">
        <v>4</v>
      </c>
      <c r="AJ1106" t="s">
        <v>145</v>
      </c>
      <c r="AK1106" t="s">
        <v>6170</v>
      </c>
      <c r="AL1106" t="s">
        <v>6170</v>
      </c>
      <c r="AM1106" t="s">
        <v>2013</v>
      </c>
      <c r="AO1106">
        <v>0</v>
      </c>
      <c r="AS1106">
        <v>1</v>
      </c>
      <c r="AT1106">
        <v>1</v>
      </c>
      <c r="BB1106">
        <v>0</v>
      </c>
      <c r="BD1106">
        <v>0</v>
      </c>
      <c r="BE1106">
        <v>0</v>
      </c>
      <c r="BF1106">
        <v>911</v>
      </c>
      <c r="BG1106" s="1">
        <v>42428.859479166669</v>
      </c>
    </row>
    <row r="1107" spans="1:59" hidden="1">
      <c r="A1107">
        <v>38968</v>
      </c>
      <c r="B1107">
        <v>2016</v>
      </c>
      <c r="C1107" t="s">
        <v>32</v>
      </c>
      <c r="E1107" s="2">
        <v>42427</v>
      </c>
      <c r="F1107" s="2">
        <v>42428</v>
      </c>
      <c r="G1107" t="s">
        <v>59</v>
      </c>
      <c r="H1107" t="s">
        <v>59</v>
      </c>
      <c r="I1107" t="s">
        <v>3898</v>
      </c>
      <c r="J1107">
        <v>1</v>
      </c>
      <c r="K1107" t="s">
        <v>6767</v>
      </c>
      <c r="L1107" t="s">
        <v>6768</v>
      </c>
      <c r="M1107" t="s">
        <v>6769</v>
      </c>
      <c r="N1107">
        <v>51206</v>
      </c>
      <c r="O1107" t="s">
        <v>6770</v>
      </c>
      <c r="R1107" t="s">
        <v>6771</v>
      </c>
      <c r="Y1107" t="s">
        <v>1</v>
      </c>
      <c r="AI1107" t="s">
        <v>4</v>
      </c>
      <c r="AJ1107" t="s">
        <v>67</v>
      </c>
      <c r="AK1107" t="s">
        <v>698</v>
      </c>
      <c r="AL1107" t="s">
        <v>698</v>
      </c>
      <c r="AM1107" t="s">
        <v>2021</v>
      </c>
      <c r="AN1107" t="s">
        <v>653</v>
      </c>
      <c r="AO1107">
        <v>0</v>
      </c>
      <c r="AS1107">
        <v>0</v>
      </c>
      <c r="AT1107">
        <v>1</v>
      </c>
      <c r="BB1107">
        <v>0</v>
      </c>
      <c r="BD1107">
        <v>0</v>
      </c>
      <c r="BG1107" s="1">
        <v>42418.376712962963</v>
      </c>
    </row>
    <row r="1108" spans="1:59" hidden="1">
      <c r="A1108">
        <v>37800</v>
      </c>
      <c r="B1108">
        <v>2016</v>
      </c>
      <c r="C1108" t="s">
        <v>7</v>
      </c>
      <c r="D1108" t="s">
        <v>3399</v>
      </c>
      <c r="E1108" s="2">
        <v>42428</v>
      </c>
      <c r="F1108" s="2">
        <v>42429</v>
      </c>
      <c r="G1108" t="s">
        <v>47</v>
      </c>
      <c r="H1108" t="s">
        <v>47</v>
      </c>
      <c r="I1108" t="s">
        <v>94</v>
      </c>
      <c r="J1108">
        <v>1</v>
      </c>
      <c r="K1108" t="s">
        <v>2844</v>
      </c>
      <c r="L1108" t="s">
        <v>2677</v>
      </c>
      <c r="M1108" t="s">
        <v>2678</v>
      </c>
      <c r="N1108" t="s">
        <v>2679</v>
      </c>
    </row>
    <row r="1109" spans="1:59" hidden="1">
      <c r="A1109">
        <v>38149</v>
      </c>
      <c r="B1109">
        <v>2016</v>
      </c>
      <c r="C1109" t="s">
        <v>7</v>
      </c>
      <c r="D1109" t="s">
        <v>4693</v>
      </c>
      <c r="E1109" s="2">
        <v>42428</v>
      </c>
      <c r="F1109" s="2">
        <v>42433</v>
      </c>
      <c r="G1109" t="s">
        <v>10</v>
      </c>
      <c r="H1109" t="s">
        <v>10</v>
      </c>
      <c r="I1109" t="s">
        <v>4170</v>
      </c>
      <c r="J1109">
        <v>1</v>
      </c>
      <c r="K1109" t="s">
        <v>4694</v>
      </c>
      <c r="L1109" t="s">
        <v>4695</v>
      </c>
      <c r="N1109" t="s">
        <v>4696</v>
      </c>
    </row>
    <row r="1110" spans="1:59" hidden="1">
      <c r="A1110">
        <v>38255</v>
      </c>
      <c r="B1110">
        <v>2016</v>
      </c>
      <c r="C1110" t="s">
        <v>7</v>
      </c>
      <c r="D1110" t="s">
        <v>4697</v>
      </c>
      <c r="E1110" s="2">
        <v>42428</v>
      </c>
      <c r="F1110" s="2">
        <v>42433</v>
      </c>
      <c r="G1110" t="s">
        <v>10</v>
      </c>
      <c r="H1110" t="s">
        <v>10</v>
      </c>
      <c r="I1110" t="s">
        <v>237</v>
      </c>
    </row>
    <row r="1111" spans="1:59" hidden="1">
      <c r="A1111">
        <v>38738</v>
      </c>
      <c r="B1111">
        <v>2016</v>
      </c>
      <c r="C1111" t="s">
        <v>7</v>
      </c>
      <c r="D1111" t="s">
        <v>2894</v>
      </c>
      <c r="E1111" s="2">
        <v>42428</v>
      </c>
      <c r="F1111" s="2">
        <v>42429</v>
      </c>
      <c r="G1111" t="s">
        <v>25</v>
      </c>
      <c r="H1111" t="s">
        <v>25</v>
      </c>
      <c r="I1111" t="s">
        <v>2895</v>
      </c>
      <c r="J1111">
        <v>1</v>
      </c>
      <c r="K1111" t="s">
        <v>2896</v>
      </c>
      <c r="L1111" t="s">
        <v>2897</v>
      </c>
    </row>
    <row r="1112" spans="1:59">
      <c r="A1112">
        <v>38947</v>
      </c>
      <c r="B1112">
        <v>2016</v>
      </c>
      <c r="C1112" t="s">
        <v>12</v>
      </c>
      <c r="D1112" t="s">
        <v>6605</v>
      </c>
      <c r="E1112" s="2">
        <v>42428</v>
      </c>
      <c r="F1112" s="2">
        <v>42428</v>
      </c>
      <c r="G1112" t="s">
        <v>6</v>
      </c>
      <c r="H1112" t="s">
        <v>6</v>
      </c>
      <c r="I1112" t="s">
        <v>6763</v>
      </c>
      <c r="J1112">
        <v>1</v>
      </c>
      <c r="K1112" t="s">
        <v>6764</v>
      </c>
      <c r="L1112" t="s">
        <v>6765</v>
      </c>
      <c r="N1112" t="s">
        <v>6772</v>
      </c>
    </row>
    <row r="1113" spans="1:59" hidden="1">
      <c r="A1113">
        <v>37557</v>
      </c>
      <c r="B1113">
        <v>2016</v>
      </c>
      <c r="C1113" t="s">
        <v>7</v>
      </c>
      <c r="D1113" t="s">
        <v>4698</v>
      </c>
      <c r="E1113" s="2">
        <v>42429</v>
      </c>
      <c r="F1113" s="2">
        <v>42430</v>
      </c>
      <c r="G1113" t="s">
        <v>8</v>
      </c>
      <c r="H1113" t="s">
        <v>8</v>
      </c>
      <c r="I1113" t="s">
        <v>166</v>
      </c>
      <c r="J1113">
        <v>1</v>
      </c>
      <c r="K1113" t="s">
        <v>1182</v>
      </c>
      <c r="L1113" t="s">
        <v>165</v>
      </c>
      <c r="M1113" t="s">
        <v>167</v>
      </c>
    </row>
    <row r="1114" spans="1:59" hidden="1">
      <c r="A1114">
        <v>37669</v>
      </c>
      <c r="B1114">
        <v>2016</v>
      </c>
      <c r="C1114" t="s">
        <v>7</v>
      </c>
      <c r="D1114" t="s">
        <v>2470</v>
      </c>
      <c r="E1114" s="2">
        <v>42429</v>
      </c>
      <c r="F1114" s="2">
        <v>42430</v>
      </c>
      <c r="G1114" t="s">
        <v>10</v>
      </c>
      <c r="H1114" t="s">
        <v>10</v>
      </c>
      <c r="I1114" t="s">
        <v>1961</v>
      </c>
    </row>
    <row r="1115" spans="1:59" hidden="1">
      <c r="A1115">
        <v>37679</v>
      </c>
      <c r="B1115">
        <v>2016</v>
      </c>
      <c r="C1115" t="s">
        <v>7</v>
      </c>
      <c r="D1115" t="s">
        <v>2468</v>
      </c>
      <c r="E1115" s="2">
        <v>42429</v>
      </c>
      <c r="F1115" s="2">
        <v>42430</v>
      </c>
      <c r="G1115" t="s">
        <v>10</v>
      </c>
      <c r="H1115" t="s">
        <v>10</v>
      </c>
      <c r="I1115" t="s">
        <v>3396</v>
      </c>
    </row>
    <row r="1116" spans="1:59">
      <c r="A1116">
        <v>37710</v>
      </c>
      <c r="B1116">
        <v>2016</v>
      </c>
      <c r="C1116" t="s">
        <v>12</v>
      </c>
      <c r="D1116" t="s">
        <v>4371</v>
      </c>
      <c r="E1116" s="2">
        <v>42429</v>
      </c>
      <c r="F1116" s="2">
        <v>42433</v>
      </c>
      <c r="G1116" t="s">
        <v>10</v>
      </c>
      <c r="H1116" t="s">
        <v>10</v>
      </c>
      <c r="I1116" t="s">
        <v>2824</v>
      </c>
    </row>
    <row r="1117" spans="1:59" hidden="1">
      <c r="A1117">
        <v>37714</v>
      </c>
      <c r="B1117">
        <v>2016</v>
      </c>
      <c r="C1117" t="s">
        <v>32</v>
      </c>
      <c r="D1117" t="s">
        <v>4371</v>
      </c>
      <c r="E1117" s="2">
        <v>42429</v>
      </c>
      <c r="F1117" s="2">
        <v>42433</v>
      </c>
      <c r="G1117" t="s">
        <v>10</v>
      </c>
      <c r="H1117" t="s">
        <v>10</v>
      </c>
      <c r="I1117" t="s">
        <v>2824</v>
      </c>
    </row>
    <row r="1118" spans="1:59" hidden="1">
      <c r="A1118">
        <v>37973</v>
      </c>
      <c r="B1118">
        <v>2016</v>
      </c>
      <c r="C1118" t="s">
        <v>7</v>
      </c>
      <c r="E1118" s="2">
        <v>42429</v>
      </c>
      <c r="F1118" s="2">
        <v>42430</v>
      </c>
      <c r="G1118" t="s">
        <v>22</v>
      </c>
      <c r="H1118" t="s">
        <v>22</v>
      </c>
      <c r="I1118" t="s">
        <v>3495</v>
      </c>
      <c r="J1118">
        <v>1</v>
      </c>
      <c r="K1118" t="s">
        <v>3013</v>
      </c>
      <c r="L1118" t="s">
        <v>3014</v>
      </c>
      <c r="M1118" t="s">
        <v>3015</v>
      </c>
    </row>
    <row r="1119" spans="1:59" hidden="1">
      <c r="A1119">
        <v>38345</v>
      </c>
      <c r="B1119">
        <v>2016</v>
      </c>
      <c r="C1119" t="s">
        <v>7</v>
      </c>
      <c r="D1119" t="s">
        <v>3906</v>
      </c>
      <c r="E1119" s="2">
        <v>42429</v>
      </c>
      <c r="F1119" s="2">
        <v>42430</v>
      </c>
      <c r="G1119" t="s">
        <v>36</v>
      </c>
      <c r="H1119" t="s">
        <v>36</v>
      </c>
      <c r="I1119" t="s">
        <v>6773</v>
      </c>
      <c r="J1119">
        <v>1</v>
      </c>
      <c r="K1119" t="s">
        <v>6774</v>
      </c>
      <c r="O1119" t="s">
        <v>6775</v>
      </c>
      <c r="R1119" t="s">
        <v>6776</v>
      </c>
      <c r="S1119" t="s">
        <v>6776</v>
      </c>
      <c r="V1119" t="s">
        <v>6777</v>
      </c>
      <c r="AB1119" t="s">
        <v>14</v>
      </c>
      <c r="AI1119" t="s">
        <v>4</v>
      </c>
      <c r="AJ1119" t="s">
        <v>18</v>
      </c>
      <c r="AK1119" t="s">
        <v>677</v>
      </c>
      <c r="AM1119" t="s">
        <v>4704</v>
      </c>
      <c r="AN1119" t="s">
        <v>28</v>
      </c>
      <c r="AO1119">
        <v>0</v>
      </c>
      <c r="AS1119">
        <v>1</v>
      </c>
      <c r="AT1119">
        <v>1</v>
      </c>
      <c r="BB1119">
        <v>0</v>
      </c>
      <c r="BD1119">
        <v>1</v>
      </c>
      <c r="BE1119">
        <v>0</v>
      </c>
      <c r="BF1119">
        <v>74110</v>
      </c>
      <c r="BG1119" s="1">
        <v>42430.62327546296</v>
      </c>
    </row>
    <row r="1120" spans="1:59" hidden="1">
      <c r="A1120">
        <v>37423</v>
      </c>
      <c r="B1120">
        <v>2016</v>
      </c>
      <c r="C1120" t="s">
        <v>2</v>
      </c>
      <c r="D1120" t="s">
        <v>99</v>
      </c>
      <c r="E1120" s="2">
        <v>42430</v>
      </c>
      <c r="F1120" s="2">
        <v>42430</v>
      </c>
      <c r="G1120" t="s">
        <v>22</v>
      </c>
      <c r="H1120" t="s">
        <v>22</v>
      </c>
      <c r="I1120" t="s">
        <v>4705</v>
      </c>
      <c r="J1120">
        <v>1</v>
      </c>
      <c r="K1120" t="s">
        <v>4706</v>
      </c>
      <c r="L1120" t="s">
        <v>4707</v>
      </c>
      <c r="M1120" t="s">
        <v>665</v>
      </c>
    </row>
    <row r="1121" spans="1:59" hidden="1">
      <c r="A1121">
        <v>37755</v>
      </c>
      <c r="B1121">
        <v>2016</v>
      </c>
      <c r="C1121" t="s">
        <v>7</v>
      </c>
      <c r="D1121" t="s">
        <v>4578</v>
      </c>
      <c r="E1121" s="2">
        <v>42430</v>
      </c>
      <c r="F1121" s="2">
        <v>42431</v>
      </c>
      <c r="G1121" t="s">
        <v>90</v>
      </c>
      <c r="H1121" t="s">
        <v>90</v>
      </c>
      <c r="I1121" t="s">
        <v>4579</v>
      </c>
      <c r="J1121">
        <v>1</v>
      </c>
      <c r="K1121" t="s">
        <v>2931</v>
      </c>
      <c r="L1121" t="s">
        <v>4580</v>
      </c>
      <c r="M1121" t="s">
        <v>2933</v>
      </c>
      <c r="N1121" t="s">
        <v>2934</v>
      </c>
      <c r="O1121">
        <v>903122851131</v>
      </c>
      <c r="Q1121">
        <v>903122851132</v>
      </c>
      <c r="R1121" t="s">
        <v>89</v>
      </c>
      <c r="V1121" t="s">
        <v>2975</v>
      </c>
      <c r="Y1121" t="s">
        <v>1</v>
      </c>
      <c r="AB1121" t="s">
        <v>6778</v>
      </c>
      <c r="AF1121">
        <v>0</v>
      </c>
      <c r="AI1121" t="s">
        <v>4</v>
      </c>
      <c r="AJ1121" t="s">
        <v>16</v>
      </c>
      <c r="AK1121" t="s">
        <v>729</v>
      </c>
      <c r="AL1121" t="s">
        <v>729</v>
      </c>
      <c r="AM1121" t="s">
        <v>4723</v>
      </c>
      <c r="AN1121" t="s">
        <v>28</v>
      </c>
      <c r="AO1121">
        <v>0</v>
      </c>
      <c r="AS1121">
        <v>1</v>
      </c>
      <c r="AT1121">
        <v>0</v>
      </c>
      <c r="BB1121">
        <v>0</v>
      </c>
      <c r="BC1121">
        <v>0</v>
      </c>
      <c r="BD1121">
        <v>0</v>
      </c>
      <c r="BG1121" s="1">
        <v>42430.572523148148</v>
      </c>
    </row>
    <row r="1122" spans="1:59" hidden="1">
      <c r="A1122">
        <v>38019</v>
      </c>
      <c r="B1122">
        <v>2016</v>
      </c>
      <c r="C1122" t="s">
        <v>7</v>
      </c>
      <c r="E1122" s="2">
        <v>42430</v>
      </c>
      <c r="F1122" s="2">
        <v>42431</v>
      </c>
      <c r="G1122" t="s">
        <v>14</v>
      </c>
      <c r="H1122" t="s">
        <v>14</v>
      </c>
      <c r="I1122" t="s">
        <v>4708</v>
      </c>
      <c r="J1122">
        <v>1</v>
      </c>
      <c r="K1122" t="s">
        <v>4709</v>
      </c>
      <c r="L1122" t="s">
        <v>4710</v>
      </c>
      <c r="M1122" t="s">
        <v>4711</v>
      </c>
      <c r="N1122" t="s">
        <v>4712</v>
      </c>
    </row>
    <row r="1123" spans="1:59">
      <c r="A1123">
        <v>38186</v>
      </c>
      <c r="B1123">
        <v>2016</v>
      </c>
      <c r="C1123" t="s">
        <v>12</v>
      </c>
      <c r="E1123" s="2">
        <v>42430</v>
      </c>
      <c r="F1123" s="2">
        <v>42431</v>
      </c>
      <c r="G1123" t="s">
        <v>11</v>
      </c>
      <c r="H1123" t="s">
        <v>11</v>
      </c>
      <c r="I1123" t="s">
        <v>45</v>
      </c>
      <c r="J1123">
        <v>1</v>
      </c>
      <c r="K1123" t="s">
        <v>564</v>
      </c>
      <c r="L1123" t="s">
        <v>3062</v>
      </c>
    </row>
    <row r="1124" spans="1:59" hidden="1">
      <c r="A1124">
        <v>38348</v>
      </c>
      <c r="B1124">
        <v>2016</v>
      </c>
      <c r="C1124" t="s">
        <v>7</v>
      </c>
      <c r="D1124" t="s">
        <v>4649</v>
      </c>
      <c r="E1124" s="2">
        <v>42430</v>
      </c>
      <c r="F1124" s="2">
        <v>42432</v>
      </c>
      <c r="G1124" t="s">
        <v>36</v>
      </c>
      <c r="H1124" t="s">
        <v>36</v>
      </c>
      <c r="I1124" t="s">
        <v>4661</v>
      </c>
      <c r="J1124">
        <v>1</v>
      </c>
      <c r="K1124" t="s">
        <v>6779</v>
      </c>
      <c r="L1124" t="s">
        <v>6780</v>
      </c>
      <c r="N1124" t="s">
        <v>6781</v>
      </c>
      <c r="O1124" t="s">
        <v>6782</v>
      </c>
      <c r="Q1124" t="s">
        <v>6783</v>
      </c>
      <c r="R1124" t="s">
        <v>6784</v>
      </c>
      <c r="S1124" t="s">
        <v>6784</v>
      </c>
      <c r="AB1124" t="s">
        <v>2570</v>
      </c>
      <c r="AI1124" t="s">
        <v>4</v>
      </c>
      <c r="AJ1124" t="s">
        <v>18</v>
      </c>
      <c r="AL1124" t="s">
        <v>676</v>
      </c>
      <c r="AM1124" t="s">
        <v>6785</v>
      </c>
      <c r="AN1124" t="s">
        <v>28</v>
      </c>
      <c r="AO1124">
        <v>0</v>
      </c>
      <c r="AS1124">
        <v>0</v>
      </c>
      <c r="AT1124">
        <v>0</v>
      </c>
      <c r="BB1124">
        <v>0</v>
      </c>
      <c r="BD1124">
        <v>0</v>
      </c>
      <c r="BE1124">
        <v>0</v>
      </c>
      <c r="BF1124">
        <v>2133308</v>
      </c>
      <c r="BG1124" s="1">
        <v>42424.683645833335</v>
      </c>
    </row>
    <row r="1125" spans="1:59" hidden="1">
      <c r="A1125">
        <v>38531</v>
      </c>
      <c r="B1125">
        <v>2016</v>
      </c>
      <c r="C1125" t="s">
        <v>7</v>
      </c>
      <c r="E1125" s="2">
        <v>42430</v>
      </c>
      <c r="F1125" s="2">
        <v>42432</v>
      </c>
      <c r="G1125" t="s">
        <v>40</v>
      </c>
      <c r="H1125" t="s">
        <v>40</v>
      </c>
      <c r="I1125" t="s">
        <v>2941</v>
      </c>
      <c r="J1125">
        <v>1</v>
      </c>
      <c r="K1125" t="s">
        <v>2942</v>
      </c>
      <c r="L1125" t="s">
        <v>4933</v>
      </c>
      <c r="N1125" t="s">
        <v>2943</v>
      </c>
      <c r="O1125" t="s">
        <v>6673</v>
      </c>
      <c r="R1125" t="s">
        <v>2945</v>
      </c>
      <c r="S1125" t="s">
        <v>2945</v>
      </c>
      <c r="V1125" t="s">
        <v>2946</v>
      </c>
      <c r="Y1125" t="s">
        <v>1</v>
      </c>
      <c r="AB1125" t="s">
        <v>25</v>
      </c>
      <c r="AF1125">
        <v>0</v>
      </c>
      <c r="AI1125" t="s">
        <v>5555</v>
      </c>
      <c r="AJ1125" t="s">
        <v>64</v>
      </c>
      <c r="AK1125" t="s">
        <v>3544</v>
      </c>
      <c r="AM1125" t="s">
        <v>6785</v>
      </c>
      <c r="AN1125" t="s">
        <v>28</v>
      </c>
      <c r="AO1125">
        <v>0</v>
      </c>
      <c r="AS1125">
        <v>0</v>
      </c>
      <c r="AT1125">
        <v>0</v>
      </c>
      <c r="BB1125">
        <v>0</v>
      </c>
      <c r="BC1125">
        <v>0</v>
      </c>
      <c r="BD1125">
        <v>0</v>
      </c>
      <c r="BG1125" s="1">
        <v>42422.397523148145</v>
      </c>
    </row>
    <row r="1126" spans="1:59" hidden="1">
      <c r="A1126">
        <v>38532</v>
      </c>
      <c r="B1126">
        <v>2016</v>
      </c>
      <c r="C1126" t="s">
        <v>7</v>
      </c>
      <c r="E1126" s="2">
        <v>42430</v>
      </c>
      <c r="F1126" s="2">
        <v>42431</v>
      </c>
      <c r="G1126" t="s">
        <v>40</v>
      </c>
      <c r="H1126" t="s">
        <v>40</v>
      </c>
      <c r="I1126" t="s">
        <v>4716</v>
      </c>
      <c r="J1126">
        <v>1</v>
      </c>
      <c r="K1126" t="s">
        <v>4717</v>
      </c>
      <c r="L1126" t="s">
        <v>4718</v>
      </c>
      <c r="M1126" t="s">
        <v>4719</v>
      </c>
      <c r="N1126" t="s">
        <v>4720</v>
      </c>
      <c r="O1126" t="s">
        <v>4721</v>
      </c>
      <c r="P1126" t="s">
        <v>4721</v>
      </c>
      <c r="Q1126" t="s">
        <v>6369</v>
      </c>
      <c r="R1126" t="s">
        <v>4722</v>
      </c>
      <c r="S1126" t="s">
        <v>4722</v>
      </c>
      <c r="V1126" t="s">
        <v>6786</v>
      </c>
      <c r="Y1126" t="s">
        <v>1</v>
      </c>
      <c r="AB1126" t="s">
        <v>59</v>
      </c>
      <c r="AF1126">
        <v>0</v>
      </c>
      <c r="AI1126" t="s">
        <v>3120</v>
      </c>
      <c r="AJ1126" t="s">
        <v>42</v>
      </c>
      <c r="AL1126" t="s">
        <v>951</v>
      </c>
      <c r="AM1126" t="s">
        <v>4723</v>
      </c>
      <c r="AN1126" t="s">
        <v>28</v>
      </c>
      <c r="AO1126">
        <v>0</v>
      </c>
      <c r="AS1126">
        <v>0</v>
      </c>
      <c r="AT1126">
        <v>1</v>
      </c>
      <c r="BB1126">
        <v>0</v>
      </c>
      <c r="BC1126">
        <v>0</v>
      </c>
      <c r="BD1126">
        <v>0</v>
      </c>
      <c r="BE1126">
        <v>0</v>
      </c>
      <c r="BF1126">
        <v>8684</v>
      </c>
      <c r="BG1126" s="1">
        <v>42419.406226851854</v>
      </c>
    </row>
    <row r="1127" spans="1:59" hidden="1">
      <c r="A1127">
        <v>38572</v>
      </c>
      <c r="B1127">
        <v>2016</v>
      </c>
      <c r="C1127" t="s">
        <v>7</v>
      </c>
      <c r="D1127" t="s">
        <v>4773</v>
      </c>
      <c r="E1127" s="2">
        <v>42430</v>
      </c>
      <c r="F1127" s="2">
        <v>42431</v>
      </c>
      <c r="G1127" t="s">
        <v>739</v>
      </c>
      <c r="H1127" t="s">
        <v>739</v>
      </c>
      <c r="I1127" t="s">
        <v>895</v>
      </c>
      <c r="J1127">
        <v>1</v>
      </c>
      <c r="K1127" t="s">
        <v>3746</v>
      </c>
      <c r="L1127" t="s">
        <v>3747</v>
      </c>
      <c r="N1127" t="s">
        <v>3748</v>
      </c>
      <c r="O1127" t="s">
        <v>3885</v>
      </c>
      <c r="Q1127" t="s">
        <v>3886</v>
      </c>
      <c r="R1127" t="s">
        <v>2982</v>
      </c>
      <c r="V1127" t="s">
        <v>3750</v>
      </c>
      <c r="Y1127" t="s">
        <v>1</v>
      </c>
      <c r="AB1127" t="s">
        <v>4774</v>
      </c>
      <c r="AF1127">
        <v>0</v>
      </c>
      <c r="AI1127" t="s">
        <v>2146</v>
      </c>
      <c r="AJ1127" t="s">
        <v>42</v>
      </c>
      <c r="AK1127" t="s">
        <v>4356</v>
      </c>
      <c r="AL1127" t="s">
        <v>4356</v>
      </c>
      <c r="AM1127" t="s">
        <v>4723</v>
      </c>
      <c r="AN1127" t="s">
        <v>653</v>
      </c>
      <c r="AO1127">
        <v>0</v>
      </c>
      <c r="AS1127">
        <v>0</v>
      </c>
      <c r="AT1127">
        <v>0</v>
      </c>
      <c r="BB1127">
        <v>0</v>
      </c>
      <c r="BC1127">
        <v>109507</v>
      </c>
      <c r="BD1127">
        <v>0</v>
      </c>
      <c r="BG1127" s="1">
        <v>42423.474780092591</v>
      </c>
    </row>
    <row r="1128" spans="1:59" hidden="1">
      <c r="A1128">
        <v>38767</v>
      </c>
      <c r="B1128">
        <v>2016</v>
      </c>
      <c r="C1128" t="s">
        <v>7</v>
      </c>
      <c r="D1128" t="s">
        <v>4724</v>
      </c>
      <c r="E1128" s="2">
        <v>42430</v>
      </c>
      <c r="F1128" s="2">
        <v>42433</v>
      </c>
      <c r="G1128" t="s">
        <v>25</v>
      </c>
      <c r="H1128" t="s">
        <v>25</v>
      </c>
      <c r="I1128" t="s">
        <v>3505</v>
      </c>
      <c r="J1128">
        <v>1</v>
      </c>
      <c r="K1128" t="s">
        <v>6787</v>
      </c>
      <c r="L1128" t="s">
        <v>3625</v>
      </c>
      <c r="N1128" t="s">
        <v>3626</v>
      </c>
    </row>
    <row r="1129" spans="1:59" hidden="1">
      <c r="A1129">
        <v>38800</v>
      </c>
      <c r="B1129">
        <v>2016</v>
      </c>
      <c r="C1129" t="s">
        <v>32</v>
      </c>
      <c r="D1129" t="s">
        <v>4725</v>
      </c>
      <c r="E1129" s="2">
        <v>42430</v>
      </c>
      <c r="F1129" s="2">
        <v>42431</v>
      </c>
      <c r="G1129" t="s">
        <v>10</v>
      </c>
      <c r="H1129" t="s">
        <v>10</v>
      </c>
      <c r="I1129" t="s">
        <v>3081</v>
      </c>
    </row>
    <row r="1130" spans="1:59" hidden="1">
      <c r="A1130">
        <v>37424</v>
      </c>
      <c r="B1130">
        <v>2016</v>
      </c>
      <c r="C1130" t="s">
        <v>2</v>
      </c>
      <c r="D1130" t="s">
        <v>99</v>
      </c>
      <c r="E1130" s="2">
        <v>42431</v>
      </c>
      <c r="F1130" s="2">
        <v>42431</v>
      </c>
      <c r="G1130" t="s">
        <v>22</v>
      </c>
      <c r="H1130" t="s">
        <v>22</v>
      </c>
      <c r="I1130" t="s">
        <v>4726</v>
      </c>
      <c r="J1130">
        <v>1</v>
      </c>
      <c r="K1130" t="s">
        <v>4187</v>
      </c>
      <c r="L1130" t="s">
        <v>4727</v>
      </c>
    </row>
    <row r="1131" spans="1:59" hidden="1">
      <c r="A1131">
        <v>37626</v>
      </c>
      <c r="B1131">
        <v>2016</v>
      </c>
      <c r="C1131" t="s">
        <v>2</v>
      </c>
      <c r="D1131" t="s">
        <v>797</v>
      </c>
      <c r="E1131" s="2">
        <v>42431</v>
      </c>
      <c r="F1131" s="2">
        <v>42432</v>
      </c>
      <c r="G1131" t="s">
        <v>823</v>
      </c>
      <c r="H1131" t="s">
        <v>823</v>
      </c>
      <c r="I1131" t="s">
        <v>4549</v>
      </c>
      <c r="J1131">
        <v>1</v>
      </c>
      <c r="K1131" t="s">
        <v>4550</v>
      </c>
      <c r="L1131" t="s">
        <v>4551</v>
      </c>
      <c r="N1131" t="s">
        <v>824</v>
      </c>
      <c r="O1131">
        <v>38978662771</v>
      </c>
      <c r="R1131" t="s">
        <v>4552</v>
      </c>
      <c r="Y1131" t="s">
        <v>1</v>
      </c>
      <c r="AF1131">
        <v>0</v>
      </c>
      <c r="AI1131" t="s">
        <v>35</v>
      </c>
      <c r="AJ1131" t="s">
        <v>2985</v>
      </c>
      <c r="AK1131" t="s">
        <v>725</v>
      </c>
      <c r="AL1131" t="s">
        <v>2986</v>
      </c>
      <c r="AM1131" t="s">
        <v>4729</v>
      </c>
      <c r="AN1131" t="s">
        <v>653</v>
      </c>
      <c r="AO1131">
        <v>0</v>
      </c>
      <c r="AS1131">
        <v>0</v>
      </c>
      <c r="AT1131">
        <v>0</v>
      </c>
      <c r="BB1131">
        <v>0</v>
      </c>
      <c r="BC1131">
        <v>0</v>
      </c>
      <c r="BD1131">
        <v>0</v>
      </c>
      <c r="BG1131" s="1">
        <v>42424.574513888889</v>
      </c>
    </row>
    <row r="1132" spans="1:59" hidden="1">
      <c r="A1132">
        <v>37644</v>
      </c>
      <c r="B1132">
        <v>2016</v>
      </c>
      <c r="C1132" t="s">
        <v>32</v>
      </c>
      <c r="E1132" s="2">
        <v>42431</v>
      </c>
      <c r="F1132" s="2">
        <v>42432</v>
      </c>
      <c r="G1132" t="s">
        <v>17</v>
      </c>
      <c r="H1132" t="s">
        <v>17</v>
      </c>
      <c r="I1132" t="s">
        <v>4728</v>
      </c>
      <c r="J1132">
        <v>1</v>
      </c>
      <c r="K1132" t="s">
        <v>6411</v>
      </c>
    </row>
    <row r="1133" spans="1:59" hidden="1">
      <c r="A1133">
        <v>38068</v>
      </c>
      <c r="B1133">
        <v>2016</v>
      </c>
      <c r="C1133" t="s">
        <v>7</v>
      </c>
      <c r="E1133" s="2">
        <v>42431</v>
      </c>
      <c r="F1133" s="2">
        <v>42432</v>
      </c>
      <c r="G1133" t="s">
        <v>14</v>
      </c>
      <c r="H1133" t="s">
        <v>14</v>
      </c>
      <c r="I1133" t="s">
        <v>236</v>
      </c>
      <c r="J1133">
        <v>1</v>
      </c>
      <c r="K1133" t="s">
        <v>6788</v>
      </c>
      <c r="L1133" t="s">
        <v>6789</v>
      </c>
      <c r="N1133" t="s">
        <v>2265</v>
      </c>
      <c r="O1133" t="s">
        <v>6790</v>
      </c>
      <c r="R1133" t="s">
        <v>6791</v>
      </c>
      <c r="AB1133" t="s">
        <v>25</v>
      </c>
      <c r="AI1133" t="s">
        <v>4</v>
      </c>
      <c r="AJ1133" t="s">
        <v>16</v>
      </c>
      <c r="AK1133" t="s">
        <v>729</v>
      </c>
      <c r="AM1133" t="s">
        <v>4729</v>
      </c>
      <c r="AN1133" t="s">
        <v>28</v>
      </c>
      <c r="AO1133">
        <v>0</v>
      </c>
      <c r="AS1133">
        <v>0</v>
      </c>
      <c r="AT1133">
        <v>1</v>
      </c>
      <c r="BB1133">
        <v>0</v>
      </c>
      <c r="BD1133">
        <v>0</v>
      </c>
      <c r="BE1133">
        <v>0</v>
      </c>
      <c r="BF1133">
        <v>1864425</v>
      </c>
      <c r="BG1133" s="1">
        <v>42429.392372685186</v>
      </c>
    </row>
    <row r="1134" spans="1:59" hidden="1">
      <c r="A1134">
        <v>38822</v>
      </c>
      <c r="B1134">
        <v>2016</v>
      </c>
      <c r="C1134" t="s">
        <v>705</v>
      </c>
      <c r="D1134" t="s">
        <v>2361</v>
      </c>
      <c r="E1134" s="2">
        <v>42431</v>
      </c>
      <c r="F1134" s="2">
        <v>42432</v>
      </c>
      <c r="G1134" t="s">
        <v>38</v>
      </c>
      <c r="H1134" t="s">
        <v>38</v>
      </c>
      <c r="I1134" t="s">
        <v>3729</v>
      </c>
      <c r="J1134">
        <v>1</v>
      </c>
      <c r="K1134" t="s">
        <v>4731</v>
      </c>
      <c r="L1134" t="s">
        <v>4732</v>
      </c>
      <c r="N1134" t="s">
        <v>4733</v>
      </c>
      <c r="O1134" t="s">
        <v>4734</v>
      </c>
      <c r="R1134" t="s">
        <v>4735</v>
      </c>
      <c r="V1134" t="s">
        <v>4736</v>
      </c>
      <c r="Y1134" t="s">
        <v>1</v>
      </c>
      <c r="AI1134" t="s">
        <v>13</v>
      </c>
      <c r="AJ1134" t="s">
        <v>34</v>
      </c>
      <c r="AK1134" t="s">
        <v>826</v>
      </c>
      <c r="AL1134" t="s">
        <v>826</v>
      </c>
      <c r="AM1134" t="s">
        <v>4729</v>
      </c>
      <c r="AO1134">
        <v>0</v>
      </c>
      <c r="AS1134">
        <v>0</v>
      </c>
      <c r="AT1134">
        <v>1</v>
      </c>
      <c r="BB1134">
        <v>0</v>
      </c>
      <c r="BD1134">
        <v>0</v>
      </c>
      <c r="BG1134" s="1">
        <v>42413.752106481479</v>
      </c>
    </row>
    <row r="1135" spans="1:59" hidden="1">
      <c r="A1135">
        <v>38842</v>
      </c>
      <c r="B1135">
        <v>2016</v>
      </c>
      <c r="C1135" t="s">
        <v>15</v>
      </c>
      <c r="D1135" t="s">
        <v>5847</v>
      </c>
      <c r="E1135" s="2">
        <v>42431</v>
      </c>
      <c r="F1135" s="2">
        <v>42434</v>
      </c>
      <c r="G1135" t="s">
        <v>22</v>
      </c>
      <c r="H1135" t="s">
        <v>22</v>
      </c>
      <c r="I1135" t="s">
        <v>5685</v>
      </c>
      <c r="J1135">
        <v>1</v>
      </c>
      <c r="K1135" t="s">
        <v>5848</v>
      </c>
      <c r="L1135" t="s">
        <v>5849</v>
      </c>
      <c r="M1135" t="s">
        <v>5685</v>
      </c>
    </row>
    <row r="1136" spans="1:59">
      <c r="A1136">
        <v>38975</v>
      </c>
      <c r="B1136">
        <v>2016</v>
      </c>
      <c r="C1136" t="s">
        <v>12</v>
      </c>
      <c r="D1136" t="s">
        <v>6792</v>
      </c>
      <c r="E1136" s="2">
        <v>42431</v>
      </c>
      <c r="F1136" s="2">
        <v>42433</v>
      </c>
      <c r="G1136" t="s">
        <v>754</v>
      </c>
      <c r="H1136" t="s">
        <v>754</v>
      </c>
      <c r="I1136" t="s">
        <v>6793</v>
      </c>
      <c r="J1136">
        <v>1</v>
      </c>
      <c r="K1136" t="s">
        <v>6794</v>
      </c>
      <c r="L1136">
        <v>101</v>
      </c>
    </row>
    <row r="1137" spans="1:59" hidden="1">
      <c r="A1137">
        <v>37536</v>
      </c>
      <c r="B1137">
        <v>2016</v>
      </c>
      <c r="C1137" t="s">
        <v>96</v>
      </c>
      <c r="D1137" t="s">
        <v>4737</v>
      </c>
      <c r="E1137" s="2">
        <v>42432</v>
      </c>
      <c r="F1137" s="2">
        <v>42435</v>
      </c>
      <c r="G1137" t="s">
        <v>8</v>
      </c>
      <c r="H1137" t="s">
        <v>8</v>
      </c>
      <c r="I1137" t="s">
        <v>33</v>
      </c>
      <c r="J1137">
        <v>1</v>
      </c>
      <c r="K1137" t="s">
        <v>1182</v>
      </c>
      <c r="L1137" t="s">
        <v>767</v>
      </c>
      <c r="M1137" t="s">
        <v>768</v>
      </c>
    </row>
    <row r="1138" spans="1:59" hidden="1">
      <c r="A1138">
        <v>37463</v>
      </c>
      <c r="B1138">
        <v>2016</v>
      </c>
      <c r="C1138" t="s">
        <v>96</v>
      </c>
      <c r="D1138" t="s">
        <v>99</v>
      </c>
      <c r="E1138" s="2">
        <v>42432</v>
      </c>
      <c r="F1138" s="2">
        <v>42434</v>
      </c>
      <c r="G1138" t="s">
        <v>85</v>
      </c>
      <c r="H1138" t="s">
        <v>85</v>
      </c>
      <c r="I1138" t="s">
        <v>157</v>
      </c>
      <c r="J1138">
        <v>1</v>
      </c>
      <c r="K1138" t="s">
        <v>1046</v>
      </c>
      <c r="L1138" t="s">
        <v>156</v>
      </c>
      <c r="N1138" t="s">
        <v>1047</v>
      </c>
      <c r="O1138" t="s">
        <v>1170</v>
      </c>
      <c r="R1138" t="s">
        <v>761</v>
      </c>
      <c r="V1138" t="s">
        <v>4738</v>
      </c>
      <c r="W1138" t="s">
        <v>4739</v>
      </c>
      <c r="Y1138" t="s">
        <v>1</v>
      </c>
      <c r="AF1138">
        <v>0</v>
      </c>
      <c r="AI1138" t="s">
        <v>107</v>
      </c>
      <c r="AJ1138" t="s">
        <v>92</v>
      </c>
      <c r="AL1138" t="s">
        <v>687</v>
      </c>
      <c r="AM1138" t="s">
        <v>2025</v>
      </c>
      <c r="AO1138">
        <v>0</v>
      </c>
      <c r="AS1138">
        <v>0</v>
      </c>
      <c r="AT1138">
        <v>1</v>
      </c>
      <c r="BB1138">
        <v>0</v>
      </c>
      <c r="BC1138">
        <v>0</v>
      </c>
      <c r="BD1138">
        <v>0</v>
      </c>
      <c r="BE1138">
        <v>0</v>
      </c>
      <c r="BF1138">
        <v>5793667</v>
      </c>
      <c r="BG1138" s="1">
        <v>42412.717002314814</v>
      </c>
    </row>
    <row r="1139" spans="1:59" hidden="1">
      <c r="A1139">
        <v>37523</v>
      </c>
      <c r="B1139">
        <v>2016</v>
      </c>
      <c r="C1139" t="s">
        <v>32</v>
      </c>
      <c r="E1139" s="2">
        <v>42432</v>
      </c>
      <c r="F1139" s="2">
        <v>42435</v>
      </c>
      <c r="G1139" t="s">
        <v>8</v>
      </c>
      <c r="H1139" t="s">
        <v>8</v>
      </c>
      <c r="I1139" t="s">
        <v>33</v>
      </c>
      <c r="J1139">
        <v>1</v>
      </c>
      <c r="K1139" t="s">
        <v>1182</v>
      </c>
      <c r="L1139" t="s">
        <v>767</v>
      </c>
      <c r="M1139" t="s">
        <v>768</v>
      </c>
    </row>
    <row r="1140" spans="1:59" hidden="1">
      <c r="A1140">
        <v>37535</v>
      </c>
      <c r="B1140">
        <v>2016</v>
      </c>
      <c r="C1140" t="s">
        <v>130</v>
      </c>
      <c r="D1140" t="s">
        <v>4737</v>
      </c>
      <c r="E1140" s="2">
        <v>42432</v>
      </c>
      <c r="F1140" s="2">
        <v>42435</v>
      </c>
      <c r="G1140" t="s">
        <v>8</v>
      </c>
      <c r="H1140" t="s">
        <v>8</v>
      </c>
      <c r="I1140" t="s">
        <v>33</v>
      </c>
      <c r="J1140">
        <v>1</v>
      </c>
      <c r="K1140" t="s">
        <v>1182</v>
      </c>
      <c r="L1140" t="s">
        <v>767</v>
      </c>
      <c r="M1140" t="s">
        <v>768</v>
      </c>
    </row>
    <row r="1141" spans="1:59" hidden="1">
      <c r="A1141">
        <v>37558</v>
      </c>
      <c r="B1141">
        <v>2016</v>
      </c>
      <c r="C1141" t="s">
        <v>7</v>
      </c>
      <c r="D1141" t="s">
        <v>4740</v>
      </c>
      <c r="E1141" s="2">
        <v>42432</v>
      </c>
      <c r="F1141" s="2">
        <v>42433</v>
      </c>
      <c r="G1141" t="s">
        <v>8</v>
      </c>
      <c r="H1141" t="s">
        <v>8</v>
      </c>
      <c r="I1141" t="s">
        <v>879</v>
      </c>
      <c r="J1141">
        <v>1</v>
      </c>
      <c r="K1141" t="s">
        <v>1182</v>
      </c>
      <c r="L1141" t="s">
        <v>2026</v>
      </c>
    </row>
    <row r="1142" spans="1:59" hidden="1">
      <c r="A1142">
        <v>37721</v>
      </c>
      <c r="B1142">
        <v>2016</v>
      </c>
      <c r="C1142" t="s">
        <v>7</v>
      </c>
      <c r="E1142" s="2">
        <v>42432</v>
      </c>
      <c r="F1142" s="2">
        <v>42433</v>
      </c>
      <c r="G1142" t="s">
        <v>2530</v>
      </c>
      <c r="H1142" t="s">
        <v>2530</v>
      </c>
      <c r="I1142" t="s">
        <v>3918</v>
      </c>
      <c r="J1142">
        <v>1</v>
      </c>
      <c r="K1142" t="s">
        <v>3919</v>
      </c>
      <c r="L1142" t="s">
        <v>3920</v>
      </c>
      <c r="N1142" t="s">
        <v>3921</v>
      </c>
      <c r="O1142" t="s">
        <v>3922</v>
      </c>
      <c r="Q1142" t="s">
        <v>3923</v>
      </c>
      <c r="R1142" t="s">
        <v>3924</v>
      </c>
      <c r="S1142" t="s">
        <v>3924</v>
      </c>
      <c r="AB1142" t="s">
        <v>14</v>
      </c>
      <c r="AF1142">
        <v>0</v>
      </c>
      <c r="AI1142" t="s">
        <v>4</v>
      </c>
      <c r="AJ1142" t="s">
        <v>3</v>
      </c>
      <c r="AK1142" t="s">
        <v>675</v>
      </c>
      <c r="AL1142" t="s">
        <v>675</v>
      </c>
      <c r="AM1142" t="s">
        <v>4752</v>
      </c>
      <c r="AN1142" t="s">
        <v>28</v>
      </c>
      <c r="AO1142">
        <v>0</v>
      </c>
      <c r="AS1142">
        <v>0</v>
      </c>
      <c r="AT1142">
        <v>0</v>
      </c>
      <c r="BB1142">
        <v>0</v>
      </c>
      <c r="BC1142">
        <v>0</v>
      </c>
      <c r="BD1142">
        <v>0</v>
      </c>
      <c r="BG1142" s="1">
        <v>42397.606388888889</v>
      </c>
    </row>
    <row r="1143" spans="1:59" hidden="1">
      <c r="A1143">
        <v>37716</v>
      </c>
      <c r="B1143">
        <v>2016</v>
      </c>
      <c r="C1143" t="s">
        <v>32</v>
      </c>
      <c r="D1143" t="s">
        <v>4741</v>
      </c>
      <c r="E1143" s="2">
        <v>42432</v>
      </c>
      <c r="F1143" s="2">
        <v>42435</v>
      </c>
      <c r="G1143" t="s">
        <v>10</v>
      </c>
      <c r="H1143" t="s">
        <v>10</v>
      </c>
      <c r="I1143" t="s">
        <v>4742</v>
      </c>
    </row>
    <row r="1144" spans="1:59" hidden="1">
      <c r="A1144">
        <v>38245</v>
      </c>
      <c r="B1144">
        <v>2016</v>
      </c>
      <c r="C1144" t="s">
        <v>7</v>
      </c>
      <c r="E1144" s="2">
        <v>42432</v>
      </c>
      <c r="F1144" s="2">
        <v>42435</v>
      </c>
      <c r="G1144" t="s">
        <v>40</v>
      </c>
      <c r="H1144" t="s">
        <v>40</v>
      </c>
      <c r="I1144" t="s">
        <v>4355</v>
      </c>
      <c r="J1144">
        <v>1</v>
      </c>
      <c r="K1144" t="s">
        <v>4746</v>
      </c>
      <c r="L1144" t="s">
        <v>4747</v>
      </c>
      <c r="M1144" t="s">
        <v>4748</v>
      </c>
      <c r="N1144" t="s">
        <v>4749</v>
      </c>
    </row>
    <row r="1145" spans="1:59" hidden="1">
      <c r="A1145">
        <v>37965</v>
      </c>
      <c r="B1145">
        <v>2016</v>
      </c>
      <c r="C1145" t="s">
        <v>7</v>
      </c>
      <c r="E1145" s="2">
        <v>42432</v>
      </c>
      <c r="F1145" s="2">
        <v>42435</v>
      </c>
      <c r="G1145" t="s">
        <v>22</v>
      </c>
      <c r="H1145" t="s">
        <v>22</v>
      </c>
      <c r="I1145" t="s">
        <v>4753</v>
      </c>
      <c r="J1145">
        <v>1</v>
      </c>
      <c r="K1145" t="s">
        <v>3861</v>
      </c>
      <c r="L1145" t="s">
        <v>4754</v>
      </c>
      <c r="M1145" t="s">
        <v>3863</v>
      </c>
    </row>
    <row r="1146" spans="1:59" hidden="1">
      <c r="A1146">
        <v>38017</v>
      </c>
      <c r="B1146">
        <v>2016</v>
      </c>
      <c r="C1146" t="s">
        <v>7</v>
      </c>
      <c r="E1146" s="2">
        <v>42432</v>
      </c>
      <c r="F1146" s="2">
        <v>42433</v>
      </c>
      <c r="G1146" t="s">
        <v>14</v>
      </c>
      <c r="H1146" t="s">
        <v>14</v>
      </c>
      <c r="I1146" t="s">
        <v>50</v>
      </c>
      <c r="J1146">
        <v>1</v>
      </c>
      <c r="K1146" t="s">
        <v>2258</v>
      </c>
      <c r="L1146" t="s">
        <v>2259</v>
      </c>
      <c r="M1146" t="s">
        <v>2260</v>
      </c>
      <c r="N1146" t="s">
        <v>2261</v>
      </c>
    </row>
    <row r="1147" spans="1:59">
      <c r="A1147">
        <v>38923</v>
      </c>
      <c r="B1147">
        <v>2016</v>
      </c>
      <c r="C1147" t="s">
        <v>12</v>
      </c>
      <c r="E1147" s="2">
        <v>42432</v>
      </c>
      <c r="F1147" s="2">
        <v>42433</v>
      </c>
      <c r="G1147" t="s">
        <v>8</v>
      </c>
      <c r="H1147" t="s">
        <v>8</v>
      </c>
      <c r="I1147" t="s">
        <v>6236</v>
      </c>
      <c r="J1147">
        <v>1</v>
      </c>
      <c r="K1147" t="s">
        <v>6237</v>
      </c>
      <c r="L1147" t="s">
        <v>6238</v>
      </c>
    </row>
    <row r="1148" spans="1:59">
      <c r="A1148">
        <v>38430</v>
      </c>
      <c r="B1148">
        <v>2016</v>
      </c>
      <c r="C1148" t="s">
        <v>12</v>
      </c>
      <c r="D1148" t="s">
        <v>797</v>
      </c>
      <c r="E1148" s="2">
        <v>42432</v>
      </c>
      <c r="F1148" s="2">
        <v>42433</v>
      </c>
      <c r="G1148" t="s">
        <v>3130</v>
      </c>
      <c r="H1148" t="s">
        <v>3130</v>
      </c>
      <c r="I1148" t="s">
        <v>3751</v>
      </c>
      <c r="J1148">
        <v>1</v>
      </c>
      <c r="K1148" t="s">
        <v>3132</v>
      </c>
      <c r="L1148" t="s">
        <v>3133</v>
      </c>
    </row>
    <row r="1149" spans="1:59" hidden="1">
      <c r="A1149">
        <v>37201</v>
      </c>
      <c r="B1149">
        <v>2016</v>
      </c>
      <c r="C1149" t="s">
        <v>32</v>
      </c>
      <c r="D1149" t="s">
        <v>3981</v>
      </c>
      <c r="E1149" s="2">
        <v>42433</v>
      </c>
      <c r="F1149" s="2">
        <v>42433</v>
      </c>
      <c r="G1149" t="s">
        <v>14</v>
      </c>
      <c r="H1149" t="s">
        <v>14</v>
      </c>
      <c r="I1149" t="s">
        <v>232</v>
      </c>
      <c r="J1149">
        <v>1</v>
      </c>
      <c r="K1149" t="s">
        <v>3982</v>
      </c>
      <c r="L1149" t="s">
        <v>3983</v>
      </c>
      <c r="M1149" t="s">
        <v>3984</v>
      </c>
      <c r="N1149" t="s">
        <v>3985</v>
      </c>
      <c r="O1149" t="s">
        <v>3986</v>
      </c>
      <c r="Q1149" t="s">
        <v>3987</v>
      </c>
      <c r="R1149" t="s">
        <v>3988</v>
      </c>
      <c r="V1149" t="s">
        <v>3989</v>
      </c>
      <c r="W1149" t="s">
        <v>3990</v>
      </c>
      <c r="Y1149" t="s">
        <v>1</v>
      </c>
      <c r="AF1149">
        <v>0</v>
      </c>
      <c r="AI1149" t="s">
        <v>13</v>
      </c>
      <c r="AJ1149" t="s">
        <v>67</v>
      </c>
      <c r="AK1149" t="s">
        <v>2124</v>
      </c>
      <c r="AL1149" t="s">
        <v>2124</v>
      </c>
      <c r="AM1149" t="s">
        <v>6795</v>
      </c>
      <c r="AN1149" t="s">
        <v>28</v>
      </c>
      <c r="AO1149">
        <v>0</v>
      </c>
      <c r="AS1149">
        <v>0</v>
      </c>
      <c r="AT1149">
        <v>1</v>
      </c>
      <c r="BB1149">
        <v>0</v>
      </c>
      <c r="BC1149">
        <v>0</v>
      </c>
      <c r="BD1149">
        <v>0</v>
      </c>
      <c r="BG1149" s="1">
        <v>42395.44672453704</v>
      </c>
    </row>
    <row r="1150" spans="1:59" hidden="1">
      <c r="A1150">
        <v>37210</v>
      </c>
      <c r="B1150">
        <v>2016</v>
      </c>
      <c r="C1150" t="s">
        <v>32</v>
      </c>
      <c r="D1150" t="s">
        <v>4755</v>
      </c>
      <c r="E1150" s="2">
        <v>42433</v>
      </c>
      <c r="F1150" s="2">
        <v>42434</v>
      </c>
      <c r="G1150" t="s">
        <v>14</v>
      </c>
      <c r="H1150" t="s">
        <v>14</v>
      </c>
      <c r="I1150" t="s">
        <v>60</v>
      </c>
      <c r="J1150">
        <v>1</v>
      </c>
      <c r="K1150" t="s">
        <v>4756</v>
      </c>
      <c r="L1150" t="s">
        <v>4757</v>
      </c>
      <c r="M1150" t="s">
        <v>4758</v>
      </c>
      <c r="N1150" t="s">
        <v>4759</v>
      </c>
      <c r="O1150" t="s">
        <v>4760</v>
      </c>
      <c r="R1150" t="s">
        <v>4761</v>
      </c>
      <c r="T1150" t="s">
        <v>6370</v>
      </c>
      <c r="V1150" t="s">
        <v>4762</v>
      </c>
      <c r="W1150" t="s">
        <v>4763</v>
      </c>
      <c r="Y1150" t="s">
        <v>1</v>
      </c>
      <c r="AF1150">
        <v>0</v>
      </c>
      <c r="AI1150" t="s">
        <v>107</v>
      </c>
      <c r="AJ1150" t="s">
        <v>145</v>
      </c>
      <c r="AK1150" t="s">
        <v>1617</v>
      </c>
      <c r="AL1150" t="s">
        <v>1617</v>
      </c>
      <c r="AM1150" t="s">
        <v>2027</v>
      </c>
      <c r="AO1150">
        <v>0</v>
      </c>
      <c r="AS1150">
        <v>0</v>
      </c>
      <c r="AT1150">
        <v>1</v>
      </c>
      <c r="BB1150">
        <v>0</v>
      </c>
      <c r="BC1150">
        <v>0</v>
      </c>
      <c r="BD1150">
        <v>0</v>
      </c>
      <c r="BG1150" s="1">
        <v>42374.374837962961</v>
      </c>
    </row>
    <row r="1151" spans="1:59" hidden="1">
      <c r="A1151">
        <v>37281</v>
      </c>
      <c r="B1151">
        <v>2016</v>
      </c>
      <c r="C1151" t="s">
        <v>7</v>
      </c>
      <c r="D1151" t="s">
        <v>4791</v>
      </c>
      <c r="E1151" s="2">
        <v>42433</v>
      </c>
      <c r="F1151" s="2">
        <v>42435</v>
      </c>
      <c r="G1151" t="s">
        <v>38</v>
      </c>
      <c r="H1151" t="s">
        <v>38</v>
      </c>
      <c r="I1151" t="s">
        <v>83</v>
      </c>
      <c r="J1151">
        <v>1</v>
      </c>
      <c r="K1151" t="s">
        <v>2952</v>
      </c>
      <c r="L1151" t="s">
        <v>4792</v>
      </c>
      <c r="M1151" t="s">
        <v>4793</v>
      </c>
      <c r="N1151" t="s">
        <v>4794</v>
      </c>
      <c r="O1151" t="s">
        <v>4795</v>
      </c>
    </row>
    <row r="1152" spans="1:59" hidden="1">
      <c r="A1152">
        <v>37398</v>
      </c>
      <c r="B1152">
        <v>2016</v>
      </c>
      <c r="C1152" t="s">
        <v>130</v>
      </c>
      <c r="D1152" t="s">
        <v>99</v>
      </c>
      <c r="E1152" s="2">
        <v>42433</v>
      </c>
      <c r="F1152" s="2">
        <v>42435</v>
      </c>
      <c r="G1152" t="s">
        <v>47</v>
      </c>
      <c r="H1152" t="s">
        <v>47</v>
      </c>
      <c r="I1152" t="s">
        <v>459</v>
      </c>
      <c r="J1152">
        <v>1</v>
      </c>
      <c r="K1152" t="s">
        <v>3240</v>
      </c>
    </row>
    <row r="1153" spans="1:59" hidden="1">
      <c r="A1153">
        <v>37425</v>
      </c>
      <c r="B1153">
        <v>2016</v>
      </c>
      <c r="C1153" t="s">
        <v>2</v>
      </c>
      <c r="D1153" t="s">
        <v>99</v>
      </c>
      <c r="E1153" s="2">
        <v>42433</v>
      </c>
      <c r="F1153" s="2">
        <v>42434</v>
      </c>
      <c r="G1153" t="s">
        <v>22</v>
      </c>
      <c r="H1153" t="s">
        <v>22</v>
      </c>
      <c r="I1153" t="s">
        <v>4764</v>
      </c>
      <c r="J1153">
        <v>1</v>
      </c>
      <c r="K1153" t="s">
        <v>4187</v>
      </c>
      <c r="L1153" t="s">
        <v>4727</v>
      </c>
    </row>
    <row r="1154" spans="1:59">
      <c r="A1154">
        <v>37490</v>
      </c>
      <c r="B1154">
        <v>2016</v>
      </c>
      <c r="C1154" t="s">
        <v>12</v>
      </c>
      <c r="E1154" s="2">
        <v>42433</v>
      </c>
      <c r="F1154" s="2">
        <v>42435</v>
      </c>
      <c r="G1154" t="s">
        <v>14</v>
      </c>
      <c r="H1154" t="s">
        <v>14</v>
      </c>
      <c r="I1154" t="s">
        <v>84</v>
      </c>
      <c r="J1154">
        <v>1</v>
      </c>
      <c r="K1154" t="s">
        <v>4765</v>
      </c>
      <c r="L1154" t="s">
        <v>2425</v>
      </c>
      <c r="N1154" t="s">
        <v>4766</v>
      </c>
    </row>
    <row r="1155" spans="1:59" hidden="1">
      <c r="A1155">
        <v>37559</v>
      </c>
      <c r="B1155">
        <v>2016</v>
      </c>
      <c r="C1155" t="s">
        <v>7</v>
      </c>
      <c r="D1155" t="s">
        <v>4767</v>
      </c>
      <c r="E1155" s="2">
        <v>42433</v>
      </c>
      <c r="F1155" s="2">
        <v>42435</v>
      </c>
      <c r="G1155" t="s">
        <v>8</v>
      </c>
      <c r="H1155" t="s">
        <v>8</v>
      </c>
      <c r="I1155" t="s">
        <v>33</v>
      </c>
      <c r="J1155">
        <v>1</v>
      </c>
      <c r="K1155" t="s">
        <v>1182</v>
      </c>
      <c r="L1155" t="s">
        <v>767</v>
      </c>
      <c r="M1155" t="s">
        <v>768</v>
      </c>
    </row>
    <row r="1156" spans="1:59" hidden="1">
      <c r="A1156">
        <v>37649</v>
      </c>
      <c r="B1156">
        <v>2016</v>
      </c>
      <c r="C1156" t="s">
        <v>32</v>
      </c>
      <c r="D1156" t="s">
        <v>5035</v>
      </c>
      <c r="E1156" s="2">
        <v>42433</v>
      </c>
      <c r="F1156" s="2">
        <v>42435</v>
      </c>
      <c r="G1156" t="s">
        <v>14</v>
      </c>
      <c r="H1156" t="s">
        <v>14</v>
      </c>
      <c r="I1156" t="s">
        <v>4036</v>
      </c>
      <c r="J1156">
        <v>1</v>
      </c>
      <c r="K1156" t="s">
        <v>2257</v>
      </c>
      <c r="L1156" t="s">
        <v>5036</v>
      </c>
      <c r="M1156" t="s">
        <v>2225</v>
      </c>
      <c r="N1156" t="s">
        <v>3413</v>
      </c>
      <c r="O1156" t="s">
        <v>5037</v>
      </c>
      <c r="R1156" t="s">
        <v>5038</v>
      </c>
      <c r="Y1156" t="s">
        <v>1</v>
      </c>
      <c r="AF1156">
        <v>0</v>
      </c>
      <c r="AI1156" t="s">
        <v>103</v>
      </c>
      <c r="AJ1156" t="s">
        <v>98</v>
      </c>
      <c r="AK1156" t="s">
        <v>6371</v>
      </c>
      <c r="AL1156" t="s">
        <v>6371</v>
      </c>
      <c r="AM1156" t="s">
        <v>2028</v>
      </c>
      <c r="AO1156">
        <v>0</v>
      </c>
      <c r="AS1156">
        <v>0</v>
      </c>
      <c r="AT1156">
        <v>1</v>
      </c>
      <c r="BB1156">
        <v>0</v>
      </c>
      <c r="BC1156">
        <v>0</v>
      </c>
      <c r="BD1156">
        <v>0</v>
      </c>
      <c r="BG1156" s="1">
        <v>42388.675150462965</v>
      </c>
    </row>
    <row r="1157" spans="1:59" hidden="1">
      <c r="A1157">
        <v>37656</v>
      </c>
      <c r="B1157">
        <v>2016</v>
      </c>
      <c r="C1157" t="s">
        <v>2</v>
      </c>
      <c r="D1157" t="s">
        <v>4737</v>
      </c>
      <c r="E1157" s="2">
        <v>42433</v>
      </c>
      <c r="F1157" s="2">
        <v>42434</v>
      </c>
      <c r="G1157" t="s">
        <v>8</v>
      </c>
      <c r="H1157" t="s">
        <v>8</v>
      </c>
      <c r="I1157" t="s">
        <v>33</v>
      </c>
      <c r="J1157">
        <v>1</v>
      </c>
      <c r="K1157" t="s">
        <v>1182</v>
      </c>
      <c r="L1157" t="s">
        <v>767</v>
      </c>
      <c r="M1157" t="s">
        <v>768</v>
      </c>
    </row>
    <row r="1158" spans="1:59" hidden="1">
      <c r="A1158">
        <v>37804</v>
      </c>
      <c r="B1158">
        <v>2016</v>
      </c>
      <c r="C1158" t="s">
        <v>7</v>
      </c>
      <c r="D1158" t="s">
        <v>6796</v>
      </c>
      <c r="E1158" s="2">
        <v>42433</v>
      </c>
      <c r="F1158" s="2">
        <v>42435</v>
      </c>
      <c r="G1158" t="s">
        <v>47</v>
      </c>
      <c r="H1158" t="s">
        <v>47</v>
      </c>
      <c r="I1158" t="s">
        <v>180</v>
      </c>
      <c r="J1158">
        <v>1</v>
      </c>
      <c r="K1158" t="s">
        <v>6797</v>
      </c>
      <c r="L1158" t="s">
        <v>6798</v>
      </c>
      <c r="N1158" t="s">
        <v>6799</v>
      </c>
    </row>
    <row r="1159" spans="1:59" hidden="1">
      <c r="A1159">
        <v>37883</v>
      </c>
      <c r="B1159">
        <v>2016</v>
      </c>
      <c r="C1159" t="s">
        <v>32</v>
      </c>
      <c r="E1159" s="2">
        <v>42433</v>
      </c>
      <c r="F1159" s="2">
        <v>42434</v>
      </c>
      <c r="G1159" t="s">
        <v>22</v>
      </c>
      <c r="H1159" t="s">
        <v>22</v>
      </c>
      <c r="I1159" t="s">
        <v>4768</v>
      </c>
      <c r="J1159">
        <v>1</v>
      </c>
      <c r="K1159" t="s">
        <v>4769</v>
      </c>
      <c r="L1159" t="s">
        <v>6800</v>
      </c>
      <c r="M1159" t="s">
        <v>4771</v>
      </c>
      <c r="N1159" t="s">
        <v>4772</v>
      </c>
    </row>
    <row r="1160" spans="1:59" hidden="1">
      <c r="A1160">
        <v>37937</v>
      </c>
      <c r="B1160">
        <v>2016</v>
      </c>
      <c r="C1160" t="s">
        <v>96</v>
      </c>
      <c r="D1160" t="s">
        <v>158</v>
      </c>
      <c r="E1160" s="2">
        <v>42433</v>
      </c>
      <c r="F1160" s="2">
        <v>42434</v>
      </c>
      <c r="G1160" t="s">
        <v>5</v>
      </c>
      <c r="H1160" t="s">
        <v>5</v>
      </c>
      <c r="I1160" t="s">
        <v>1195</v>
      </c>
      <c r="J1160">
        <v>1</v>
      </c>
      <c r="K1160" t="s">
        <v>1196</v>
      </c>
      <c r="L1160" t="s">
        <v>1197</v>
      </c>
      <c r="M1160" t="s">
        <v>1198</v>
      </c>
      <c r="N1160" t="s">
        <v>1199</v>
      </c>
    </row>
    <row r="1161" spans="1:59" hidden="1">
      <c r="A1161">
        <v>38963</v>
      </c>
      <c r="B1161">
        <v>2016</v>
      </c>
      <c r="C1161" t="s">
        <v>705</v>
      </c>
      <c r="D1161" t="s">
        <v>6801</v>
      </c>
      <c r="E1161" s="2">
        <v>42433</v>
      </c>
      <c r="F1161" s="2">
        <v>42434</v>
      </c>
      <c r="G1161" t="s">
        <v>10</v>
      </c>
      <c r="H1161" t="s">
        <v>10</v>
      </c>
      <c r="I1161" t="s">
        <v>6802</v>
      </c>
      <c r="J1161">
        <v>1</v>
      </c>
      <c r="K1161" t="s">
        <v>6803</v>
      </c>
      <c r="L1161" t="s">
        <v>6804</v>
      </c>
      <c r="M1161" t="s">
        <v>3592</v>
      </c>
    </row>
    <row r="1162" spans="1:59" hidden="1">
      <c r="A1162">
        <v>38593</v>
      </c>
      <c r="B1162">
        <v>2016</v>
      </c>
      <c r="C1162" t="s">
        <v>7</v>
      </c>
      <c r="D1162" t="s">
        <v>4775</v>
      </c>
      <c r="E1162" s="2">
        <v>42433</v>
      </c>
      <c r="F1162" s="2">
        <v>42435</v>
      </c>
      <c r="G1162" t="s">
        <v>36</v>
      </c>
      <c r="H1162" t="s">
        <v>36</v>
      </c>
      <c r="I1162" t="s">
        <v>4776</v>
      </c>
      <c r="J1162">
        <v>1</v>
      </c>
      <c r="K1162" t="s">
        <v>4777</v>
      </c>
      <c r="L1162" t="s">
        <v>4778</v>
      </c>
      <c r="M1162" t="s">
        <v>4779</v>
      </c>
      <c r="N1162" t="s">
        <v>4780</v>
      </c>
    </row>
    <row r="1163" spans="1:59" hidden="1">
      <c r="A1163">
        <v>38616</v>
      </c>
      <c r="B1163">
        <v>2016</v>
      </c>
      <c r="C1163" t="s">
        <v>7</v>
      </c>
      <c r="D1163" t="s">
        <v>4781</v>
      </c>
      <c r="E1163" s="2">
        <v>42433</v>
      </c>
      <c r="F1163" s="2">
        <v>42434</v>
      </c>
      <c r="G1163" t="s">
        <v>25</v>
      </c>
      <c r="H1163" t="s">
        <v>25</v>
      </c>
      <c r="I1163" t="s">
        <v>3366</v>
      </c>
      <c r="J1163">
        <v>1</v>
      </c>
      <c r="K1163" t="s">
        <v>4782</v>
      </c>
      <c r="L1163" t="s">
        <v>4783</v>
      </c>
    </row>
    <row r="1164" spans="1:59" hidden="1">
      <c r="A1164">
        <v>38623</v>
      </c>
      <c r="B1164">
        <v>2016</v>
      </c>
      <c r="C1164" t="s">
        <v>2</v>
      </c>
      <c r="D1164" t="s">
        <v>4839</v>
      </c>
      <c r="E1164" s="2">
        <v>42433</v>
      </c>
      <c r="F1164" s="2">
        <v>42435</v>
      </c>
      <c r="G1164" t="s">
        <v>85</v>
      </c>
      <c r="H1164" t="s">
        <v>85</v>
      </c>
      <c r="I1164" t="s">
        <v>4840</v>
      </c>
      <c r="J1164">
        <v>1</v>
      </c>
      <c r="K1164" t="s">
        <v>4841</v>
      </c>
      <c r="L1164" t="s">
        <v>4842</v>
      </c>
      <c r="M1164" t="s">
        <v>460</v>
      </c>
      <c r="N1164" t="s">
        <v>4842</v>
      </c>
      <c r="O1164" t="s">
        <v>4843</v>
      </c>
      <c r="Q1164" t="s">
        <v>4844</v>
      </c>
      <c r="R1164" t="s">
        <v>4845</v>
      </c>
      <c r="V1164" t="s">
        <v>4846</v>
      </c>
      <c r="AI1164" t="s">
        <v>6321</v>
      </c>
      <c r="AJ1164" t="s">
        <v>812</v>
      </c>
      <c r="AK1164" t="s">
        <v>1192</v>
      </c>
      <c r="AL1164" t="s">
        <v>1192</v>
      </c>
      <c r="AM1164" t="s">
        <v>2028</v>
      </c>
      <c r="AN1164" t="s">
        <v>28</v>
      </c>
      <c r="AO1164">
        <v>0</v>
      </c>
      <c r="AS1164">
        <v>0</v>
      </c>
      <c r="AT1164">
        <v>0</v>
      </c>
      <c r="BB1164">
        <v>0</v>
      </c>
      <c r="BD1164">
        <v>0</v>
      </c>
      <c r="BE1164">
        <v>0</v>
      </c>
      <c r="BF1164">
        <v>58</v>
      </c>
      <c r="BG1164" s="1">
        <v>42401.607199074075</v>
      </c>
    </row>
    <row r="1165" spans="1:59" hidden="1">
      <c r="A1165">
        <v>38670</v>
      </c>
      <c r="B1165">
        <v>2016</v>
      </c>
      <c r="C1165" t="s">
        <v>26</v>
      </c>
      <c r="D1165" t="s">
        <v>4784</v>
      </c>
      <c r="E1165" s="2">
        <v>42433</v>
      </c>
      <c r="F1165" s="2">
        <v>42435</v>
      </c>
      <c r="G1165" t="s">
        <v>25</v>
      </c>
      <c r="H1165" t="s">
        <v>25</v>
      </c>
      <c r="I1165" t="s">
        <v>4785</v>
      </c>
      <c r="J1165">
        <v>1</v>
      </c>
      <c r="K1165" t="s">
        <v>4786</v>
      </c>
      <c r="L1165" t="s">
        <v>6805</v>
      </c>
    </row>
    <row r="1166" spans="1:59">
      <c r="A1166">
        <v>38730</v>
      </c>
      <c r="B1166">
        <v>2016</v>
      </c>
      <c r="C1166" t="s">
        <v>12</v>
      </c>
      <c r="E1166" s="2">
        <v>42433</v>
      </c>
      <c r="F1166" s="2">
        <v>42433</v>
      </c>
      <c r="G1166" t="s">
        <v>20</v>
      </c>
      <c r="H1166" t="s">
        <v>20</v>
      </c>
      <c r="I1166" t="s">
        <v>127</v>
      </c>
      <c r="J1166">
        <v>1</v>
      </c>
      <c r="K1166" t="s">
        <v>3170</v>
      </c>
      <c r="L1166" t="s">
        <v>3171</v>
      </c>
    </row>
    <row r="1167" spans="1:59" hidden="1">
      <c r="A1167">
        <v>38796</v>
      </c>
      <c r="B1167">
        <v>2016</v>
      </c>
      <c r="C1167" t="s">
        <v>32</v>
      </c>
      <c r="E1167" s="2">
        <v>42433</v>
      </c>
      <c r="F1167" s="2">
        <v>42435</v>
      </c>
      <c r="G1167" t="s">
        <v>40</v>
      </c>
      <c r="H1167" t="s">
        <v>40</v>
      </c>
      <c r="I1167" t="s">
        <v>4569</v>
      </c>
      <c r="J1167">
        <v>1</v>
      </c>
      <c r="K1167" t="s">
        <v>4570</v>
      </c>
      <c r="L1167" t="s">
        <v>4571</v>
      </c>
      <c r="N1167" t="s">
        <v>4572</v>
      </c>
      <c r="O1167" t="s">
        <v>4573</v>
      </c>
      <c r="Q1167" t="s">
        <v>4787</v>
      </c>
      <c r="R1167" t="s">
        <v>6806</v>
      </c>
      <c r="V1167" t="s">
        <v>4574</v>
      </c>
      <c r="AI1167" t="s">
        <v>4</v>
      </c>
      <c r="AJ1167" t="s">
        <v>67</v>
      </c>
      <c r="AK1167" t="s">
        <v>698</v>
      </c>
      <c r="AL1167" t="s">
        <v>698</v>
      </c>
      <c r="AM1167" t="s">
        <v>2028</v>
      </c>
      <c r="AN1167" t="s">
        <v>653</v>
      </c>
      <c r="AO1167">
        <v>0</v>
      </c>
      <c r="AS1167">
        <v>0</v>
      </c>
      <c r="AT1167">
        <v>0</v>
      </c>
      <c r="BB1167">
        <v>0</v>
      </c>
      <c r="BD1167">
        <v>0</v>
      </c>
      <c r="BE1167">
        <v>0</v>
      </c>
      <c r="BF1167">
        <v>3222</v>
      </c>
      <c r="BG1167" s="1">
        <v>42417.376307870371</v>
      </c>
    </row>
    <row r="1168" spans="1:59">
      <c r="A1168">
        <v>38801</v>
      </c>
      <c r="B1168">
        <v>2016</v>
      </c>
      <c r="C1168" t="s">
        <v>12</v>
      </c>
      <c r="D1168" t="s">
        <v>4725</v>
      </c>
      <c r="E1168" s="2">
        <v>42433</v>
      </c>
      <c r="F1168" s="2">
        <v>42434</v>
      </c>
      <c r="G1168" t="s">
        <v>10</v>
      </c>
      <c r="H1168" t="s">
        <v>10</v>
      </c>
      <c r="I1168" t="s">
        <v>3081</v>
      </c>
    </row>
    <row r="1169" spans="1:59">
      <c r="A1169">
        <v>38835</v>
      </c>
      <c r="B1169">
        <v>2016</v>
      </c>
      <c r="C1169" t="s">
        <v>12</v>
      </c>
      <c r="E1169" s="2">
        <v>42433</v>
      </c>
      <c r="F1169" s="2">
        <v>42433</v>
      </c>
      <c r="G1169" t="s">
        <v>22</v>
      </c>
      <c r="H1169" t="s">
        <v>22</v>
      </c>
      <c r="I1169" t="s">
        <v>5850</v>
      </c>
      <c r="J1169">
        <v>1</v>
      </c>
      <c r="K1169" t="s">
        <v>5851</v>
      </c>
      <c r="L1169" t="s">
        <v>5852</v>
      </c>
      <c r="M1169" t="s">
        <v>5853</v>
      </c>
    </row>
    <row r="1170" spans="1:59">
      <c r="A1170">
        <v>38850</v>
      </c>
      <c r="B1170">
        <v>2016</v>
      </c>
      <c r="C1170" t="s">
        <v>12</v>
      </c>
      <c r="D1170" t="s">
        <v>5727</v>
      </c>
      <c r="E1170" s="2">
        <v>42433</v>
      </c>
      <c r="F1170" s="2">
        <v>42434</v>
      </c>
      <c r="G1170" t="s">
        <v>22</v>
      </c>
      <c r="H1170" t="s">
        <v>22</v>
      </c>
      <c r="I1170" t="s">
        <v>3426</v>
      </c>
    </row>
    <row r="1171" spans="1:59">
      <c r="A1171">
        <v>38877</v>
      </c>
      <c r="B1171">
        <v>2016</v>
      </c>
      <c r="C1171" t="s">
        <v>12</v>
      </c>
      <c r="D1171" t="s">
        <v>5854</v>
      </c>
      <c r="E1171" s="2">
        <v>42433</v>
      </c>
      <c r="F1171" s="2">
        <v>42435</v>
      </c>
      <c r="G1171" t="s">
        <v>22</v>
      </c>
      <c r="H1171" t="s">
        <v>22</v>
      </c>
      <c r="I1171" t="s">
        <v>3219</v>
      </c>
      <c r="J1171">
        <v>1</v>
      </c>
      <c r="K1171" t="s">
        <v>3220</v>
      </c>
      <c r="L1171" t="s">
        <v>3809</v>
      </c>
      <c r="N1171" t="s">
        <v>3221</v>
      </c>
    </row>
    <row r="1172" spans="1:59">
      <c r="A1172">
        <v>38913</v>
      </c>
      <c r="B1172">
        <v>2016</v>
      </c>
      <c r="C1172" t="s">
        <v>12</v>
      </c>
      <c r="D1172" t="s">
        <v>6372</v>
      </c>
      <c r="E1172" s="2">
        <v>42433</v>
      </c>
      <c r="F1172" s="2">
        <v>42434</v>
      </c>
      <c r="G1172" t="s">
        <v>25</v>
      </c>
      <c r="H1172" t="s">
        <v>25</v>
      </c>
      <c r="I1172" t="s">
        <v>6373</v>
      </c>
      <c r="J1172">
        <v>1</v>
      </c>
      <c r="K1172" t="s">
        <v>6374</v>
      </c>
      <c r="L1172" t="s">
        <v>6375</v>
      </c>
    </row>
    <row r="1173" spans="1:59" hidden="1">
      <c r="A1173">
        <v>37211</v>
      </c>
      <c r="B1173">
        <v>2016</v>
      </c>
      <c r="C1173" t="s">
        <v>32</v>
      </c>
      <c r="E1173" s="2">
        <v>42434</v>
      </c>
      <c r="F1173" s="2">
        <v>42434</v>
      </c>
      <c r="G1173" t="s">
        <v>17</v>
      </c>
      <c r="H1173" t="s">
        <v>17</v>
      </c>
      <c r="I1173" t="s">
        <v>756</v>
      </c>
      <c r="J1173">
        <v>1</v>
      </c>
      <c r="K1173" t="s">
        <v>4222</v>
      </c>
      <c r="M1173">
        <v>4</v>
      </c>
    </row>
    <row r="1174" spans="1:59" hidden="1">
      <c r="A1174">
        <v>37261</v>
      </c>
      <c r="B1174">
        <v>2016</v>
      </c>
      <c r="C1174" t="s">
        <v>7</v>
      </c>
      <c r="D1174" t="s">
        <v>4788</v>
      </c>
      <c r="E1174" s="2">
        <v>42434</v>
      </c>
      <c r="F1174" s="2">
        <v>42435</v>
      </c>
      <c r="G1174" t="s">
        <v>79</v>
      </c>
      <c r="H1174" t="s">
        <v>79</v>
      </c>
      <c r="I1174" t="s">
        <v>86</v>
      </c>
      <c r="J1174">
        <v>1</v>
      </c>
      <c r="K1174" t="s">
        <v>4789</v>
      </c>
      <c r="L1174" t="s">
        <v>4790</v>
      </c>
    </row>
    <row r="1175" spans="1:59" hidden="1">
      <c r="A1175">
        <v>37390</v>
      </c>
      <c r="B1175">
        <v>2016</v>
      </c>
      <c r="C1175" t="s">
        <v>2</v>
      </c>
      <c r="D1175" t="s">
        <v>777</v>
      </c>
      <c r="E1175" s="2">
        <v>42434</v>
      </c>
      <c r="F1175" s="2">
        <v>42435</v>
      </c>
      <c r="G1175" t="s">
        <v>88</v>
      </c>
      <c r="H1175" t="s">
        <v>88</v>
      </c>
      <c r="I1175" t="s">
        <v>863</v>
      </c>
      <c r="J1175">
        <v>1</v>
      </c>
      <c r="K1175" t="s">
        <v>1680</v>
      </c>
      <c r="L1175" t="s">
        <v>1886</v>
      </c>
      <c r="N1175" t="s">
        <v>1887</v>
      </c>
      <c r="O1175" t="s">
        <v>1888</v>
      </c>
      <c r="Q1175" t="s">
        <v>1889</v>
      </c>
      <c r="R1175" t="s">
        <v>1890</v>
      </c>
      <c r="S1175" t="s">
        <v>1890</v>
      </c>
      <c r="T1175" t="s">
        <v>6293</v>
      </c>
      <c r="U1175" t="s">
        <v>6293</v>
      </c>
      <c r="V1175" t="s">
        <v>6294</v>
      </c>
      <c r="W1175" t="s">
        <v>6295</v>
      </c>
    </row>
    <row r="1176" spans="1:59" hidden="1">
      <c r="A1176">
        <v>37472</v>
      </c>
      <c r="B1176">
        <v>2016</v>
      </c>
      <c r="C1176" t="s">
        <v>96</v>
      </c>
      <c r="D1176" t="s">
        <v>99</v>
      </c>
      <c r="E1176" s="2">
        <v>42434</v>
      </c>
      <c r="F1176" s="2">
        <v>42435</v>
      </c>
      <c r="G1176" t="s">
        <v>190</v>
      </c>
      <c r="H1176" t="s">
        <v>190</v>
      </c>
      <c r="I1176" t="s">
        <v>189</v>
      </c>
      <c r="J1176">
        <v>1</v>
      </c>
      <c r="K1176" t="s">
        <v>4528</v>
      </c>
      <c r="L1176" t="s">
        <v>4529</v>
      </c>
      <c r="M1176" t="s">
        <v>1020</v>
      </c>
      <c r="N1176" t="s">
        <v>1117</v>
      </c>
      <c r="O1176">
        <v>40724303338</v>
      </c>
      <c r="R1176" t="s">
        <v>4530</v>
      </c>
      <c r="V1176" t="s">
        <v>5622</v>
      </c>
      <c r="Y1176" t="s">
        <v>1</v>
      </c>
      <c r="AI1176" t="s">
        <v>13</v>
      </c>
      <c r="AJ1176" t="s">
        <v>159</v>
      </c>
      <c r="AK1176" t="s">
        <v>686</v>
      </c>
      <c r="AM1176" t="s">
        <v>2030</v>
      </c>
      <c r="AN1176" t="s">
        <v>653</v>
      </c>
      <c r="AO1176">
        <v>0</v>
      </c>
      <c r="AS1176">
        <v>0</v>
      </c>
      <c r="AT1176">
        <v>1</v>
      </c>
      <c r="BB1176">
        <v>0</v>
      </c>
      <c r="BD1176">
        <v>0</v>
      </c>
      <c r="BG1176" s="1">
        <v>42426.428460648145</v>
      </c>
    </row>
    <row r="1177" spans="1:59">
      <c r="A1177">
        <v>37507</v>
      </c>
      <c r="B1177">
        <v>2016</v>
      </c>
      <c r="C1177" t="s">
        <v>12</v>
      </c>
      <c r="E1177" s="2">
        <v>42434</v>
      </c>
      <c r="F1177" s="2">
        <v>42435</v>
      </c>
      <c r="G1177" t="s">
        <v>40</v>
      </c>
      <c r="H1177" t="s">
        <v>40</v>
      </c>
      <c r="I1177" t="s">
        <v>2034</v>
      </c>
      <c r="J1177">
        <v>1</v>
      </c>
      <c r="K1177" t="s">
        <v>4796</v>
      </c>
      <c r="L1177" t="s">
        <v>4797</v>
      </c>
      <c r="M1177" t="s">
        <v>4798</v>
      </c>
      <c r="N1177" t="s">
        <v>4799</v>
      </c>
      <c r="O1177" t="s">
        <v>4800</v>
      </c>
      <c r="R1177" t="s">
        <v>1302</v>
      </c>
      <c r="Y1177" t="s">
        <v>1</v>
      </c>
      <c r="AF1177">
        <v>0</v>
      </c>
      <c r="AI1177" t="s">
        <v>4</v>
      </c>
      <c r="AJ1177" t="s">
        <v>91</v>
      </c>
      <c r="AK1177" t="s">
        <v>6306</v>
      </c>
      <c r="AL1177" t="s">
        <v>6306</v>
      </c>
      <c r="AM1177" t="s">
        <v>2030</v>
      </c>
      <c r="AO1177">
        <v>0</v>
      </c>
      <c r="AS1177">
        <v>0</v>
      </c>
      <c r="AT1177">
        <v>1</v>
      </c>
      <c r="BB1177">
        <v>0</v>
      </c>
      <c r="BC1177">
        <v>0</v>
      </c>
      <c r="BD1177">
        <v>0</v>
      </c>
      <c r="BG1177" s="1">
        <v>42403.365057870367</v>
      </c>
    </row>
    <row r="1178" spans="1:59">
      <c r="A1178">
        <v>37508</v>
      </c>
      <c r="B1178">
        <v>2016</v>
      </c>
      <c r="C1178" t="s">
        <v>12</v>
      </c>
      <c r="D1178" t="s">
        <v>3652</v>
      </c>
      <c r="E1178" s="2">
        <v>42434</v>
      </c>
      <c r="F1178" s="2">
        <v>42435</v>
      </c>
      <c r="G1178" t="s">
        <v>59</v>
      </c>
      <c r="H1178" t="s">
        <v>59</v>
      </c>
      <c r="I1178" t="s">
        <v>1232</v>
      </c>
      <c r="J1178">
        <v>1</v>
      </c>
      <c r="K1178" t="s">
        <v>3287</v>
      </c>
      <c r="L1178" t="s">
        <v>3653</v>
      </c>
      <c r="N1178" t="s">
        <v>6253</v>
      </c>
    </row>
    <row r="1179" spans="1:59">
      <c r="A1179">
        <v>37604</v>
      </c>
      <c r="B1179">
        <v>2016</v>
      </c>
      <c r="C1179" t="s">
        <v>12</v>
      </c>
      <c r="D1179" t="s">
        <v>6376</v>
      </c>
      <c r="E1179" s="2">
        <v>42434</v>
      </c>
      <c r="F1179" s="2">
        <v>42435</v>
      </c>
      <c r="G1179" t="s">
        <v>47</v>
      </c>
      <c r="H1179" t="s">
        <v>47</v>
      </c>
      <c r="I1179" t="s">
        <v>663</v>
      </c>
      <c r="J1179">
        <v>1</v>
      </c>
      <c r="K1179" t="s">
        <v>1202</v>
      </c>
      <c r="L1179" t="s">
        <v>1203</v>
      </c>
      <c r="N1179" t="s">
        <v>664</v>
      </c>
      <c r="O1179" t="s">
        <v>6280</v>
      </c>
      <c r="Q1179" t="s">
        <v>6281</v>
      </c>
      <c r="R1179" t="s">
        <v>6282</v>
      </c>
      <c r="S1179" t="s">
        <v>6282</v>
      </c>
      <c r="V1179" t="s">
        <v>1769</v>
      </c>
      <c r="W1179" t="s">
        <v>6283</v>
      </c>
      <c r="Y1179" t="s">
        <v>1</v>
      </c>
      <c r="AF1179">
        <v>0</v>
      </c>
      <c r="AI1179" t="s">
        <v>113</v>
      </c>
      <c r="AJ1179" t="s">
        <v>57</v>
      </c>
      <c r="AK1179" t="s">
        <v>682</v>
      </c>
      <c r="AL1179" t="s">
        <v>682</v>
      </c>
      <c r="AM1179" t="s">
        <v>2030</v>
      </c>
      <c r="AO1179">
        <v>0</v>
      </c>
      <c r="AS1179">
        <v>0</v>
      </c>
      <c r="AT1179">
        <v>1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 s="1">
        <v>42425.601342592592</v>
      </c>
    </row>
    <row r="1180" spans="1:59" hidden="1">
      <c r="A1180">
        <v>37605</v>
      </c>
      <c r="B1180">
        <v>2016</v>
      </c>
      <c r="C1180" t="s">
        <v>32</v>
      </c>
      <c r="D1180" t="s">
        <v>828</v>
      </c>
      <c r="E1180" s="2">
        <v>42434</v>
      </c>
      <c r="F1180" s="2">
        <v>42435</v>
      </c>
      <c r="G1180" t="s">
        <v>14</v>
      </c>
      <c r="H1180" t="s">
        <v>14</v>
      </c>
      <c r="I1180" t="s">
        <v>1026</v>
      </c>
      <c r="J1180">
        <v>1</v>
      </c>
      <c r="K1180" t="s">
        <v>2257</v>
      </c>
      <c r="L1180" t="s">
        <v>2225</v>
      </c>
      <c r="N1180" t="s">
        <v>3413</v>
      </c>
      <c r="O1180" t="s">
        <v>3414</v>
      </c>
      <c r="R1180" t="s">
        <v>3415</v>
      </c>
      <c r="V1180" t="s">
        <v>3416</v>
      </c>
      <c r="Y1180" t="s">
        <v>1</v>
      </c>
      <c r="AF1180">
        <v>0</v>
      </c>
      <c r="AI1180" t="s">
        <v>43</v>
      </c>
      <c r="AJ1180" t="s">
        <v>67</v>
      </c>
      <c r="AK1180" t="s">
        <v>698</v>
      </c>
      <c r="AL1180" t="s">
        <v>698</v>
      </c>
      <c r="AM1180" t="s">
        <v>2030</v>
      </c>
      <c r="AN1180" t="s">
        <v>28</v>
      </c>
      <c r="AO1180">
        <v>0</v>
      </c>
      <c r="AS1180">
        <v>0</v>
      </c>
      <c r="AT1180">
        <v>1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 s="1">
        <v>42419.514525462961</v>
      </c>
    </row>
    <row r="1181" spans="1:59" hidden="1">
      <c r="A1181">
        <v>37624</v>
      </c>
      <c r="B1181">
        <v>2016</v>
      </c>
      <c r="C1181" t="s">
        <v>7</v>
      </c>
      <c r="D1181" t="s">
        <v>4801</v>
      </c>
      <c r="E1181" s="2">
        <v>42434</v>
      </c>
      <c r="F1181" s="2">
        <v>42439</v>
      </c>
      <c r="G1181" t="s">
        <v>10</v>
      </c>
      <c r="H1181" t="s">
        <v>10</v>
      </c>
      <c r="I1181" t="s">
        <v>3720</v>
      </c>
    </row>
    <row r="1182" spans="1:59" hidden="1">
      <c r="A1182">
        <v>37646</v>
      </c>
      <c r="B1182">
        <v>2016</v>
      </c>
      <c r="C1182" t="s">
        <v>32</v>
      </c>
      <c r="D1182" t="s">
        <v>4804</v>
      </c>
      <c r="E1182" s="2">
        <v>42434</v>
      </c>
      <c r="F1182" s="2">
        <v>42437</v>
      </c>
      <c r="G1182" t="s">
        <v>24</v>
      </c>
      <c r="H1182" t="s">
        <v>24</v>
      </c>
      <c r="I1182" t="s">
        <v>4805</v>
      </c>
      <c r="J1182">
        <v>1</v>
      </c>
      <c r="K1182" t="s">
        <v>2447</v>
      </c>
      <c r="L1182" t="s">
        <v>2448</v>
      </c>
      <c r="N1182" t="s">
        <v>2449</v>
      </c>
    </row>
    <row r="1183" spans="1:59" hidden="1">
      <c r="A1183">
        <v>37701</v>
      </c>
      <c r="B1183">
        <v>2016</v>
      </c>
      <c r="C1183" t="s">
        <v>2</v>
      </c>
      <c r="D1183" t="s">
        <v>4806</v>
      </c>
      <c r="E1183" s="2">
        <v>42434</v>
      </c>
      <c r="F1183" s="2">
        <v>42435</v>
      </c>
      <c r="G1183" t="s">
        <v>47</v>
      </c>
      <c r="H1183" t="s">
        <v>47</v>
      </c>
      <c r="I1183" t="s">
        <v>3804</v>
      </c>
      <c r="J1183">
        <v>1</v>
      </c>
      <c r="K1183" t="s">
        <v>5855</v>
      </c>
      <c r="L1183" t="s">
        <v>5856</v>
      </c>
      <c r="N1183" t="s">
        <v>5857</v>
      </c>
    </row>
    <row r="1184" spans="1:59" hidden="1">
      <c r="A1184">
        <v>37730</v>
      </c>
      <c r="B1184">
        <v>2016</v>
      </c>
      <c r="C1184" t="s">
        <v>7</v>
      </c>
      <c r="D1184" t="s">
        <v>4612</v>
      </c>
      <c r="E1184" s="2">
        <v>42434</v>
      </c>
      <c r="F1184" s="2">
        <v>42435</v>
      </c>
      <c r="G1184" t="s">
        <v>3657</v>
      </c>
      <c r="H1184" t="s">
        <v>3657</v>
      </c>
      <c r="I1184" t="s">
        <v>4047</v>
      </c>
      <c r="J1184">
        <v>1</v>
      </c>
      <c r="K1184" t="s">
        <v>4048</v>
      </c>
      <c r="L1184" t="s">
        <v>4049</v>
      </c>
      <c r="O1184">
        <v>9619914550</v>
      </c>
      <c r="Q1184">
        <v>9619914550</v>
      </c>
      <c r="R1184" t="s">
        <v>3661</v>
      </c>
      <c r="Y1184" t="s">
        <v>1</v>
      </c>
      <c r="AB1184" t="s">
        <v>88</v>
      </c>
      <c r="AF1184">
        <v>0</v>
      </c>
      <c r="AI1184" t="s">
        <v>27</v>
      </c>
      <c r="AJ1184" t="s">
        <v>18</v>
      </c>
      <c r="AK1184" t="s">
        <v>677</v>
      </c>
      <c r="AL1184" t="s">
        <v>677</v>
      </c>
      <c r="AM1184" t="s">
        <v>2030</v>
      </c>
      <c r="AN1184" t="s">
        <v>28</v>
      </c>
      <c r="AO1184">
        <v>0</v>
      </c>
      <c r="AS1184">
        <v>0</v>
      </c>
      <c r="AT1184">
        <v>0</v>
      </c>
      <c r="BB1184">
        <v>0</v>
      </c>
      <c r="BC1184">
        <v>0</v>
      </c>
      <c r="BD1184">
        <v>0</v>
      </c>
      <c r="BG1184" s="1">
        <v>42299.625787037039</v>
      </c>
    </row>
    <row r="1185" spans="1:59" hidden="1">
      <c r="A1185">
        <v>37758</v>
      </c>
      <c r="B1185">
        <v>2016</v>
      </c>
      <c r="C1185" t="s">
        <v>130</v>
      </c>
      <c r="D1185" t="s">
        <v>3003</v>
      </c>
      <c r="E1185" s="2">
        <v>42434</v>
      </c>
      <c r="F1185" s="2">
        <v>42435</v>
      </c>
      <c r="G1185" t="s">
        <v>36</v>
      </c>
      <c r="H1185" t="s">
        <v>36</v>
      </c>
      <c r="I1185" t="s">
        <v>1168</v>
      </c>
      <c r="J1185">
        <v>1</v>
      </c>
      <c r="K1185" t="s">
        <v>4807</v>
      </c>
      <c r="L1185" t="s">
        <v>695</v>
      </c>
      <c r="N1185" t="s">
        <v>778</v>
      </c>
      <c r="O1185" t="s">
        <v>779</v>
      </c>
      <c r="R1185" t="s">
        <v>780</v>
      </c>
      <c r="S1185" t="s">
        <v>780</v>
      </c>
      <c r="V1185" t="s">
        <v>889</v>
      </c>
      <c r="Y1185" t="s">
        <v>1</v>
      </c>
      <c r="AF1185">
        <v>0</v>
      </c>
      <c r="AI1185" t="s">
        <v>120</v>
      </c>
      <c r="AJ1185" t="s">
        <v>143</v>
      </c>
      <c r="AL1185" t="s">
        <v>1855</v>
      </c>
      <c r="AM1185" t="s">
        <v>2030</v>
      </c>
      <c r="AO1185">
        <v>0</v>
      </c>
      <c r="AS1185">
        <v>0</v>
      </c>
      <c r="AT1185">
        <v>0</v>
      </c>
      <c r="BB1185">
        <v>0</v>
      </c>
      <c r="BC1185">
        <v>108926</v>
      </c>
      <c r="BD1185">
        <v>0</v>
      </c>
      <c r="BE1185">
        <v>0</v>
      </c>
      <c r="BF1185">
        <v>0</v>
      </c>
      <c r="BG1185" s="1">
        <v>42300.366689814815</v>
      </c>
    </row>
    <row r="1186" spans="1:59" hidden="1">
      <c r="A1186">
        <v>37906</v>
      </c>
      <c r="B1186">
        <v>2016</v>
      </c>
      <c r="C1186" t="s">
        <v>2</v>
      </c>
      <c r="E1186" s="2">
        <v>42434</v>
      </c>
      <c r="F1186" s="2">
        <v>42434</v>
      </c>
      <c r="G1186" t="s">
        <v>787</v>
      </c>
      <c r="H1186" t="s">
        <v>787</v>
      </c>
      <c r="I1186" t="s">
        <v>788</v>
      </c>
      <c r="J1186">
        <v>1</v>
      </c>
      <c r="K1186" t="s">
        <v>789</v>
      </c>
      <c r="L1186" t="s">
        <v>2213</v>
      </c>
      <c r="N1186" t="s">
        <v>3421</v>
      </c>
    </row>
    <row r="1187" spans="1:59" hidden="1">
      <c r="A1187">
        <v>37932</v>
      </c>
      <c r="B1187">
        <v>2016</v>
      </c>
      <c r="C1187" t="s">
        <v>2</v>
      </c>
      <c r="D1187" t="s">
        <v>3180</v>
      </c>
      <c r="E1187" s="2">
        <v>42434</v>
      </c>
      <c r="F1187" s="2">
        <v>42435</v>
      </c>
      <c r="G1187" t="s">
        <v>5</v>
      </c>
      <c r="H1187" t="s">
        <v>5</v>
      </c>
      <c r="I1187" t="s">
        <v>4808</v>
      </c>
      <c r="J1187">
        <v>1</v>
      </c>
      <c r="K1187" t="s">
        <v>4809</v>
      </c>
      <c r="L1187" t="s">
        <v>4810</v>
      </c>
      <c r="N1187" t="s">
        <v>4811</v>
      </c>
    </row>
    <row r="1188" spans="1:59" hidden="1">
      <c r="A1188">
        <v>37994</v>
      </c>
      <c r="B1188">
        <v>2016</v>
      </c>
      <c r="C1188" t="s">
        <v>7</v>
      </c>
      <c r="D1188" t="s">
        <v>4812</v>
      </c>
      <c r="E1188" s="2">
        <v>42434</v>
      </c>
      <c r="F1188" s="2">
        <v>42435</v>
      </c>
      <c r="G1188" t="s">
        <v>20</v>
      </c>
      <c r="H1188" t="s">
        <v>20</v>
      </c>
      <c r="I1188" t="s">
        <v>4053</v>
      </c>
      <c r="J1188">
        <v>1</v>
      </c>
      <c r="K1188" t="s">
        <v>4813</v>
      </c>
      <c r="L1188" t="s">
        <v>4814</v>
      </c>
    </row>
    <row r="1189" spans="1:59" hidden="1">
      <c r="A1189">
        <v>38051</v>
      </c>
      <c r="B1189">
        <v>2016</v>
      </c>
      <c r="C1189" t="s">
        <v>2</v>
      </c>
      <c r="E1189" s="2">
        <v>42434</v>
      </c>
      <c r="F1189" s="2">
        <v>42435</v>
      </c>
      <c r="G1189" t="s">
        <v>11</v>
      </c>
      <c r="H1189" t="s">
        <v>11</v>
      </c>
      <c r="I1189" t="s">
        <v>3061</v>
      </c>
      <c r="J1189">
        <v>1</v>
      </c>
      <c r="K1189" t="s">
        <v>564</v>
      </c>
      <c r="L1189" t="s">
        <v>3062</v>
      </c>
    </row>
    <row r="1190" spans="1:59" hidden="1">
      <c r="A1190">
        <v>38079</v>
      </c>
      <c r="B1190">
        <v>2016</v>
      </c>
      <c r="C1190" t="s">
        <v>32</v>
      </c>
      <c r="E1190" s="2">
        <v>42434</v>
      </c>
      <c r="F1190" s="2">
        <v>42434</v>
      </c>
      <c r="G1190" t="s">
        <v>5</v>
      </c>
      <c r="H1190" t="s">
        <v>5</v>
      </c>
      <c r="I1190" t="s">
        <v>4815</v>
      </c>
      <c r="J1190">
        <v>1</v>
      </c>
      <c r="K1190" t="s">
        <v>4816</v>
      </c>
      <c r="L1190" t="s">
        <v>4817</v>
      </c>
      <c r="M1190" t="s">
        <v>4818</v>
      </c>
      <c r="N1190" t="s">
        <v>4819</v>
      </c>
    </row>
    <row r="1191" spans="1:59" hidden="1">
      <c r="A1191">
        <v>38190</v>
      </c>
      <c r="B1191">
        <v>2016</v>
      </c>
      <c r="C1191" t="s">
        <v>7</v>
      </c>
      <c r="E1191" s="2">
        <v>42434</v>
      </c>
      <c r="F1191" s="2">
        <v>42435</v>
      </c>
      <c r="G1191" t="s">
        <v>5</v>
      </c>
      <c r="H1191" t="s">
        <v>5</v>
      </c>
      <c r="I1191" t="s">
        <v>4820</v>
      </c>
      <c r="J1191">
        <v>1</v>
      </c>
      <c r="K1191" t="s">
        <v>4821</v>
      </c>
      <c r="L1191" t="s">
        <v>4822</v>
      </c>
      <c r="N1191" t="s">
        <v>4823</v>
      </c>
    </row>
    <row r="1192" spans="1:59" hidden="1">
      <c r="A1192">
        <v>38204</v>
      </c>
      <c r="B1192">
        <v>2016</v>
      </c>
      <c r="C1192" t="s">
        <v>96</v>
      </c>
      <c r="D1192" t="s">
        <v>95</v>
      </c>
      <c r="E1192" s="2">
        <v>42434</v>
      </c>
      <c r="F1192" s="2">
        <v>42435</v>
      </c>
      <c r="G1192" t="s">
        <v>38</v>
      </c>
      <c r="H1192" t="s">
        <v>38</v>
      </c>
      <c r="I1192" t="s">
        <v>108</v>
      </c>
      <c r="J1192">
        <v>1</v>
      </c>
      <c r="K1192" t="s">
        <v>6807</v>
      </c>
      <c r="L1192" t="s">
        <v>4272</v>
      </c>
      <c r="N1192" t="s">
        <v>1147</v>
      </c>
      <c r="O1192" t="s">
        <v>6377</v>
      </c>
      <c r="R1192" t="s">
        <v>1421</v>
      </c>
      <c r="S1192" t="s">
        <v>1421</v>
      </c>
      <c r="V1192" t="s">
        <v>6378</v>
      </c>
      <c r="AI1192" t="s">
        <v>93</v>
      </c>
      <c r="AJ1192" t="s">
        <v>159</v>
      </c>
      <c r="AL1192" t="s">
        <v>686</v>
      </c>
      <c r="AM1192" t="s">
        <v>2030</v>
      </c>
      <c r="AN1192" t="s">
        <v>28</v>
      </c>
      <c r="AO1192">
        <v>0</v>
      </c>
      <c r="AS1192">
        <v>0</v>
      </c>
      <c r="AT1192">
        <v>0</v>
      </c>
      <c r="BB1192">
        <v>0</v>
      </c>
      <c r="BD1192">
        <v>1</v>
      </c>
      <c r="BE1192">
        <v>0</v>
      </c>
      <c r="BF1192">
        <v>-1</v>
      </c>
      <c r="BG1192" s="1">
        <v>42425.596770833334</v>
      </c>
    </row>
    <row r="1193" spans="1:59" hidden="1">
      <c r="A1193">
        <v>38227</v>
      </c>
      <c r="B1193">
        <v>2016</v>
      </c>
      <c r="C1193" t="s">
        <v>7</v>
      </c>
      <c r="D1193" t="s">
        <v>5068</v>
      </c>
      <c r="E1193" s="2">
        <v>42434</v>
      </c>
      <c r="F1193" s="2">
        <v>42435</v>
      </c>
      <c r="G1193" t="s">
        <v>59</v>
      </c>
      <c r="H1193" t="s">
        <v>59</v>
      </c>
      <c r="I1193" t="s">
        <v>2847</v>
      </c>
      <c r="J1193">
        <v>1</v>
      </c>
      <c r="K1193" t="s">
        <v>2848</v>
      </c>
      <c r="L1193" t="s">
        <v>2849</v>
      </c>
      <c r="M1193" t="s">
        <v>2850</v>
      </c>
      <c r="N1193" t="s">
        <v>5069</v>
      </c>
      <c r="O1193" t="s">
        <v>2851</v>
      </c>
      <c r="R1193" t="s">
        <v>5070</v>
      </c>
      <c r="S1193" t="s">
        <v>5070</v>
      </c>
      <c r="V1193" t="s">
        <v>5071</v>
      </c>
      <c r="Y1193" t="s">
        <v>1</v>
      </c>
      <c r="AB1193" t="s">
        <v>85</v>
      </c>
      <c r="AF1193">
        <v>0</v>
      </c>
      <c r="AI1193" t="s">
        <v>4</v>
      </c>
      <c r="AJ1193" t="s">
        <v>3</v>
      </c>
      <c r="AK1193" t="s">
        <v>675</v>
      </c>
      <c r="AL1193" t="s">
        <v>675</v>
      </c>
      <c r="AM1193" t="s">
        <v>2030</v>
      </c>
      <c r="AN1193" t="s">
        <v>28</v>
      </c>
      <c r="AO1193">
        <v>0</v>
      </c>
      <c r="AS1193">
        <v>0</v>
      </c>
      <c r="AT1193">
        <v>0</v>
      </c>
      <c r="BB1193">
        <v>0</v>
      </c>
      <c r="BC1193">
        <v>0</v>
      </c>
      <c r="BD1193">
        <v>0</v>
      </c>
      <c r="BG1193" s="1">
        <v>42388.460486111115</v>
      </c>
    </row>
    <row r="1194" spans="1:59" hidden="1">
      <c r="A1194">
        <v>38261</v>
      </c>
      <c r="B1194">
        <v>2016</v>
      </c>
      <c r="C1194" t="s">
        <v>2</v>
      </c>
      <c r="D1194" t="s">
        <v>4824</v>
      </c>
      <c r="E1194" s="2">
        <v>42434</v>
      </c>
      <c r="F1194" s="2">
        <v>42435</v>
      </c>
      <c r="G1194" t="s">
        <v>40</v>
      </c>
      <c r="H1194" t="s">
        <v>40</v>
      </c>
      <c r="I1194" t="s">
        <v>4825</v>
      </c>
      <c r="J1194">
        <v>1</v>
      </c>
      <c r="K1194" t="s">
        <v>4826</v>
      </c>
      <c r="L1194" t="s">
        <v>4827</v>
      </c>
      <c r="M1194" t="s">
        <v>4828</v>
      </c>
      <c r="N1194" t="s">
        <v>4829</v>
      </c>
      <c r="O1194" t="s">
        <v>4830</v>
      </c>
      <c r="Q1194" t="s">
        <v>4831</v>
      </c>
      <c r="R1194" t="s">
        <v>4832</v>
      </c>
      <c r="Y1194" t="s">
        <v>1</v>
      </c>
      <c r="AF1194">
        <v>0</v>
      </c>
      <c r="AI1194" t="s">
        <v>0</v>
      </c>
      <c r="AJ1194" t="s">
        <v>0</v>
      </c>
      <c r="AK1194" t="s">
        <v>5815</v>
      </c>
      <c r="AL1194" t="s">
        <v>5815</v>
      </c>
      <c r="AM1194" t="s">
        <v>2030</v>
      </c>
      <c r="AO1194">
        <v>0</v>
      </c>
      <c r="AS1194">
        <v>0</v>
      </c>
      <c r="AT1194">
        <v>0</v>
      </c>
      <c r="BB1194">
        <v>0</v>
      </c>
      <c r="BC1194">
        <v>0</v>
      </c>
      <c r="BD1194">
        <v>0</v>
      </c>
      <c r="BG1194" s="1">
        <v>42289.394074074073</v>
      </c>
    </row>
    <row r="1195" spans="1:59" hidden="1">
      <c r="A1195">
        <v>38662</v>
      </c>
      <c r="B1195">
        <v>2016</v>
      </c>
      <c r="C1195" t="s">
        <v>7</v>
      </c>
      <c r="E1195" s="2">
        <v>42434</v>
      </c>
      <c r="F1195" s="2">
        <v>42435</v>
      </c>
      <c r="G1195" t="s">
        <v>25</v>
      </c>
      <c r="H1195" t="s">
        <v>25</v>
      </c>
      <c r="I1195" t="s">
        <v>3370</v>
      </c>
      <c r="J1195">
        <v>1</v>
      </c>
      <c r="K1195" t="s">
        <v>4833</v>
      </c>
      <c r="L1195" t="s">
        <v>3372</v>
      </c>
    </row>
    <row r="1196" spans="1:59" hidden="1">
      <c r="A1196">
        <v>38349</v>
      </c>
      <c r="B1196">
        <v>2016</v>
      </c>
      <c r="C1196" t="s">
        <v>7</v>
      </c>
      <c r="D1196" t="s">
        <v>4905</v>
      </c>
      <c r="E1196" s="2">
        <v>42434</v>
      </c>
      <c r="F1196" s="2">
        <v>42437</v>
      </c>
      <c r="G1196" t="s">
        <v>36</v>
      </c>
      <c r="H1196" t="s">
        <v>36</v>
      </c>
      <c r="I1196" t="s">
        <v>48</v>
      </c>
      <c r="J1196">
        <v>1</v>
      </c>
      <c r="K1196" t="s">
        <v>4906</v>
      </c>
      <c r="L1196" t="s">
        <v>2323</v>
      </c>
      <c r="N1196" t="s">
        <v>2324</v>
      </c>
      <c r="O1196" t="s">
        <v>4907</v>
      </c>
      <c r="R1196" t="s">
        <v>2326</v>
      </c>
      <c r="S1196" t="s">
        <v>2326</v>
      </c>
      <c r="V1196" t="s">
        <v>2327</v>
      </c>
      <c r="AB1196" t="s">
        <v>25</v>
      </c>
      <c r="AI1196" t="s">
        <v>3120</v>
      </c>
      <c r="AJ1196" t="s">
        <v>42</v>
      </c>
      <c r="AK1196" t="s">
        <v>951</v>
      </c>
      <c r="AL1196" t="s">
        <v>951</v>
      </c>
      <c r="AM1196" t="s">
        <v>6379</v>
      </c>
      <c r="AN1196" t="s">
        <v>28</v>
      </c>
      <c r="AO1196">
        <v>0</v>
      </c>
      <c r="AS1196">
        <v>0</v>
      </c>
      <c r="AT1196">
        <v>1</v>
      </c>
      <c r="BB1196">
        <v>0</v>
      </c>
      <c r="BD1196">
        <v>1</v>
      </c>
      <c r="BE1196">
        <v>0</v>
      </c>
      <c r="BF1196">
        <v>73440</v>
      </c>
      <c r="BG1196" s="1">
        <v>42428.472361111111</v>
      </c>
    </row>
    <row r="1197" spans="1:59" hidden="1">
      <c r="A1197">
        <v>38594</v>
      </c>
      <c r="B1197">
        <v>2016</v>
      </c>
      <c r="C1197" t="s">
        <v>7</v>
      </c>
      <c r="D1197" t="s">
        <v>4838</v>
      </c>
      <c r="E1197" s="2">
        <v>42434</v>
      </c>
      <c r="F1197" s="2">
        <v>42435</v>
      </c>
      <c r="G1197" t="s">
        <v>25</v>
      </c>
      <c r="H1197" t="s">
        <v>25</v>
      </c>
      <c r="I1197" t="s">
        <v>3738</v>
      </c>
      <c r="J1197">
        <v>1</v>
      </c>
      <c r="K1197" t="s">
        <v>3569</v>
      </c>
      <c r="L1197" t="s">
        <v>3739</v>
      </c>
    </row>
    <row r="1198" spans="1:59" hidden="1">
      <c r="A1198">
        <v>38696</v>
      </c>
      <c r="B1198">
        <v>2016</v>
      </c>
      <c r="C1198" t="s">
        <v>7</v>
      </c>
      <c r="D1198" t="s">
        <v>4847</v>
      </c>
      <c r="E1198" s="2">
        <v>42434</v>
      </c>
      <c r="F1198" s="2">
        <v>42435</v>
      </c>
      <c r="G1198" t="s">
        <v>25</v>
      </c>
      <c r="H1198" t="s">
        <v>25</v>
      </c>
      <c r="I1198" t="s">
        <v>4848</v>
      </c>
      <c r="J1198">
        <v>1</v>
      </c>
      <c r="K1198" t="s">
        <v>4849</v>
      </c>
      <c r="L1198" t="s">
        <v>4850</v>
      </c>
      <c r="N1198" t="s">
        <v>4851</v>
      </c>
    </row>
    <row r="1199" spans="1:59" hidden="1">
      <c r="A1199">
        <v>38704</v>
      </c>
      <c r="B1199">
        <v>2016</v>
      </c>
      <c r="C1199" t="s">
        <v>7</v>
      </c>
      <c r="E1199" s="2">
        <v>42434</v>
      </c>
      <c r="F1199" s="2">
        <v>42435</v>
      </c>
      <c r="G1199" t="s">
        <v>25</v>
      </c>
      <c r="H1199" t="s">
        <v>25</v>
      </c>
      <c r="I1199" t="s">
        <v>4852</v>
      </c>
      <c r="J1199">
        <v>1</v>
      </c>
      <c r="K1199" t="s">
        <v>4853</v>
      </c>
      <c r="M1199" t="s">
        <v>4854</v>
      </c>
    </row>
    <row r="1200" spans="1:59" hidden="1">
      <c r="A1200">
        <v>38712</v>
      </c>
      <c r="B1200">
        <v>2016</v>
      </c>
      <c r="C1200" t="s">
        <v>7</v>
      </c>
      <c r="D1200" t="s">
        <v>3134</v>
      </c>
      <c r="E1200" s="2">
        <v>42434</v>
      </c>
      <c r="F1200" s="2">
        <v>42434</v>
      </c>
      <c r="G1200" t="s">
        <v>25</v>
      </c>
      <c r="H1200" t="s">
        <v>25</v>
      </c>
      <c r="I1200" t="s">
        <v>6380</v>
      </c>
      <c r="J1200">
        <v>1</v>
      </c>
      <c r="K1200" t="s">
        <v>6808</v>
      </c>
      <c r="L1200" t="s">
        <v>6381</v>
      </c>
      <c r="N1200" t="s">
        <v>6382</v>
      </c>
      <c r="O1200" t="s">
        <v>6383</v>
      </c>
      <c r="Q1200" t="s">
        <v>6384</v>
      </c>
      <c r="R1200" t="s">
        <v>6809</v>
      </c>
      <c r="V1200" t="s">
        <v>6810</v>
      </c>
      <c r="AB1200" t="s">
        <v>25</v>
      </c>
      <c r="AI1200" t="s">
        <v>2269</v>
      </c>
      <c r="AJ1200" t="s">
        <v>16</v>
      </c>
      <c r="AK1200" t="s">
        <v>678</v>
      </c>
      <c r="AL1200" t="s">
        <v>678</v>
      </c>
      <c r="AM1200" t="s">
        <v>2029</v>
      </c>
      <c r="AN1200" t="s">
        <v>28</v>
      </c>
      <c r="AO1200">
        <v>0</v>
      </c>
      <c r="AS1200">
        <v>0</v>
      </c>
      <c r="AT1200">
        <v>1</v>
      </c>
      <c r="BB1200">
        <v>0</v>
      </c>
      <c r="BD1200">
        <v>0</v>
      </c>
      <c r="BE1200">
        <v>0</v>
      </c>
      <c r="BF1200">
        <v>39029</v>
      </c>
      <c r="BG1200" s="1">
        <v>42411.720069444447</v>
      </c>
    </row>
    <row r="1201" spans="1:59">
      <c r="A1201">
        <v>38731</v>
      </c>
      <c r="B1201">
        <v>2016</v>
      </c>
      <c r="C1201" t="s">
        <v>12</v>
      </c>
      <c r="E1201" s="2">
        <v>42434</v>
      </c>
      <c r="F1201" s="2">
        <v>42435</v>
      </c>
      <c r="G1201" t="s">
        <v>20</v>
      </c>
      <c r="H1201" t="s">
        <v>20</v>
      </c>
      <c r="I1201" t="s">
        <v>127</v>
      </c>
      <c r="J1201">
        <v>1</v>
      </c>
      <c r="K1201" t="s">
        <v>3170</v>
      </c>
      <c r="L1201" t="s">
        <v>3171</v>
      </c>
    </row>
    <row r="1202" spans="1:59" hidden="1">
      <c r="A1202">
        <v>38775</v>
      </c>
      <c r="B1202">
        <v>2016</v>
      </c>
      <c r="C1202" t="s">
        <v>32</v>
      </c>
      <c r="E1202" s="2">
        <v>42434</v>
      </c>
      <c r="F1202" s="2">
        <v>42434</v>
      </c>
      <c r="G1202" t="s">
        <v>47</v>
      </c>
      <c r="H1202" t="s">
        <v>47</v>
      </c>
      <c r="I1202" t="s">
        <v>4855</v>
      </c>
      <c r="J1202">
        <v>1</v>
      </c>
      <c r="K1202" t="s">
        <v>4856</v>
      </c>
      <c r="M1202" t="s">
        <v>4857</v>
      </c>
      <c r="N1202" t="s">
        <v>4858</v>
      </c>
      <c r="O1202">
        <v>491713710756</v>
      </c>
      <c r="R1202" t="s">
        <v>4859</v>
      </c>
      <c r="V1202" t="s">
        <v>4860</v>
      </c>
      <c r="AI1202" t="s">
        <v>4</v>
      </c>
      <c r="AJ1202" t="s">
        <v>67</v>
      </c>
      <c r="AK1202" t="s">
        <v>2124</v>
      </c>
      <c r="AL1202" t="s">
        <v>2124</v>
      </c>
      <c r="AM1202" t="s">
        <v>2029</v>
      </c>
      <c r="AO1202">
        <v>0</v>
      </c>
      <c r="AS1202">
        <v>0</v>
      </c>
      <c r="AT1202">
        <v>1</v>
      </c>
      <c r="BB1202">
        <v>0</v>
      </c>
      <c r="BD1202">
        <v>0</v>
      </c>
      <c r="BE1202">
        <v>0</v>
      </c>
      <c r="BF1202">
        <v>0</v>
      </c>
      <c r="BG1202" s="1">
        <v>42423.348414351851</v>
      </c>
    </row>
    <row r="1203" spans="1:59" hidden="1">
      <c r="A1203">
        <v>38799</v>
      </c>
      <c r="B1203">
        <v>2016</v>
      </c>
      <c r="C1203" t="s">
        <v>32</v>
      </c>
      <c r="D1203" t="s">
        <v>4861</v>
      </c>
      <c r="E1203" s="2">
        <v>42434</v>
      </c>
      <c r="F1203" s="2">
        <v>42435</v>
      </c>
      <c r="G1203" t="s">
        <v>10</v>
      </c>
      <c r="H1203" t="s">
        <v>10</v>
      </c>
      <c r="I1203" t="s">
        <v>2131</v>
      </c>
    </row>
    <row r="1204" spans="1:59" hidden="1">
      <c r="A1204">
        <v>38830</v>
      </c>
      <c r="B1204">
        <v>2016</v>
      </c>
      <c r="C1204" t="s">
        <v>705</v>
      </c>
      <c r="D1204" t="s">
        <v>4834</v>
      </c>
      <c r="E1204" s="2">
        <v>42434</v>
      </c>
      <c r="F1204" s="2">
        <v>42435</v>
      </c>
      <c r="G1204" t="s">
        <v>14</v>
      </c>
      <c r="H1204" t="s">
        <v>14</v>
      </c>
      <c r="I1204" t="s">
        <v>4835</v>
      </c>
      <c r="J1204">
        <v>1</v>
      </c>
      <c r="K1204" t="s">
        <v>5858</v>
      </c>
      <c r="L1204" t="s">
        <v>4836</v>
      </c>
      <c r="N1204" t="s">
        <v>4837</v>
      </c>
    </row>
    <row r="1205" spans="1:59" hidden="1">
      <c r="A1205">
        <v>38966</v>
      </c>
      <c r="B1205">
        <v>2016</v>
      </c>
      <c r="C1205" t="s">
        <v>7</v>
      </c>
      <c r="E1205" s="2">
        <v>42434</v>
      </c>
      <c r="F1205" s="2">
        <v>42435</v>
      </c>
      <c r="G1205" t="s">
        <v>40</v>
      </c>
      <c r="H1205" t="s">
        <v>40</v>
      </c>
      <c r="I1205" t="s">
        <v>213</v>
      </c>
      <c r="J1205">
        <v>1</v>
      </c>
      <c r="K1205" t="s">
        <v>3494</v>
      </c>
      <c r="N1205" t="s">
        <v>6811</v>
      </c>
      <c r="O1205" t="s">
        <v>6812</v>
      </c>
      <c r="Q1205" t="s">
        <v>6813</v>
      </c>
      <c r="R1205" t="s">
        <v>6814</v>
      </c>
      <c r="V1205" t="s">
        <v>6815</v>
      </c>
      <c r="Y1205" t="s">
        <v>1</v>
      </c>
      <c r="AB1205" t="s">
        <v>14</v>
      </c>
      <c r="AI1205" t="s">
        <v>6438</v>
      </c>
      <c r="AJ1205" t="s">
        <v>18</v>
      </c>
      <c r="AK1205" t="s">
        <v>677</v>
      </c>
      <c r="AL1205" t="s">
        <v>677</v>
      </c>
      <c r="AM1205" t="s">
        <v>2030</v>
      </c>
      <c r="AO1205">
        <v>0</v>
      </c>
      <c r="AS1205">
        <v>0</v>
      </c>
      <c r="AT1205">
        <v>1</v>
      </c>
      <c r="BB1205">
        <v>0</v>
      </c>
      <c r="BD1205">
        <v>0</v>
      </c>
      <c r="BG1205" s="1">
        <v>42430.625509259262</v>
      </c>
    </row>
    <row r="1206" spans="1:59">
      <c r="A1206">
        <v>37380</v>
      </c>
      <c r="B1206">
        <v>2016</v>
      </c>
      <c r="C1206" t="s">
        <v>12</v>
      </c>
      <c r="D1206" t="s">
        <v>2031</v>
      </c>
      <c r="E1206" s="2">
        <v>42435</v>
      </c>
      <c r="F1206" s="2">
        <v>42435</v>
      </c>
      <c r="G1206" t="s">
        <v>47</v>
      </c>
      <c r="H1206" t="s">
        <v>47</v>
      </c>
      <c r="I1206" t="s">
        <v>254</v>
      </c>
      <c r="J1206">
        <v>1</v>
      </c>
      <c r="K1206" t="s">
        <v>1307</v>
      </c>
      <c r="L1206" t="s">
        <v>5859</v>
      </c>
      <c r="N1206" t="s">
        <v>1308</v>
      </c>
      <c r="O1206" t="s">
        <v>1309</v>
      </c>
      <c r="Q1206" t="s">
        <v>1310</v>
      </c>
      <c r="R1206" t="s">
        <v>6385</v>
      </c>
      <c r="S1206" t="s">
        <v>6385</v>
      </c>
      <c r="T1206" t="s">
        <v>6385</v>
      </c>
      <c r="V1206" t="s">
        <v>2032</v>
      </c>
      <c r="W1206" t="s">
        <v>2033</v>
      </c>
      <c r="Y1206" t="s">
        <v>1</v>
      </c>
      <c r="AF1206">
        <v>0</v>
      </c>
      <c r="AI1206" t="s">
        <v>13</v>
      </c>
      <c r="AJ1206" t="s">
        <v>91</v>
      </c>
      <c r="AK1206" t="s">
        <v>1230</v>
      </c>
      <c r="AL1206" t="s">
        <v>1230</v>
      </c>
      <c r="AM1206" t="s">
        <v>4871</v>
      </c>
      <c r="AO1206">
        <v>0</v>
      </c>
      <c r="AS1206">
        <v>0</v>
      </c>
      <c r="AT1206">
        <v>1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 s="1">
        <v>42389.459745370368</v>
      </c>
    </row>
    <row r="1207" spans="1:59" hidden="1">
      <c r="A1207">
        <v>37560</v>
      </c>
      <c r="B1207">
        <v>2016</v>
      </c>
      <c r="C1207" t="s">
        <v>7</v>
      </c>
      <c r="D1207" t="s">
        <v>4862</v>
      </c>
      <c r="E1207" s="2">
        <v>42435</v>
      </c>
      <c r="F1207" s="2">
        <v>42436</v>
      </c>
      <c r="G1207" t="s">
        <v>8</v>
      </c>
      <c r="H1207" t="s">
        <v>8</v>
      </c>
      <c r="I1207" t="s">
        <v>769</v>
      </c>
      <c r="J1207">
        <v>1</v>
      </c>
      <c r="K1207" t="s">
        <v>1182</v>
      </c>
      <c r="L1207" t="s">
        <v>893</v>
      </c>
      <c r="M1207" t="s">
        <v>894</v>
      </c>
    </row>
    <row r="1208" spans="1:59" hidden="1">
      <c r="A1208">
        <v>37901</v>
      </c>
      <c r="B1208">
        <v>2016</v>
      </c>
      <c r="C1208" t="s">
        <v>7</v>
      </c>
      <c r="D1208" t="s">
        <v>3717</v>
      </c>
      <c r="E1208" s="2">
        <v>42435</v>
      </c>
      <c r="F1208" s="2">
        <v>42435</v>
      </c>
      <c r="G1208" t="s">
        <v>787</v>
      </c>
      <c r="H1208" t="s">
        <v>787</v>
      </c>
      <c r="I1208" t="s">
        <v>3718</v>
      </c>
      <c r="J1208">
        <v>1</v>
      </c>
      <c r="K1208" t="s">
        <v>789</v>
      </c>
      <c r="L1208" t="s">
        <v>2213</v>
      </c>
      <c r="N1208" t="s">
        <v>1442</v>
      </c>
    </row>
    <row r="1209" spans="1:59" hidden="1">
      <c r="A1209">
        <v>38110</v>
      </c>
      <c r="B1209">
        <v>2016</v>
      </c>
      <c r="C1209" t="s">
        <v>2</v>
      </c>
      <c r="D1209" t="s">
        <v>4872</v>
      </c>
      <c r="E1209" s="2">
        <v>42435</v>
      </c>
      <c r="F1209" s="2">
        <v>42435</v>
      </c>
      <c r="G1209" t="s">
        <v>3017</v>
      </c>
      <c r="H1209" t="s">
        <v>3017</v>
      </c>
      <c r="I1209" t="s">
        <v>4873</v>
      </c>
      <c r="J1209">
        <v>1</v>
      </c>
      <c r="K1209" t="s">
        <v>4874</v>
      </c>
      <c r="L1209" t="s">
        <v>4875</v>
      </c>
    </row>
    <row r="1210" spans="1:59" hidden="1">
      <c r="A1210">
        <v>38237</v>
      </c>
      <c r="B1210">
        <v>2016</v>
      </c>
      <c r="C1210" t="s">
        <v>2</v>
      </c>
      <c r="D1210" t="s">
        <v>4876</v>
      </c>
      <c r="E1210" s="2">
        <v>42435</v>
      </c>
      <c r="F1210" s="2">
        <v>42435</v>
      </c>
      <c r="G1210" t="s">
        <v>14</v>
      </c>
      <c r="H1210" t="s">
        <v>14</v>
      </c>
      <c r="I1210" t="s">
        <v>4877</v>
      </c>
      <c r="J1210">
        <v>1</v>
      </c>
      <c r="K1210" t="s">
        <v>4878</v>
      </c>
      <c r="L1210" t="s">
        <v>4879</v>
      </c>
      <c r="N1210" t="s">
        <v>4880</v>
      </c>
    </row>
    <row r="1211" spans="1:59" hidden="1">
      <c r="A1211">
        <v>38373</v>
      </c>
      <c r="B1211">
        <v>2016</v>
      </c>
      <c r="C1211" t="s">
        <v>2</v>
      </c>
      <c r="D1211" t="s">
        <v>4881</v>
      </c>
      <c r="E1211" s="2">
        <v>42435</v>
      </c>
      <c r="F1211" s="2">
        <v>42435</v>
      </c>
      <c r="G1211" t="s">
        <v>17</v>
      </c>
      <c r="H1211" t="s">
        <v>17</v>
      </c>
      <c r="I1211" t="s">
        <v>4882</v>
      </c>
      <c r="J1211">
        <v>1</v>
      </c>
      <c r="K1211" t="s">
        <v>4883</v>
      </c>
      <c r="L1211" t="s">
        <v>4884</v>
      </c>
      <c r="N1211" t="s">
        <v>4885</v>
      </c>
    </row>
    <row r="1212" spans="1:59" hidden="1">
      <c r="A1212">
        <v>38374</v>
      </c>
      <c r="B1212">
        <v>2016</v>
      </c>
      <c r="C1212" t="s">
        <v>2</v>
      </c>
      <c r="D1212" t="s">
        <v>4886</v>
      </c>
      <c r="E1212" s="2">
        <v>42435</v>
      </c>
      <c r="F1212" s="2">
        <v>42435</v>
      </c>
      <c r="G1212" t="s">
        <v>17</v>
      </c>
      <c r="H1212" t="s">
        <v>17</v>
      </c>
      <c r="I1212" t="s">
        <v>4887</v>
      </c>
      <c r="J1212">
        <v>1</v>
      </c>
      <c r="K1212" t="s">
        <v>4888</v>
      </c>
      <c r="L1212" t="s">
        <v>4889</v>
      </c>
      <c r="N1212" t="s">
        <v>4890</v>
      </c>
    </row>
    <row r="1213" spans="1:59" hidden="1">
      <c r="A1213">
        <v>38706</v>
      </c>
      <c r="B1213">
        <v>2016</v>
      </c>
      <c r="C1213" t="s">
        <v>7</v>
      </c>
      <c r="D1213" t="s">
        <v>3134</v>
      </c>
      <c r="E1213" s="2">
        <v>42435</v>
      </c>
      <c r="F1213" s="2">
        <v>42435</v>
      </c>
      <c r="G1213" t="s">
        <v>25</v>
      </c>
      <c r="H1213" t="s">
        <v>25</v>
      </c>
      <c r="I1213" t="s">
        <v>4891</v>
      </c>
      <c r="J1213">
        <v>1</v>
      </c>
      <c r="K1213" t="s">
        <v>4892</v>
      </c>
      <c r="L1213" t="s">
        <v>4893</v>
      </c>
    </row>
    <row r="1214" spans="1:59">
      <c r="A1214">
        <v>38728</v>
      </c>
      <c r="B1214">
        <v>2016</v>
      </c>
      <c r="C1214" t="s">
        <v>12</v>
      </c>
      <c r="D1214" t="s">
        <v>4894</v>
      </c>
      <c r="E1214" s="2">
        <v>42435</v>
      </c>
      <c r="F1214" s="2">
        <v>42436</v>
      </c>
      <c r="G1214" t="s">
        <v>754</v>
      </c>
      <c r="H1214" t="s">
        <v>754</v>
      </c>
      <c r="I1214" t="s">
        <v>3509</v>
      </c>
      <c r="J1214">
        <v>1</v>
      </c>
      <c r="K1214" t="s">
        <v>4895</v>
      </c>
      <c r="L1214" t="s">
        <v>4896</v>
      </c>
    </row>
    <row r="1215" spans="1:59" hidden="1">
      <c r="A1215">
        <v>38776</v>
      </c>
      <c r="B1215">
        <v>2016</v>
      </c>
      <c r="C1215" t="s">
        <v>32</v>
      </c>
      <c r="E1215" s="2">
        <v>42435</v>
      </c>
      <c r="F1215" s="2">
        <v>42435</v>
      </c>
      <c r="G1215" t="s">
        <v>47</v>
      </c>
      <c r="H1215" t="s">
        <v>47</v>
      </c>
      <c r="I1215" t="s">
        <v>4855</v>
      </c>
      <c r="J1215">
        <v>1</v>
      </c>
      <c r="K1215" t="s">
        <v>4856</v>
      </c>
      <c r="M1215" t="s">
        <v>4857</v>
      </c>
      <c r="N1215" t="s">
        <v>4858</v>
      </c>
      <c r="O1215">
        <v>491713710756</v>
      </c>
      <c r="R1215" t="s">
        <v>4859</v>
      </c>
      <c r="V1215" t="s">
        <v>4860</v>
      </c>
      <c r="AI1215" t="s">
        <v>35</v>
      </c>
      <c r="AJ1215" t="s">
        <v>67</v>
      </c>
      <c r="AK1215" t="s">
        <v>2124</v>
      </c>
      <c r="AL1215" t="s">
        <v>2124</v>
      </c>
      <c r="AM1215" t="s">
        <v>4871</v>
      </c>
      <c r="AO1215">
        <v>0</v>
      </c>
      <c r="AS1215">
        <v>0</v>
      </c>
      <c r="AT1215">
        <v>1</v>
      </c>
      <c r="BB1215">
        <v>0</v>
      </c>
      <c r="BD1215">
        <v>1</v>
      </c>
      <c r="BE1215">
        <v>0</v>
      </c>
      <c r="BF1215">
        <v>0</v>
      </c>
      <c r="BG1215" s="1">
        <v>42430.564039351855</v>
      </c>
    </row>
    <row r="1216" spans="1:59" hidden="1">
      <c r="A1216">
        <v>38854</v>
      </c>
      <c r="B1216">
        <v>2016</v>
      </c>
      <c r="C1216" t="s">
        <v>32</v>
      </c>
      <c r="E1216" s="2">
        <v>42435</v>
      </c>
      <c r="F1216" s="2">
        <v>42436</v>
      </c>
      <c r="G1216" t="s">
        <v>22</v>
      </c>
      <c r="H1216" t="s">
        <v>22</v>
      </c>
      <c r="I1216" t="s">
        <v>5860</v>
      </c>
    </row>
    <row r="1217" spans="1:59" hidden="1">
      <c r="A1217">
        <v>38931</v>
      </c>
      <c r="B1217">
        <v>2016</v>
      </c>
      <c r="C1217" t="s">
        <v>32</v>
      </c>
      <c r="E1217" s="2">
        <v>42435</v>
      </c>
      <c r="F1217" s="2">
        <v>42435</v>
      </c>
      <c r="G1217" t="s">
        <v>8</v>
      </c>
      <c r="H1217" t="s">
        <v>8</v>
      </c>
      <c r="I1217" t="s">
        <v>6236</v>
      </c>
      <c r="J1217">
        <v>1</v>
      </c>
      <c r="K1217" t="s">
        <v>6386</v>
      </c>
      <c r="L1217" t="s">
        <v>6238</v>
      </c>
    </row>
    <row r="1218" spans="1:59">
      <c r="A1218">
        <v>38948</v>
      </c>
      <c r="B1218">
        <v>2016</v>
      </c>
      <c r="C1218" t="s">
        <v>12</v>
      </c>
      <c r="D1218" t="s">
        <v>6605</v>
      </c>
      <c r="E1218" s="2">
        <v>42435</v>
      </c>
      <c r="F1218" s="2">
        <v>42435</v>
      </c>
      <c r="G1218" t="s">
        <v>6</v>
      </c>
      <c r="H1218" t="s">
        <v>6</v>
      </c>
      <c r="I1218" t="s">
        <v>6816</v>
      </c>
      <c r="J1218">
        <v>1</v>
      </c>
      <c r="K1218" t="s">
        <v>6817</v>
      </c>
      <c r="L1218" t="s">
        <v>6818</v>
      </c>
      <c r="M1218" t="s">
        <v>6819</v>
      </c>
      <c r="N1218" t="s">
        <v>6820</v>
      </c>
    </row>
    <row r="1219" spans="1:59" hidden="1">
      <c r="A1219">
        <v>38954</v>
      </c>
      <c r="B1219">
        <v>2016</v>
      </c>
      <c r="C1219" t="s">
        <v>32</v>
      </c>
      <c r="D1219" t="s">
        <v>6610</v>
      </c>
      <c r="E1219" s="2">
        <v>42435</v>
      </c>
      <c r="F1219" s="2">
        <v>42435</v>
      </c>
      <c r="G1219" t="s">
        <v>6</v>
      </c>
      <c r="H1219" t="s">
        <v>6</v>
      </c>
      <c r="I1219" t="s">
        <v>6816</v>
      </c>
      <c r="J1219">
        <v>1</v>
      </c>
      <c r="K1219" t="s">
        <v>6817</v>
      </c>
      <c r="L1219" t="s">
        <v>6818</v>
      </c>
      <c r="M1219" t="s">
        <v>6819</v>
      </c>
      <c r="N1219" t="s">
        <v>6821</v>
      </c>
    </row>
    <row r="1220" spans="1:59">
      <c r="A1220">
        <v>38978</v>
      </c>
      <c r="B1220">
        <v>2016</v>
      </c>
      <c r="C1220" t="s">
        <v>12</v>
      </c>
      <c r="E1220" s="2">
        <v>42435</v>
      </c>
      <c r="F1220" s="2">
        <v>42437</v>
      </c>
      <c r="G1220" t="s">
        <v>754</v>
      </c>
      <c r="H1220" t="s">
        <v>754</v>
      </c>
      <c r="I1220" t="s">
        <v>6822</v>
      </c>
      <c r="J1220">
        <v>1</v>
      </c>
      <c r="K1220" t="s">
        <v>6794</v>
      </c>
      <c r="L1220">
        <v>101</v>
      </c>
    </row>
    <row r="1221" spans="1:59" hidden="1">
      <c r="A1221">
        <v>37748</v>
      </c>
      <c r="B1221">
        <v>2016</v>
      </c>
      <c r="C1221" t="s">
        <v>7</v>
      </c>
      <c r="E1221" s="2">
        <v>42436</v>
      </c>
      <c r="F1221" s="2">
        <v>42438</v>
      </c>
      <c r="G1221" t="s">
        <v>19</v>
      </c>
      <c r="H1221" t="s">
        <v>19</v>
      </c>
      <c r="I1221" t="s">
        <v>4743</v>
      </c>
      <c r="J1221">
        <v>1</v>
      </c>
      <c r="K1221" t="s">
        <v>4744</v>
      </c>
      <c r="L1221" t="s">
        <v>4745</v>
      </c>
    </row>
    <row r="1222" spans="1:59" hidden="1">
      <c r="A1222">
        <v>38191</v>
      </c>
      <c r="B1222">
        <v>2016</v>
      </c>
      <c r="C1222" t="s">
        <v>7</v>
      </c>
      <c r="E1222" s="2">
        <v>42436</v>
      </c>
      <c r="F1222" s="2">
        <v>42437</v>
      </c>
      <c r="G1222" t="s">
        <v>5</v>
      </c>
      <c r="H1222" t="s">
        <v>5</v>
      </c>
      <c r="I1222" t="s">
        <v>4901</v>
      </c>
      <c r="J1222">
        <v>1</v>
      </c>
      <c r="K1222" t="s">
        <v>4902</v>
      </c>
      <c r="L1222" t="s">
        <v>4903</v>
      </c>
      <c r="M1222" t="s">
        <v>4904</v>
      </c>
      <c r="N1222" t="s">
        <v>4904</v>
      </c>
    </row>
    <row r="1223" spans="1:59" hidden="1">
      <c r="A1223">
        <v>38433</v>
      </c>
      <c r="B1223">
        <v>2016</v>
      </c>
      <c r="C1223" t="s">
        <v>7</v>
      </c>
      <c r="D1223" t="s">
        <v>797</v>
      </c>
      <c r="E1223" s="2">
        <v>42436</v>
      </c>
      <c r="F1223" s="2">
        <v>42437</v>
      </c>
      <c r="G1223" t="s">
        <v>3130</v>
      </c>
      <c r="H1223" t="s">
        <v>3130</v>
      </c>
      <c r="I1223" t="s">
        <v>3751</v>
      </c>
      <c r="J1223">
        <v>1</v>
      </c>
      <c r="K1223" t="s">
        <v>3132</v>
      </c>
      <c r="L1223" t="s">
        <v>3133</v>
      </c>
    </row>
    <row r="1224" spans="1:59" hidden="1">
      <c r="A1224">
        <v>37358</v>
      </c>
      <c r="B1224">
        <v>2016</v>
      </c>
      <c r="C1224" t="s">
        <v>7</v>
      </c>
      <c r="D1224" t="s">
        <v>2035</v>
      </c>
      <c r="E1224" s="2">
        <v>42437</v>
      </c>
      <c r="F1224" s="2">
        <v>42438</v>
      </c>
      <c r="G1224" t="s">
        <v>77</v>
      </c>
      <c r="H1224" t="s">
        <v>77</v>
      </c>
      <c r="I1224" t="s">
        <v>76</v>
      </c>
      <c r="J1224">
        <v>1</v>
      </c>
      <c r="K1224" t="s">
        <v>109</v>
      </c>
      <c r="L1224" t="s">
        <v>75</v>
      </c>
      <c r="N1224" t="s">
        <v>74</v>
      </c>
      <c r="O1224" t="s">
        <v>1816</v>
      </c>
      <c r="Q1224" t="s">
        <v>1928</v>
      </c>
      <c r="R1224" t="s">
        <v>73</v>
      </c>
      <c r="S1224" t="s">
        <v>73</v>
      </c>
      <c r="V1224" t="s">
        <v>72</v>
      </c>
      <c r="Y1224" t="s">
        <v>1</v>
      </c>
      <c r="AB1224" t="s">
        <v>38</v>
      </c>
      <c r="AF1224">
        <v>0</v>
      </c>
      <c r="AI1224" t="s">
        <v>4</v>
      </c>
      <c r="AJ1224" t="s">
        <v>16</v>
      </c>
      <c r="AK1224" t="s">
        <v>729</v>
      </c>
      <c r="AL1224" t="s">
        <v>729</v>
      </c>
      <c r="AM1224" t="s">
        <v>2036</v>
      </c>
      <c r="AO1224">
        <v>0</v>
      </c>
      <c r="AS1224">
        <v>0</v>
      </c>
      <c r="AT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 s="1">
        <v>42272.564780092594</v>
      </c>
    </row>
    <row r="1225" spans="1:59" hidden="1">
      <c r="A1225">
        <v>37426</v>
      </c>
      <c r="B1225">
        <v>2016</v>
      </c>
      <c r="C1225" t="s">
        <v>2</v>
      </c>
      <c r="D1225" t="s">
        <v>99</v>
      </c>
      <c r="E1225" s="2">
        <v>42437</v>
      </c>
      <c r="F1225" s="2">
        <v>42441</v>
      </c>
      <c r="G1225" t="s">
        <v>22</v>
      </c>
      <c r="H1225" t="s">
        <v>22</v>
      </c>
      <c r="I1225" t="s">
        <v>4908</v>
      </c>
      <c r="J1225">
        <v>1</v>
      </c>
      <c r="K1225" t="s">
        <v>4909</v>
      </c>
      <c r="L1225" t="s">
        <v>2422</v>
      </c>
    </row>
    <row r="1226" spans="1:59">
      <c r="A1226">
        <v>37504</v>
      </c>
      <c r="B1226">
        <v>2016</v>
      </c>
      <c r="C1226" t="s">
        <v>12</v>
      </c>
      <c r="E1226" s="2">
        <v>42437</v>
      </c>
      <c r="F1226" s="2">
        <v>42438</v>
      </c>
      <c r="G1226" t="s">
        <v>739</v>
      </c>
      <c r="H1226" t="s">
        <v>739</v>
      </c>
      <c r="I1226" t="s">
        <v>740</v>
      </c>
      <c r="J1226">
        <v>1</v>
      </c>
      <c r="K1226" t="s">
        <v>6535</v>
      </c>
      <c r="L1226" t="s">
        <v>3747</v>
      </c>
      <c r="M1226" t="s">
        <v>6537</v>
      </c>
      <c r="O1226" t="s">
        <v>6538</v>
      </c>
      <c r="Q1226" t="s">
        <v>6539</v>
      </c>
      <c r="R1226" t="s">
        <v>6540</v>
      </c>
      <c r="S1226" t="s">
        <v>6541</v>
      </c>
      <c r="Y1226" t="s">
        <v>1</v>
      </c>
      <c r="AI1226" t="s">
        <v>103</v>
      </c>
      <c r="AJ1226" t="s">
        <v>123</v>
      </c>
      <c r="AK1226" t="s">
        <v>900</v>
      </c>
      <c r="AL1226" t="s">
        <v>900</v>
      </c>
      <c r="AM1226" t="s">
        <v>2036</v>
      </c>
      <c r="AN1226" t="s">
        <v>28</v>
      </c>
      <c r="AO1226">
        <v>0</v>
      </c>
      <c r="AS1226">
        <v>0</v>
      </c>
      <c r="AT1226">
        <v>1</v>
      </c>
      <c r="BB1226">
        <v>0</v>
      </c>
      <c r="BD1226">
        <v>0</v>
      </c>
      <c r="BG1226" s="1">
        <v>42430.322638888887</v>
      </c>
    </row>
    <row r="1227" spans="1:59" hidden="1">
      <c r="A1227">
        <v>37612</v>
      </c>
      <c r="B1227">
        <v>2016</v>
      </c>
      <c r="C1227" t="s">
        <v>7</v>
      </c>
      <c r="D1227" t="s">
        <v>896</v>
      </c>
      <c r="E1227" s="2">
        <v>42437</v>
      </c>
      <c r="F1227" s="2">
        <v>42442</v>
      </c>
      <c r="G1227" t="s">
        <v>17</v>
      </c>
      <c r="H1227" t="s">
        <v>17</v>
      </c>
      <c r="I1227" t="s">
        <v>897</v>
      </c>
      <c r="J1227">
        <v>1</v>
      </c>
      <c r="K1227" t="s">
        <v>1127</v>
      </c>
      <c r="L1227" t="s">
        <v>1128</v>
      </c>
    </row>
    <row r="1228" spans="1:59" hidden="1">
      <c r="A1228">
        <v>37756</v>
      </c>
      <c r="B1228">
        <v>2016</v>
      </c>
      <c r="C1228" t="s">
        <v>7</v>
      </c>
      <c r="D1228" t="s">
        <v>4750</v>
      </c>
      <c r="E1228" s="2">
        <v>42437</v>
      </c>
      <c r="F1228" s="2">
        <v>42438</v>
      </c>
      <c r="G1228" t="s">
        <v>90</v>
      </c>
      <c r="H1228" t="s">
        <v>90</v>
      </c>
      <c r="I1228" t="s">
        <v>4751</v>
      </c>
      <c r="J1228">
        <v>1</v>
      </c>
      <c r="K1228" t="s">
        <v>2931</v>
      </c>
      <c r="L1228" t="s">
        <v>2974</v>
      </c>
      <c r="M1228" t="s">
        <v>2933</v>
      </c>
      <c r="N1228" t="s">
        <v>2934</v>
      </c>
      <c r="O1228">
        <v>903122851131</v>
      </c>
      <c r="Q1228">
        <v>903122851132</v>
      </c>
      <c r="R1228" t="s">
        <v>89</v>
      </c>
      <c r="V1228" t="s">
        <v>2975</v>
      </c>
      <c r="Y1228" t="s">
        <v>1</v>
      </c>
      <c r="AB1228" t="s">
        <v>4581</v>
      </c>
      <c r="AF1228">
        <v>0</v>
      </c>
      <c r="AI1228" t="s">
        <v>27</v>
      </c>
      <c r="AJ1228" t="s">
        <v>18</v>
      </c>
      <c r="AK1228" t="s">
        <v>677</v>
      </c>
      <c r="AL1228" t="s">
        <v>677</v>
      </c>
      <c r="AM1228" t="s">
        <v>2036</v>
      </c>
      <c r="AN1228" t="s">
        <v>28</v>
      </c>
      <c r="AO1228">
        <v>0</v>
      </c>
      <c r="AS1228">
        <v>0</v>
      </c>
      <c r="AT1228">
        <v>0</v>
      </c>
      <c r="BB1228">
        <v>0</v>
      </c>
      <c r="BC1228">
        <v>0</v>
      </c>
      <c r="BD1228">
        <v>0</v>
      </c>
      <c r="BG1228" s="1">
        <v>42396.57408564815</v>
      </c>
    </row>
    <row r="1229" spans="1:59" hidden="1">
      <c r="A1229">
        <v>37819</v>
      </c>
      <c r="B1229">
        <v>2016</v>
      </c>
      <c r="C1229" t="s">
        <v>7</v>
      </c>
      <c r="D1229" t="s">
        <v>4897</v>
      </c>
      <c r="E1229" s="2">
        <v>42437</v>
      </c>
      <c r="F1229" s="2">
        <v>42438</v>
      </c>
      <c r="G1229" t="s">
        <v>79</v>
      </c>
      <c r="H1229" t="s">
        <v>79</v>
      </c>
      <c r="I1229" t="s">
        <v>86</v>
      </c>
      <c r="J1229">
        <v>1</v>
      </c>
      <c r="K1229" t="s">
        <v>4898</v>
      </c>
      <c r="L1229" t="s">
        <v>4899</v>
      </c>
      <c r="N1229" t="s">
        <v>4900</v>
      </c>
    </row>
    <row r="1230" spans="1:59" hidden="1">
      <c r="A1230">
        <v>37830</v>
      </c>
      <c r="B1230">
        <v>2016</v>
      </c>
      <c r="C1230" t="s">
        <v>7</v>
      </c>
      <c r="E1230" s="2">
        <v>42437</v>
      </c>
      <c r="F1230" s="2">
        <v>42438</v>
      </c>
      <c r="G1230" t="s">
        <v>25</v>
      </c>
      <c r="H1230" t="s">
        <v>25</v>
      </c>
      <c r="I1230" t="s">
        <v>4852</v>
      </c>
      <c r="J1230">
        <v>1</v>
      </c>
      <c r="K1230" t="s">
        <v>4853</v>
      </c>
      <c r="L1230" t="s">
        <v>4910</v>
      </c>
      <c r="M1230" t="s">
        <v>4854</v>
      </c>
    </row>
    <row r="1231" spans="1:59" hidden="1">
      <c r="A1231">
        <v>38006</v>
      </c>
      <c r="B1231">
        <v>2016</v>
      </c>
      <c r="C1231" t="s">
        <v>7</v>
      </c>
      <c r="E1231" s="2">
        <v>42437</v>
      </c>
      <c r="F1231" s="2">
        <v>42441</v>
      </c>
      <c r="G1231" t="s">
        <v>14</v>
      </c>
      <c r="H1231" t="s">
        <v>14</v>
      </c>
      <c r="I1231" t="s">
        <v>4911</v>
      </c>
      <c r="J1231">
        <v>1</v>
      </c>
      <c r="K1231" t="s">
        <v>4912</v>
      </c>
      <c r="L1231" t="s">
        <v>4913</v>
      </c>
      <c r="N1231" t="s">
        <v>4914</v>
      </c>
    </row>
    <row r="1232" spans="1:59" hidden="1">
      <c r="A1232">
        <v>38025</v>
      </c>
      <c r="B1232">
        <v>2016</v>
      </c>
      <c r="C1232" t="s">
        <v>7</v>
      </c>
      <c r="E1232" s="2">
        <v>42437</v>
      </c>
      <c r="F1232" s="2">
        <v>42438</v>
      </c>
      <c r="G1232" t="s">
        <v>22</v>
      </c>
      <c r="H1232" t="s">
        <v>22</v>
      </c>
      <c r="I1232" t="s">
        <v>6823</v>
      </c>
      <c r="J1232">
        <v>1</v>
      </c>
      <c r="K1232" t="s">
        <v>3013</v>
      </c>
      <c r="L1232" t="s">
        <v>3014</v>
      </c>
      <c r="M1232" t="s">
        <v>3015</v>
      </c>
    </row>
    <row r="1233" spans="1:59" hidden="1">
      <c r="A1233">
        <v>38182</v>
      </c>
      <c r="B1233">
        <v>2016</v>
      </c>
      <c r="C1233" t="s">
        <v>7</v>
      </c>
      <c r="E1233" s="2">
        <v>42437</v>
      </c>
      <c r="F1233" s="2">
        <v>42438</v>
      </c>
      <c r="G1233" t="s">
        <v>11</v>
      </c>
      <c r="H1233" t="s">
        <v>11</v>
      </c>
      <c r="I1233" t="s">
        <v>4329</v>
      </c>
      <c r="J1233">
        <v>1</v>
      </c>
      <c r="K1233" t="s">
        <v>564</v>
      </c>
      <c r="L1233" t="s">
        <v>3062</v>
      </c>
    </row>
    <row r="1234" spans="1:59" hidden="1">
      <c r="A1234">
        <v>38411</v>
      </c>
      <c r="B1234">
        <v>2016</v>
      </c>
      <c r="C1234" t="s">
        <v>7</v>
      </c>
      <c r="E1234" s="2">
        <v>42437</v>
      </c>
      <c r="F1234" s="2">
        <v>42440</v>
      </c>
      <c r="G1234" t="s">
        <v>40</v>
      </c>
      <c r="H1234" t="s">
        <v>40</v>
      </c>
      <c r="I1234" t="s">
        <v>4915</v>
      </c>
      <c r="J1234">
        <v>1</v>
      </c>
      <c r="K1234" t="s">
        <v>4916</v>
      </c>
      <c r="L1234" t="s">
        <v>4917</v>
      </c>
      <c r="M1234" t="s">
        <v>4918</v>
      </c>
      <c r="N1234" t="s">
        <v>4919</v>
      </c>
      <c r="O1234" t="s">
        <v>4920</v>
      </c>
      <c r="R1234" t="s">
        <v>4921</v>
      </c>
      <c r="S1234" t="s">
        <v>4921</v>
      </c>
      <c r="V1234" t="s">
        <v>4922</v>
      </c>
      <c r="AB1234" t="s">
        <v>38</v>
      </c>
      <c r="AI1234" t="s">
        <v>4</v>
      </c>
      <c r="AJ1234" t="s">
        <v>16</v>
      </c>
      <c r="AK1234" t="s">
        <v>729</v>
      </c>
      <c r="AL1234" t="s">
        <v>729</v>
      </c>
      <c r="AM1234" t="s">
        <v>4923</v>
      </c>
      <c r="AO1234">
        <v>0</v>
      </c>
      <c r="AS1234">
        <v>0</v>
      </c>
      <c r="AT1234">
        <v>1</v>
      </c>
      <c r="BB1234">
        <v>0</v>
      </c>
      <c r="BD1234">
        <v>0</v>
      </c>
      <c r="BE1234">
        <v>0</v>
      </c>
      <c r="BF1234">
        <v>5630</v>
      </c>
      <c r="BG1234" s="1">
        <v>42353.629224537035</v>
      </c>
    </row>
    <row r="1235" spans="1:59" hidden="1">
      <c r="A1235">
        <v>38570</v>
      </c>
      <c r="B1235">
        <v>2016</v>
      </c>
      <c r="C1235" t="s">
        <v>7</v>
      </c>
      <c r="D1235" t="s">
        <v>4924</v>
      </c>
      <c r="E1235" s="2">
        <v>42437</v>
      </c>
      <c r="F1235" s="2">
        <v>42441</v>
      </c>
      <c r="G1235" t="s">
        <v>25</v>
      </c>
      <c r="H1235" t="s">
        <v>25</v>
      </c>
      <c r="I1235" t="s">
        <v>2532</v>
      </c>
      <c r="J1235">
        <v>1</v>
      </c>
      <c r="K1235" t="s">
        <v>2533</v>
      </c>
      <c r="L1235" t="s">
        <v>2534</v>
      </c>
    </row>
    <row r="1236" spans="1:59" hidden="1">
      <c r="A1236">
        <v>38636</v>
      </c>
      <c r="B1236">
        <v>2016</v>
      </c>
      <c r="C1236" t="s">
        <v>7</v>
      </c>
      <c r="D1236" t="s">
        <v>4925</v>
      </c>
      <c r="E1236" s="2">
        <v>42437</v>
      </c>
      <c r="F1236" s="2">
        <v>42439</v>
      </c>
      <c r="G1236" t="s">
        <v>25</v>
      </c>
      <c r="H1236" t="s">
        <v>25</v>
      </c>
      <c r="I1236" t="s">
        <v>2496</v>
      </c>
      <c r="J1236">
        <v>1</v>
      </c>
      <c r="K1236" t="s">
        <v>4926</v>
      </c>
      <c r="L1236" t="s">
        <v>4927</v>
      </c>
    </row>
    <row r="1237" spans="1:59">
      <c r="A1237">
        <v>38691</v>
      </c>
      <c r="B1237">
        <v>2016</v>
      </c>
      <c r="C1237" t="s">
        <v>12</v>
      </c>
      <c r="D1237" t="s">
        <v>4928</v>
      </c>
      <c r="E1237" s="2">
        <v>42437</v>
      </c>
      <c r="F1237" s="2">
        <v>42441</v>
      </c>
      <c r="G1237" t="s">
        <v>36</v>
      </c>
      <c r="H1237" t="s">
        <v>36</v>
      </c>
      <c r="I1237" t="s">
        <v>4929</v>
      </c>
      <c r="J1237">
        <v>1</v>
      </c>
      <c r="K1237" t="s">
        <v>4930</v>
      </c>
      <c r="L1237" t="s">
        <v>3726</v>
      </c>
      <c r="M1237" t="s">
        <v>4931</v>
      </c>
      <c r="N1237" t="s">
        <v>2917</v>
      </c>
    </row>
    <row r="1238" spans="1:59" hidden="1">
      <c r="A1238">
        <v>38692</v>
      </c>
      <c r="B1238">
        <v>2016</v>
      </c>
      <c r="C1238" t="s">
        <v>7</v>
      </c>
      <c r="E1238" s="2">
        <v>42437</v>
      </c>
      <c r="F1238" s="2">
        <v>42441</v>
      </c>
      <c r="G1238" t="s">
        <v>40</v>
      </c>
      <c r="H1238" t="s">
        <v>40</v>
      </c>
      <c r="I1238" t="s">
        <v>2941</v>
      </c>
      <c r="J1238">
        <v>1</v>
      </c>
      <c r="K1238" t="s">
        <v>4932</v>
      </c>
      <c r="L1238" t="s">
        <v>4933</v>
      </c>
      <c r="M1238" t="s">
        <v>2943</v>
      </c>
      <c r="O1238" t="s">
        <v>2944</v>
      </c>
      <c r="R1238" t="s">
        <v>2945</v>
      </c>
      <c r="V1238" t="s">
        <v>2946</v>
      </c>
      <c r="Y1238" t="s">
        <v>1</v>
      </c>
      <c r="AB1238" t="s">
        <v>38</v>
      </c>
      <c r="AE1238" t="s">
        <v>47</v>
      </c>
      <c r="AF1238">
        <v>0</v>
      </c>
      <c r="AI1238" t="s">
        <v>6251</v>
      </c>
      <c r="AJ1238" t="s">
        <v>65</v>
      </c>
      <c r="AK1238" t="s">
        <v>883</v>
      </c>
      <c r="AL1238" t="s">
        <v>1361</v>
      </c>
      <c r="AM1238" t="s">
        <v>2038</v>
      </c>
      <c r="AN1238" t="s">
        <v>28</v>
      </c>
      <c r="AO1238">
        <v>0</v>
      </c>
      <c r="AS1238">
        <v>0</v>
      </c>
      <c r="AT1238">
        <v>0</v>
      </c>
      <c r="BB1238">
        <v>0</v>
      </c>
      <c r="BC1238">
        <v>0</v>
      </c>
      <c r="BD1238">
        <v>0</v>
      </c>
      <c r="BG1238" s="1">
        <v>42409.350208333337</v>
      </c>
    </row>
    <row r="1239" spans="1:59" hidden="1">
      <c r="A1239">
        <v>38744</v>
      </c>
      <c r="B1239">
        <v>2016</v>
      </c>
      <c r="C1239" t="s">
        <v>7</v>
      </c>
      <c r="D1239" t="s">
        <v>4934</v>
      </c>
      <c r="E1239" s="2">
        <v>42437</v>
      </c>
      <c r="F1239" s="2">
        <v>42439</v>
      </c>
      <c r="G1239" t="s">
        <v>754</v>
      </c>
      <c r="H1239" t="s">
        <v>754</v>
      </c>
      <c r="I1239" t="s">
        <v>3509</v>
      </c>
      <c r="J1239">
        <v>1</v>
      </c>
      <c r="K1239" t="s">
        <v>4935</v>
      </c>
      <c r="L1239" t="s">
        <v>4936</v>
      </c>
      <c r="N1239" t="s">
        <v>4937</v>
      </c>
      <c r="O1239" t="s">
        <v>4938</v>
      </c>
      <c r="Q1239" t="s">
        <v>4939</v>
      </c>
      <c r="R1239" t="s">
        <v>4940</v>
      </c>
      <c r="V1239" t="s">
        <v>4941</v>
      </c>
      <c r="Y1239" t="s">
        <v>1</v>
      </c>
      <c r="AB1239" t="s">
        <v>22</v>
      </c>
      <c r="AI1239" t="s">
        <v>55</v>
      </c>
      <c r="AJ1239" t="s">
        <v>18</v>
      </c>
      <c r="AK1239" t="s">
        <v>2158</v>
      </c>
      <c r="AL1239" t="s">
        <v>2158</v>
      </c>
      <c r="AM1239" t="s">
        <v>4942</v>
      </c>
      <c r="AO1239">
        <v>0</v>
      </c>
      <c r="AS1239">
        <v>0</v>
      </c>
      <c r="AT1239">
        <v>0</v>
      </c>
      <c r="BB1239">
        <v>0</v>
      </c>
      <c r="BD1239">
        <v>0</v>
      </c>
      <c r="BG1239" s="1">
        <v>42283.655057870368</v>
      </c>
    </row>
    <row r="1240" spans="1:59">
      <c r="A1240">
        <v>38899</v>
      </c>
      <c r="B1240">
        <v>2016</v>
      </c>
      <c r="C1240" t="s">
        <v>12</v>
      </c>
      <c r="E1240" s="2">
        <v>42437</v>
      </c>
      <c r="F1240" s="2">
        <v>42441</v>
      </c>
      <c r="G1240" t="s">
        <v>22</v>
      </c>
      <c r="H1240" t="s">
        <v>22</v>
      </c>
      <c r="I1240" t="s">
        <v>6387</v>
      </c>
      <c r="J1240">
        <v>1</v>
      </c>
      <c r="K1240" t="s">
        <v>4382</v>
      </c>
      <c r="L1240" t="s">
        <v>5852</v>
      </c>
      <c r="M1240" t="s">
        <v>4383</v>
      </c>
    </row>
    <row r="1241" spans="1:59">
      <c r="A1241">
        <v>38927</v>
      </c>
      <c r="B1241">
        <v>2016</v>
      </c>
      <c r="C1241" t="s">
        <v>12</v>
      </c>
      <c r="E1241" s="2">
        <v>42437</v>
      </c>
      <c r="F1241" s="2">
        <v>42437</v>
      </c>
      <c r="G1241" t="s">
        <v>8</v>
      </c>
      <c r="H1241" t="s">
        <v>8</v>
      </c>
      <c r="I1241" t="s">
        <v>6236</v>
      </c>
      <c r="J1241">
        <v>1</v>
      </c>
      <c r="K1241" t="s">
        <v>6237</v>
      </c>
      <c r="L1241" t="s">
        <v>6238</v>
      </c>
    </row>
    <row r="1242" spans="1:59" hidden="1">
      <c r="A1242">
        <v>38971</v>
      </c>
      <c r="B1242">
        <v>2016</v>
      </c>
      <c r="C1242" t="s">
        <v>7</v>
      </c>
      <c r="E1242" s="2">
        <v>42437</v>
      </c>
      <c r="F1242" s="2">
        <v>42440</v>
      </c>
      <c r="G1242" t="s">
        <v>40</v>
      </c>
      <c r="H1242" t="s">
        <v>40</v>
      </c>
      <c r="I1242" t="s">
        <v>4127</v>
      </c>
      <c r="J1242">
        <v>1</v>
      </c>
      <c r="K1242" t="s">
        <v>4128</v>
      </c>
      <c r="L1242" t="s">
        <v>4129</v>
      </c>
      <c r="M1242" t="s">
        <v>6600</v>
      </c>
      <c r="N1242" t="s">
        <v>4130</v>
      </c>
      <c r="O1242" t="s">
        <v>4131</v>
      </c>
      <c r="R1242" t="s">
        <v>4132</v>
      </c>
      <c r="S1242" t="s">
        <v>4132</v>
      </c>
      <c r="Y1242" t="s">
        <v>1</v>
      </c>
      <c r="AI1242" t="s">
        <v>4</v>
      </c>
      <c r="AJ1242" t="s">
        <v>42</v>
      </c>
      <c r="AK1242" t="s">
        <v>4356</v>
      </c>
      <c r="AL1242" t="s">
        <v>4356</v>
      </c>
      <c r="AM1242" t="s">
        <v>4923</v>
      </c>
      <c r="AN1242" t="s">
        <v>653</v>
      </c>
      <c r="AO1242">
        <v>0</v>
      </c>
      <c r="AS1242">
        <v>0</v>
      </c>
      <c r="AT1242">
        <v>1</v>
      </c>
      <c r="BB1242">
        <v>0</v>
      </c>
      <c r="BD1242">
        <v>0</v>
      </c>
      <c r="BG1242" s="1">
        <v>42419.403101851851</v>
      </c>
    </row>
    <row r="1243" spans="1:59" hidden="1">
      <c r="A1243">
        <v>38980</v>
      </c>
      <c r="B1243">
        <v>2016</v>
      </c>
      <c r="C1243" t="s">
        <v>7</v>
      </c>
      <c r="D1243" t="s">
        <v>6824</v>
      </c>
      <c r="E1243" s="2">
        <v>42437</v>
      </c>
      <c r="F1243" s="2">
        <v>42437</v>
      </c>
      <c r="G1243" t="s">
        <v>14</v>
      </c>
      <c r="H1243" t="s">
        <v>6825</v>
      </c>
      <c r="I1243" t="s">
        <v>3098</v>
      </c>
      <c r="J1243">
        <v>1</v>
      </c>
      <c r="K1243" t="s">
        <v>6826</v>
      </c>
      <c r="R1243" t="s">
        <v>6827</v>
      </c>
      <c r="S1243" t="s">
        <v>6827</v>
      </c>
      <c r="Y1243" t="s">
        <v>1</v>
      </c>
      <c r="AB1243" t="s">
        <v>14</v>
      </c>
      <c r="AF1243">
        <v>375</v>
      </c>
      <c r="AI1243" t="s">
        <v>2146</v>
      </c>
      <c r="AJ1243" t="s">
        <v>3</v>
      </c>
      <c r="AL1243" t="s">
        <v>675</v>
      </c>
      <c r="AM1243" t="s">
        <v>6828</v>
      </c>
      <c r="AO1243">
        <v>0</v>
      </c>
      <c r="AS1243">
        <v>0</v>
      </c>
      <c r="AT1243">
        <v>0</v>
      </c>
      <c r="BB1243">
        <v>0</v>
      </c>
      <c r="BD1243">
        <v>0</v>
      </c>
      <c r="BG1243" s="1">
        <v>42429.273877314816</v>
      </c>
    </row>
    <row r="1244" spans="1:59" hidden="1">
      <c r="A1244">
        <v>37362</v>
      </c>
      <c r="B1244">
        <v>2016</v>
      </c>
      <c r="C1244" t="s">
        <v>32</v>
      </c>
      <c r="D1244" t="s">
        <v>4943</v>
      </c>
      <c r="E1244" s="2">
        <v>42438</v>
      </c>
      <c r="F1244" s="2">
        <v>42439</v>
      </c>
      <c r="G1244" t="s">
        <v>36</v>
      </c>
      <c r="H1244" t="s">
        <v>36</v>
      </c>
      <c r="I1244" t="s">
        <v>694</v>
      </c>
      <c r="J1244">
        <v>1</v>
      </c>
      <c r="K1244" t="s">
        <v>4944</v>
      </c>
      <c r="L1244" t="s">
        <v>4945</v>
      </c>
      <c r="M1244" t="s">
        <v>4946</v>
      </c>
      <c r="N1244" t="s">
        <v>4947</v>
      </c>
    </row>
    <row r="1245" spans="1:59" hidden="1">
      <c r="A1245">
        <v>37561</v>
      </c>
      <c r="B1245">
        <v>2016</v>
      </c>
      <c r="C1245" t="s">
        <v>7</v>
      </c>
      <c r="D1245" t="s">
        <v>4948</v>
      </c>
      <c r="E1245" s="2">
        <v>42438</v>
      </c>
      <c r="F1245" s="2">
        <v>42438</v>
      </c>
      <c r="G1245" t="s">
        <v>8</v>
      </c>
      <c r="H1245" t="s">
        <v>8</v>
      </c>
      <c r="I1245" t="s">
        <v>769</v>
      </c>
      <c r="J1245">
        <v>1</v>
      </c>
      <c r="K1245" t="s">
        <v>1182</v>
      </c>
      <c r="L1245" t="s">
        <v>770</v>
      </c>
      <c r="M1245" t="s">
        <v>771</v>
      </c>
    </row>
    <row r="1246" spans="1:59" hidden="1">
      <c r="A1246">
        <v>37749</v>
      </c>
      <c r="B1246">
        <v>2016</v>
      </c>
      <c r="C1246" t="s">
        <v>7</v>
      </c>
      <c r="E1246" s="2">
        <v>42438</v>
      </c>
      <c r="F1246" s="2">
        <v>42438</v>
      </c>
      <c r="G1246" t="s">
        <v>19</v>
      </c>
      <c r="H1246" t="s">
        <v>19</v>
      </c>
      <c r="I1246" t="s">
        <v>4743</v>
      </c>
      <c r="J1246">
        <v>1</v>
      </c>
      <c r="K1246" t="s">
        <v>4863</v>
      </c>
      <c r="L1246" t="s">
        <v>4864</v>
      </c>
      <c r="M1246" t="s">
        <v>4865</v>
      </c>
      <c r="N1246" t="s">
        <v>4866</v>
      </c>
      <c r="O1246" t="s">
        <v>4867</v>
      </c>
      <c r="Q1246" t="s">
        <v>4868</v>
      </c>
      <c r="R1246" t="s">
        <v>4869</v>
      </c>
      <c r="S1246" t="s">
        <v>4869</v>
      </c>
      <c r="V1246" t="s">
        <v>4870</v>
      </c>
      <c r="Y1246" t="s">
        <v>1</v>
      </c>
      <c r="AB1246" t="s">
        <v>20</v>
      </c>
      <c r="AF1246">
        <v>0</v>
      </c>
      <c r="AI1246" t="s">
        <v>4</v>
      </c>
      <c r="AJ1246" t="s">
        <v>106</v>
      </c>
      <c r="AK1246" t="s">
        <v>692</v>
      </c>
      <c r="AL1246" t="s">
        <v>692</v>
      </c>
      <c r="AM1246" t="s">
        <v>6829</v>
      </c>
      <c r="AN1246" t="s">
        <v>28</v>
      </c>
      <c r="AO1246">
        <v>0</v>
      </c>
      <c r="AS1246">
        <v>0</v>
      </c>
      <c r="AT1246">
        <v>0</v>
      </c>
      <c r="BB1246">
        <v>0</v>
      </c>
      <c r="BC1246">
        <v>0</v>
      </c>
      <c r="BD1246">
        <v>0</v>
      </c>
      <c r="BG1246" s="1">
        <v>42390.681192129632</v>
      </c>
    </row>
    <row r="1247" spans="1:59" hidden="1">
      <c r="A1247">
        <v>37978</v>
      </c>
      <c r="B1247">
        <v>2016</v>
      </c>
      <c r="C1247" t="s">
        <v>2</v>
      </c>
      <c r="D1247" t="s">
        <v>1148</v>
      </c>
      <c r="E1247" s="2">
        <v>42438</v>
      </c>
      <c r="F1247" s="2">
        <v>42439</v>
      </c>
      <c r="G1247" t="s">
        <v>39</v>
      </c>
      <c r="H1247" t="s">
        <v>39</v>
      </c>
      <c r="I1247" t="s">
        <v>3678</v>
      </c>
      <c r="J1247">
        <v>1</v>
      </c>
      <c r="K1247" t="s">
        <v>3953</v>
      </c>
      <c r="L1247" t="s">
        <v>3954</v>
      </c>
      <c r="N1247" t="s">
        <v>3681</v>
      </c>
    </row>
    <row r="1248" spans="1:59" hidden="1">
      <c r="A1248">
        <v>38350</v>
      </c>
      <c r="B1248">
        <v>2016</v>
      </c>
      <c r="C1248" t="s">
        <v>7</v>
      </c>
      <c r="D1248" t="s">
        <v>4949</v>
      </c>
      <c r="E1248" s="2">
        <v>42438</v>
      </c>
      <c r="F1248" s="2">
        <v>42439</v>
      </c>
      <c r="G1248" t="s">
        <v>36</v>
      </c>
      <c r="H1248" t="s">
        <v>36</v>
      </c>
      <c r="I1248" t="s">
        <v>4950</v>
      </c>
      <c r="J1248">
        <v>1</v>
      </c>
      <c r="K1248" t="s">
        <v>4951</v>
      </c>
      <c r="L1248" t="s">
        <v>4952</v>
      </c>
      <c r="N1248" t="s">
        <v>4953</v>
      </c>
    </row>
    <row r="1249" spans="1:59" hidden="1">
      <c r="A1249">
        <v>38353</v>
      </c>
      <c r="B1249">
        <v>2016</v>
      </c>
      <c r="C1249" t="s">
        <v>7</v>
      </c>
      <c r="D1249" t="s">
        <v>4954</v>
      </c>
      <c r="E1249" s="2">
        <v>42438</v>
      </c>
      <c r="F1249" s="2">
        <v>42439</v>
      </c>
      <c r="G1249" t="s">
        <v>36</v>
      </c>
      <c r="H1249" t="s">
        <v>36</v>
      </c>
      <c r="I1249" t="s">
        <v>845</v>
      </c>
      <c r="J1249">
        <v>1</v>
      </c>
      <c r="K1249" t="s">
        <v>3555</v>
      </c>
      <c r="L1249" t="s">
        <v>3556</v>
      </c>
      <c r="N1249" t="s">
        <v>3557</v>
      </c>
    </row>
    <row r="1250" spans="1:59" hidden="1">
      <c r="A1250">
        <v>38634</v>
      </c>
      <c r="B1250">
        <v>2016</v>
      </c>
      <c r="C1250" t="s">
        <v>2</v>
      </c>
      <c r="D1250" t="s">
        <v>561</v>
      </c>
      <c r="E1250" s="2">
        <v>42438</v>
      </c>
      <c r="F1250" s="2">
        <v>42439</v>
      </c>
      <c r="G1250" t="s">
        <v>4955</v>
      </c>
      <c r="H1250" t="s">
        <v>4955</v>
      </c>
      <c r="I1250" t="s">
        <v>4956</v>
      </c>
      <c r="J1250">
        <v>1</v>
      </c>
      <c r="K1250" t="s">
        <v>4957</v>
      </c>
      <c r="L1250">
        <v>408</v>
      </c>
    </row>
    <row r="1251" spans="1:59" hidden="1">
      <c r="A1251">
        <v>38779</v>
      </c>
      <c r="B1251">
        <v>2016</v>
      </c>
      <c r="C1251" t="s">
        <v>2</v>
      </c>
      <c r="D1251" t="s">
        <v>561</v>
      </c>
      <c r="E1251" s="2">
        <v>42438</v>
      </c>
      <c r="F1251" s="2">
        <v>42439</v>
      </c>
      <c r="G1251" t="s">
        <v>754</v>
      </c>
      <c r="H1251" t="s">
        <v>754</v>
      </c>
      <c r="I1251" t="s">
        <v>2759</v>
      </c>
      <c r="J1251">
        <v>1</v>
      </c>
      <c r="K1251" t="s">
        <v>2759</v>
      </c>
      <c r="L1251" t="s">
        <v>2760</v>
      </c>
    </row>
    <row r="1252" spans="1:59" hidden="1">
      <c r="A1252">
        <v>37282</v>
      </c>
      <c r="B1252">
        <v>2016</v>
      </c>
      <c r="C1252" t="s">
        <v>7</v>
      </c>
      <c r="E1252" s="2">
        <v>42439</v>
      </c>
      <c r="F1252" s="2">
        <v>42442</v>
      </c>
      <c r="G1252" t="s">
        <v>5</v>
      </c>
      <c r="H1252" t="s">
        <v>5</v>
      </c>
      <c r="I1252" t="s">
        <v>135</v>
      </c>
      <c r="J1252">
        <v>1</v>
      </c>
      <c r="R1252" t="s">
        <v>6830</v>
      </c>
      <c r="S1252" t="s">
        <v>6830</v>
      </c>
      <c r="Y1252" t="s">
        <v>1</v>
      </c>
      <c r="AB1252" t="s">
        <v>6</v>
      </c>
      <c r="AI1252" t="s">
        <v>162</v>
      </c>
      <c r="AJ1252" t="s">
        <v>65</v>
      </c>
      <c r="AL1252" t="s">
        <v>883</v>
      </c>
      <c r="AM1252" t="s">
        <v>2039</v>
      </c>
      <c r="AO1252">
        <v>0</v>
      </c>
      <c r="AS1252">
        <v>0</v>
      </c>
      <c r="AT1252">
        <v>0</v>
      </c>
      <c r="BB1252">
        <v>0</v>
      </c>
      <c r="BD1252">
        <v>0</v>
      </c>
      <c r="BG1252" s="1">
        <v>42398.608194444445</v>
      </c>
    </row>
    <row r="1253" spans="1:59">
      <c r="A1253">
        <v>37383</v>
      </c>
      <c r="B1253">
        <v>2016</v>
      </c>
      <c r="C1253" t="s">
        <v>12</v>
      </c>
      <c r="D1253" t="s">
        <v>2040</v>
      </c>
      <c r="E1253" s="2">
        <v>42439</v>
      </c>
      <c r="F1253" s="2">
        <v>42441</v>
      </c>
      <c r="G1253" t="s">
        <v>10</v>
      </c>
      <c r="H1253" t="s">
        <v>10</v>
      </c>
      <c r="I1253" t="s">
        <v>668</v>
      </c>
      <c r="J1253">
        <v>1</v>
      </c>
      <c r="K1253" t="s">
        <v>1023</v>
      </c>
      <c r="L1253" t="s">
        <v>495</v>
      </c>
      <c r="M1253" t="s">
        <v>2283</v>
      </c>
    </row>
    <row r="1254" spans="1:59" hidden="1">
      <c r="A1254">
        <v>37524</v>
      </c>
      <c r="B1254">
        <v>2016</v>
      </c>
      <c r="C1254" t="s">
        <v>32</v>
      </c>
      <c r="E1254" s="2">
        <v>42439</v>
      </c>
      <c r="F1254" s="2">
        <v>42440</v>
      </c>
      <c r="G1254" t="s">
        <v>8</v>
      </c>
      <c r="H1254" t="s">
        <v>8</v>
      </c>
      <c r="I1254" t="s">
        <v>2041</v>
      </c>
      <c r="J1254">
        <v>1</v>
      </c>
      <c r="K1254" t="s">
        <v>1182</v>
      </c>
      <c r="L1254" t="s">
        <v>2042</v>
      </c>
      <c r="M1254" t="s">
        <v>898</v>
      </c>
    </row>
    <row r="1255" spans="1:59" hidden="1">
      <c r="A1255">
        <v>37647</v>
      </c>
      <c r="B1255">
        <v>2016</v>
      </c>
      <c r="C1255" t="s">
        <v>32</v>
      </c>
      <c r="D1255" t="s">
        <v>3552</v>
      </c>
      <c r="E1255" s="2">
        <v>42439</v>
      </c>
      <c r="F1255" s="2">
        <v>42441</v>
      </c>
      <c r="G1255" t="s">
        <v>36</v>
      </c>
      <c r="H1255" t="s">
        <v>36</v>
      </c>
      <c r="I1255" t="s">
        <v>4991</v>
      </c>
      <c r="J1255">
        <v>1</v>
      </c>
      <c r="K1255" t="s">
        <v>5877</v>
      </c>
      <c r="L1255" t="s">
        <v>5878</v>
      </c>
      <c r="M1255" t="s">
        <v>5009</v>
      </c>
      <c r="N1255" t="s">
        <v>6831</v>
      </c>
    </row>
    <row r="1256" spans="1:59" hidden="1">
      <c r="A1256">
        <v>37772</v>
      </c>
      <c r="B1256">
        <v>2016</v>
      </c>
      <c r="C1256" t="s">
        <v>2</v>
      </c>
      <c r="D1256" t="s">
        <v>4958</v>
      </c>
      <c r="E1256" s="2">
        <v>42439</v>
      </c>
      <c r="F1256" s="2">
        <v>42441</v>
      </c>
      <c r="G1256" t="s">
        <v>10</v>
      </c>
      <c r="H1256" t="s">
        <v>10</v>
      </c>
      <c r="I1256" t="s">
        <v>4959</v>
      </c>
    </row>
    <row r="1257" spans="1:59" hidden="1">
      <c r="A1257">
        <v>38892</v>
      </c>
      <c r="B1257">
        <v>2016</v>
      </c>
      <c r="C1257" t="s">
        <v>32</v>
      </c>
      <c r="D1257" t="s">
        <v>6388</v>
      </c>
    </row>
    <row r="1258" spans="1:59" hidden="1">
      <c r="A1258">
        <v>38436</v>
      </c>
      <c r="B1258">
        <v>2016</v>
      </c>
      <c r="C1258" t="s">
        <v>7</v>
      </c>
      <c r="D1258" t="s">
        <v>4960</v>
      </c>
      <c r="E1258" s="2">
        <v>42439</v>
      </c>
      <c r="F1258" s="2">
        <v>42440</v>
      </c>
      <c r="G1258" t="s">
        <v>38</v>
      </c>
      <c r="H1258" t="s">
        <v>38</v>
      </c>
      <c r="I1258" t="s">
        <v>4961</v>
      </c>
      <c r="J1258">
        <v>1</v>
      </c>
      <c r="K1258" t="s">
        <v>4962</v>
      </c>
      <c r="L1258" t="s">
        <v>4963</v>
      </c>
      <c r="M1258" t="s">
        <v>4964</v>
      </c>
      <c r="N1258" t="s">
        <v>41</v>
      </c>
      <c r="O1258" t="s">
        <v>4965</v>
      </c>
      <c r="Q1258" t="s">
        <v>4966</v>
      </c>
      <c r="R1258" t="s">
        <v>4967</v>
      </c>
      <c r="V1258" t="s">
        <v>4968</v>
      </c>
      <c r="Y1258" t="s">
        <v>1</v>
      </c>
      <c r="AB1258" t="s">
        <v>40</v>
      </c>
      <c r="AF1258">
        <v>0</v>
      </c>
      <c r="AI1258" t="s">
        <v>4</v>
      </c>
      <c r="AJ1258" t="s">
        <v>16</v>
      </c>
      <c r="AL1258" t="s">
        <v>729</v>
      </c>
      <c r="AM1258" t="s">
        <v>4969</v>
      </c>
      <c r="AO1258">
        <v>0</v>
      </c>
      <c r="AS1258">
        <v>0</v>
      </c>
      <c r="AT1258">
        <v>0</v>
      </c>
      <c r="BB1258">
        <v>0</v>
      </c>
      <c r="BC1258">
        <v>108443</v>
      </c>
      <c r="BD1258">
        <v>0</v>
      </c>
      <c r="BG1258" s="1">
        <v>42272.559652777774</v>
      </c>
    </row>
    <row r="1259" spans="1:59" hidden="1">
      <c r="A1259">
        <v>38445</v>
      </c>
      <c r="B1259">
        <v>2016</v>
      </c>
      <c r="C1259" t="s">
        <v>7</v>
      </c>
      <c r="D1259" t="s">
        <v>4970</v>
      </c>
      <c r="E1259" s="2">
        <v>42439</v>
      </c>
      <c r="F1259" s="2">
        <v>42442</v>
      </c>
      <c r="G1259" t="s">
        <v>10</v>
      </c>
      <c r="H1259" t="s">
        <v>10</v>
      </c>
      <c r="I1259" t="s">
        <v>3168</v>
      </c>
    </row>
    <row r="1260" spans="1:59" hidden="1">
      <c r="A1260">
        <v>38550</v>
      </c>
      <c r="B1260">
        <v>2016</v>
      </c>
      <c r="C1260" t="s">
        <v>7</v>
      </c>
      <c r="D1260" t="s">
        <v>2701</v>
      </c>
      <c r="E1260" s="2">
        <v>42439</v>
      </c>
      <c r="F1260" s="2">
        <v>42440</v>
      </c>
      <c r="G1260" t="s">
        <v>36</v>
      </c>
      <c r="H1260" t="s">
        <v>36</v>
      </c>
      <c r="I1260" t="s">
        <v>4097</v>
      </c>
      <c r="J1260">
        <v>1</v>
      </c>
      <c r="K1260" t="s">
        <v>4098</v>
      </c>
      <c r="L1260" t="s">
        <v>4099</v>
      </c>
      <c r="N1260" t="s">
        <v>4100</v>
      </c>
      <c r="O1260" t="s">
        <v>4101</v>
      </c>
      <c r="R1260" t="s">
        <v>4102</v>
      </c>
      <c r="S1260" t="s">
        <v>4102</v>
      </c>
      <c r="AB1260" t="s">
        <v>36</v>
      </c>
      <c r="AI1260" t="s">
        <v>2690</v>
      </c>
      <c r="AJ1260" t="s">
        <v>16</v>
      </c>
      <c r="AK1260" t="s">
        <v>729</v>
      </c>
      <c r="AL1260" t="s">
        <v>729</v>
      </c>
      <c r="AM1260" t="s">
        <v>4969</v>
      </c>
      <c r="AN1260" t="s">
        <v>28</v>
      </c>
      <c r="AO1260">
        <v>0</v>
      </c>
      <c r="AS1260">
        <v>0</v>
      </c>
      <c r="AT1260">
        <v>0</v>
      </c>
      <c r="BB1260">
        <v>0</v>
      </c>
      <c r="BD1260">
        <v>0</v>
      </c>
      <c r="BE1260">
        <v>0</v>
      </c>
      <c r="BF1260">
        <v>-1</v>
      </c>
      <c r="BG1260" s="1">
        <v>42385.612430555557</v>
      </c>
    </row>
    <row r="1261" spans="1:59" hidden="1">
      <c r="A1261">
        <v>38629</v>
      </c>
      <c r="B1261">
        <v>2016</v>
      </c>
      <c r="C1261" t="s">
        <v>7</v>
      </c>
      <c r="D1261" t="s">
        <v>4971</v>
      </c>
      <c r="E1261" s="2">
        <v>42439</v>
      </c>
      <c r="F1261" s="2">
        <v>42440</v>
      </c>
      <c r="G1261" t="s">
        <v>85</v>
      </c>
      <c r="H1261" t="s">
        <v>85</v>
      </c>
      <c r="I1261" t="s">
        <v>6832</v>
      </c>
      <c r="J1261">
        <v>1</v>
      </c>
      <c r="K1261" t="s">
        <v>6833</v>
      </c>
      <c r="L1261" t="s">
        <v>6834</v>
      </c>
      <c r="M1261" t="s">
        <v>6835</v>
      </c>
      <c r="N1261" t="s">
        <v>6836</v>
      </c>
    </row>
    <row r="1262" spans="1:59" hidden="1">
      <c r="A1262">
        <v>38668</v>
      </c>
      <c r="B1262">
        <v>2016</v>
      </c>
      <c r="C1262" t="s">
        <v>7</v>
      </c>
      <c r="E1262" s="2">
        <v>42439</v>
      </c>
      <c r="F1262" s="2">
        <v>42440</v>
      </c>
      <c r="G1262" t="s">
        <v>25</v>
      </c>
      <c r="H1262" t="s">
        <v>25</v>
      </c>
      <c r="I1262" t="s">
        <v>4785</v>
      </c>
      <c r="J1262">
        <v>1</v>
      </c>
      <c r="K1262" t="s">
        <v>4972</v>
      </c>
      <c r="L1262" t="s">
        <v>4973</v>
      </c>
    </row>
    <row r="1263" spans="1:59">
      <c r="A1263">
        <v>38690</v>
      </c>
      <c r="B1263">
        <v>2016</v>
      </c>
      <c r="C1263" t="s">
        <v>12</v>
      </c>
      <c r="D1263" t="s">
        <v>5018</v>
      </c>
      <c r="E1263" s="2">
        <v>42439</v>
      </c>
      <c r="F1263" s="2">
        <v>42440</v>
      </c>
      <c r="G1263" t="s">
        <v>17</v>
      </c>
      <c r="H1263" t="s">
        <v>17</v>
      </c>
      <c r="I1263" t="s">
        <v>6837</v>
      </c>
      <c r="J1263">
        <v>1</v>
      </c>
      <c r="K1263" t="s">
        <v>4433</v>
      </c>
      <c r="L1263">
        <v>119270</v>
      </c>
    </row>
    <row r="1264" spans="1:59" hidden="1">
      <c r="A1264">
        <v>38699</v>
      </c>
      <c r="B1264">
        <v>2016</v>
      </c>
      <c r="C1264" t="s">
        <v>7</v>
      </c>
      <c r="D1264" t="s">
        <v>4974</v>
      </c>
      <c r="E1264" s="2">
        <v>42439</v>
      </c>
      <c r="F1264" s="2">
        <v>42440</v>
      </c>
      <c r="G1264" t="s">
        <v>25</v>
      </c>
      <c r="H1264" t="s">
        <v>25</v>
      </c>
      <c r="I1264" t="s">
        <v>4975</v>
      </c>
      <c r="J1264">
        <v>1</v>
      </c>
      <c r="K1264" t="s">
        <v>4976</v>
      </c>
      <c r="L1264" t="s">
        <v>3902</v>
      </c>
    </row>
    <row r="1265" spans="1:59" hidden="1">
      <c r="A1265">
        <v>38820</v>
      </c>
      <c r="B1265">
        <v>2016</v>
      </c>
      <c r="C1265" t="s">
        <v>705</v>
      </c>
      <c r="D1265" t="s">
        <v>2361</v>
      </c>
      <c r="E1265" s="2">
        <v>42439</v>
      </c>
      <c r="F1265" s="2">
        <v>42441</v>
      </c>
      <c r="G1265" t="s">
        <v>5</v>
      </c>
      <c r="H1265" t="s">
        <v>5</v>
      </c>
      <c r="I1265" t="s">
        <v>4977</v>
      </c>
      <c r="J1265">
        <v>1</v>
      </c>
      <c r="K1265" t="s">
        <v>4978</v>
      </c>
      <c r="L1265" t="s">
        <v>4979</v>
      </c>
      <c r="N1265" t="s">
        <v>4980</v>
      </c>
      <c r="O1265" t="s">
        <v>4981</v>
      </c>
      <c r="R1265" t="s">
        <v>4982</v>
      </c>
      <c r="Y1265" t="s">
        <v>1</v>
      </c>
      <c r="AI1265" t="s">
        <v>13</v>
      </c>
      <c r="AJ1265" t="s">
        <v>4983</v>
      </c>
      <c r="AK1265" t="s">
        <v>6012</v>
      </c>
      <c r="AL1265" t="s">
        <v>6012</v>
      </c>
      <c r="AM1265" t="s">
        <v>4984</v>
      </c>
      <c r="AO1265">
        <v>0</v>
      </c>
      <c r="AS1265">
        <v>0</v>
      </c>
      <c r="AT1265">
        <v>1</v>
      </c>
      <c r="BB1265">
        <v>0</v>
      </c>
      <c r="BD1265">
        <v>0</v>
      </c>
      <c r="BG1265" s="1">
        <v>42426.51258101852</v>
      </c>
    </row>
    <row r="1266" spans="1:59" hidden="1">
      <c r="A1266">
        <v>38840</v>
      </c>
      <c r="B1266">
        <v>2016</v>
      </c>
      <c r="C1266" t="s">
        <v>15</v>
      </c>
      <c r="D1266" t="s">
        <v>5847</v>
      </c>
      <c r="E1266" s="2">
        <v>42439</v>
      </c>
      <c r="F1266" s="2">
        <v>42442</v>
      </c>
      <c r="G1266" t="s">
        <v>19</v>
      </c>
      <c r="H1266" t="s">
        <v>19</v>
      </c>
      <c r="I1266" t="s">
        <v>5861</v>
      </c>
      <c r="J1266">
        <v>1</v>
      </c>
      <c r="K1266" t="s">
        <v>5862</v>
      </c>
      <c r="L1266" t="s">
        <v>5863</v>
      </c>
      <c r="M1266" t="s">
        <v>5864</v>
      </c>
      <c r="N1266" t="s">
        <v>5865</v>
      </c>
      <c r="O1266" t="s">
        <v>5866</v>
      </c>
      <c r="Q1266" t="s">
        <v>5867</v>
      </c>
      <c r="R1266" t="s">
        <v>5868</v>
      </c>
      <c r="S1266" t="s">
        <v>6838</v>
      </c>
      <c r="Y1266" t="s">
        <v>1</v>
      </c>
      <c r="AI1266" t="s">
        <v>13</v>
      </c>
      <c r="AJ1266" t="s">
        <v>5783</v>
      </c>
      <c r="AK1266" t="s">
        <v>5869</v>
      </c>
      <c r="AL1266" t="s">
        <v>5869</v>
      </c>
      <c r="AM1266" t="s">
        <v>2039</v>
      </c>
      <c r="AO1266">
        <v>0</v>
      </c>
      <c r="AS1266">
        <v>0</v>
      </c>
      <c r="AT1266">
        <v>1</v>
      </c>
      <c r="BB1266">
        <v>0</v>
      </c>
      <c r="BD1266">
        <v>0</v>
      </c>
      <c r="BG1266" s="1">
        <v>42396.354861111111</v>
      </c>
    </row>
    <row r="1267" spans="1:59" hidden="1">
      <c r="A1267">
        <v>38895</v>
      </c>
      <c r="B1267">
        <v>2016</v>
      </c>
      <c r="C1267" t="s">
        <v>32</v>
      </c>
      <c r="D1267" t="s">
        <v>6389</v>
      </c>
    </row>
    <row r="1268" spans="1:59">
      <c r="A1268">
        <v>38928</v>
      </c>
      <c r="B1268">
        <v>2016</v>
      </c>
      <c r="C1268" t="s">
        <v>12</v>
      </c>
      <c r="E1268" s="2">
        <v>42439</v>
      </c>
      <c r="F1268" s="2">
        <v>42439</v>
      </c>
      <c r="G1268" t="s">
        <v>8</v>
      </c>
      <c r="H1268" t="s">
        <v>8</v>
      </c>
      <c r="I1268" t="s">
        <v>6236</v>
      </c>
      <c r="J1268">
        <v>1</v>
      </c>
      <c r="K1268" t="s">
        <v>6237</v>
      </c>
      <c r="L1268" t="s">
        <v>6238</v>
      </c>
    </row>
    <row r="1269" spans="1:59" hidden="1">
      <c r="A1269">
        <v>37212</v>
      </c>
      <c r="B1269">
        <v>2016</v>
      </c>
      <c r="C1269" t="s">
        <v>32</v>
      </c>
      <c r="D1269" t="s">
        <v>2040</v>
      </c>
      <c r="E1269" s="2">
        <v>42440</v>
      </c>
      <c r="F1269" s="2">
        <v>42442</v>
      </c>
      <c r="G1269" t="s">
        <v>10</v>
      </c>
      <c r="H1269" t="s">
        <v>10</v>
      </c>
      <c r="I1269" t="s">
        <v>668</v>
      </c>
      <c r="J1269">
        <v>1</v>
      </c>
      <c r="K1269" t="s">
        <v>4985</v>
      </c>
      <c r="L1269" t="s">
        <v>4986</v>
      </c>
      <c r="M1269" t="s">
        <v>4987</v>
      </c>
      <c r="N1269" t="s">
        <v>4988</v>
      </c>
      <c r="O1269" t="s">
        <v>4989</v>
      </c>
      <c r="R1269" t="s">
        <v>4990</v>
      </c>
      <c r="S1269" t="s">
        <v>6390</v>
      </c>
      <c r="Y1269" t="s">
        <v>1</v>
      </c>
      <c r="AF1269">
        <v>0</v>
      </c>
      <c r="AI1269" t="s">
        <v>107</v>
      </c>
      <c r="AJ1269" t="s">
        <v>67</v>
      </c>
      <c r="AK1269" t="s">
        <v>698</v>
      </c>
      <c r="AL1269" t="s">
        <v>698</v>
      </c>
      <c r="AM1269" t="s">
        <v>2045</v>
      </c>
      <c r="AN1269" t="s">
        <v>653</v>
      </c>
      <c r="AO1269">
        <v>0</v>
      </c>
      <c r="AS1269">
        <v>0</v>
      </c>
      <c r="AT1269">
        <v>1</v>
      </c>
      <c r="BB1269">
        <v>0</v>
      </c>
      <c r="BC1269">
        <v>0</v>
      </c>
      <c r="BD1269">
        <v>0</v>
      </c>
      <c r="BG1269" s="1">
        <v>42382.374039351853</v>
      </c>
    </row>
    <row r="1270" spans="1:59" hidden="1">
      <c r="A1270">
        <v>37464</v>
      </c>
      <c r="B1270">
        <v>2016</v>
      </c>
      <c r="C1270" t="s">
        <v>96</v>
      </c>
      <c r="D1270" t="s">
        <v>99</v>
      </c>
      <c r="E1270" s="2">
        <v>42440</v>
      </c>
      <c r="F1270" s="2">
        <v>42442</v>
      </c>
      <c r="G1270" t="s">
        <v>47</v>
      </c>
      <c r="H1270" t="s">
        <v>47</v>
      </c>
      <c r="I1270" t="s">
        <v>592</v>
      </c>
      <c r="J1270">
        <v>1</v>
      </c>
      <c r="K1270" t="s">
        <v>592</v>
      </c>
      <c r="L1270" t="s">
        <v>5870</v>
      </c>
      <c r="M1270" t="s">
        <v>5871</v>
      </c>
      <c r="N1270" t="s">
        <v>5872</v>
      </c>
      <c r="O1270" t="s">
        <v>5873</v>
      </c>
      <c r="Q1270" t="s">
        <v>5874</v>
      </c>
      <c r="R1270" t="s">
        <v>5875</v>
      </c>
      <c r="V1270" t="s">
        <v>5876</v>
      </c>
      <c r="Y1270" t="s">
        <v>30</v>
      </c>
      <c r="AI1270" t="s">
        <v>107</v>
      </c>
      <c r="AJ1270" t="s">
        <v>92</v>
      </c>
      <c r="AL1270" t="s">
        <v>687</v>
      </c>
      <c r="AM1270" t="s">
        <v>2045</v>
      </c>
      <c r="AO1270">
        <v>0</v>
      </c>
      <c r="AS1270">
        <v>0</v>
      </c>
      <c r="AT1270">
        <v>1</v>
      </c>
      <c r="BB1270">
        <v>0</v>
      </c>
      <c r="BD1270">
        <v>0</v>
      </c>
      <c r="BG1270" s="1">
        <v>42396.357777777775</v>
      </c>
    </row>
    <row r="1271" spans="1:59" hidden="1">
      <c r="A1271">
        <v>37477</v>
      </c>
      <c r="B1271">
        <v>2016</v>
      </c>
      <c r="C1271" t="s">
        <v>2</v>
      </c>
      <c r="D1271" t="s">
        <v>2046</v>
      </c>
      <c r="E1271" s="2">
        <v>42440</v>
      </c>
      <c r="F1271" s="2">
        <v>42442</v>
      </c>
      <c r="G1271" t="s">
        <v>25</v>
      </c>
      <c r="H1271" t="s">
        <v>25</v>
      </c>
      <c r="I1271" t="s">
        <v>2047</v>
      </c>
      <c r="J1271">
        <v>1</v>
      </c>
      <c r="K1271" t="s">
        <v>3172</v>
      </c>
      <c r="L1271" t="s">
        <v>2048</v>
      </c>
      <c r="M1271" t="s">
        <v>1171</v>
      </c>
    </row>
    <row r="1272" spans="1:59" hidden="1">
      <c r="A1272">
        <v>37525</v>
      </c>
      <c r="B1272">
        <v>2016</v>
      </c>
      <c r="C1272" t="s">
        <v>32</v>
      </c>
      <c r="E1272" s="2">
        <v>42440</v>
      </c>
      <c r="F1272" s="2">
        <v>42442</v>
      </c>
      <c r="G1272" t="s">
        <v>8</v>
      </c>
      <c r="H1272" t="s">
        <v>8</v>
      </c>
      <c r="I1272" t="s">
        <v>869</v>
      </c>
      <c r="J1272">
        <v>1</v>
      </c>
      <c r="K1272" t="s">
        <v>1182</v>
      </c>
      <c r="L1272" t="s">
        <v>870</v>
      </c>
      <c r="M1272" t="s">
        <v>871</v>
      </c>
    </row>
    <row r="1273" spans="1:59" hidden="1">
      <c r="A1273">
        <v>37592</v>
      </c>
      <c r="B1273">
        <v>2016</v>
      </c>
      <c r="C1273" t="s">
        <v>7</v>
      </c>
      <c r="E1273" s="2">
        <v>42440</v>
      </c>
      <c r="F1273" s="2">
        <v>42447</v>
      </c>
      <c r="G1273" t="s">
        <v>10</v>
      </c>
      <c r="H1273" t="s">
        <v>10</v>
      </c>
      <c r="I1273" t="s">
        <v>2043</v>
      </c>
    </row>
    <row r="1274" spans="1:59" hidden="1">
      <c r="A1274">
        <v>37731</v>
      </c>
      <c r="B1274">
        <v>2016</v>
      </c>
      <c r="C1274" t="s">
        <v>7</v>
      </c>
      <c r="E1274" s="2">
        <v>42440</v>
      </c>
      <c r="F1274" s="2">
        <v>42441</v>
      </c>
      <c r="G1274" t="s">
        <v>3657</v>
      </c>
      <c r="H1274" t="s">
        <v>3657</v>
      </c>
      <c r="I1274" t="s">
        <v>5039</v>
      </c>
      <c r="J1274">
        <v>1</v>
      </c>
      <c r="K1274" t="s">
        <v>4048</v>
      </c>
      <c r="L1274" t="s">
        <v>5040</v>
      </c>
      <c r="O1274">
        <v>9619914550</v>
      </c>
      <c r="Q1274">
        <v>9619914550</v>
      </c>
      <c r="R1274" t="s">
        <v>3661</v>
      </c>
      <c r="Y1274" t="s">
        <v>1</v>
      </c>
      <c r="AB1274" t="s">
        <v>11</v>
      </c>
      <c r="AF1274">
        <v>0</v>
      </c>
      <c r="AI1274" t="s">
        <v>903</v>
      </c>
      <c r="AJ1274" t="s">
        <v>16</v>
      </c>
      <c r="AK1274" t="s">
        <v>6839</v>
      </c>
      <c r="AL1274" t="s">
        <v>6839</v>
      </c>
      <c r="AM1274" t="s">
        <v>2044</v>
      </c>
      <c r="AN1274" t="s">
        <v>28</v>
      </c>
      <c r="AO1274">
        <v>0</v>
      </c>
      <c r="AS1274">
        <v>0</v>
      </c>
      <c r="AT1274">
        <v>0</v>
      </c>
      <c r="BB1274">
        <v>0</v>
      </c>
      <c r="BC1274">
        <v>0</v>
      </c>
      <c r="BD1274">
        <v>0</v>
      </c>
      <c r="BG1274" s="1">
        <v>42417.48238425926</v>
      </c>
    </row>
    <row r="1275" spans="1:59" hidden="1">
      <c r="A1275">
        <v>37884</v>
      </c>
      <c r="B1275">
        <v>2016</v>
      </c>
      <c r="C1275" t="s">
        <v>32</v>
      </c>
      <c r="D1275" t="s">
        <v>4993</v>
      </c>
      <c r="E1275" s="2">
        <v>42440</v>
      </c>
      <c r="F1275" s="2">
        <v>42441</v>
      </c>
      <c r="G1275" t="s">
        <v>22</v>
      </c>
      <c r="H1275" t="s">
        <v>22</v>
      </c>
      <c r="I1275" t="s">
        <v>4994</v>
      </c>
      <c r="J1275">
        <v>1</v>
      </c>
      <c r="K1275" t="s">
        <v>4769</v>
      </c>
      <c r="L1275" t="s">
        <v>4770</v>
      </c>
      <c r="M1275" t="s">
        <v>4995</v>
      </c>
      <c r="N1275" t="s">
        <v>4772</v>
      </c>
    </row>
    <row r="1276" spans="1:59" hidden="1">
      <c r="A1276">
        <v>37933</v>
      </c>
      <c r="B1276">
        <v>2016</v>
      </c>
      <c r="C1276" t="s">
        <v>2</v>
      </c>
      <c r="D1276" t="s">
        <v>4996</v>
      </c>
      <c r="E1276" s="2">
        <v>42440</v>
      </c>
      <c r="F1276" s="2">
        <v>42441</v>
      </c>
      <c r="G1276" t="s">
        <v>5</v>
      </c>
      <c r="H1276" t="s">
        <v>5</v>
      </c>
      <c r="I1276" t="s">
        <v>4997</v>
      </c>
      <c r="J1276">
        <v>1</v>
      </c>
      <c r="K1276" t="s">
        <v>4998</v>
      </c>
      <c r="L1276" t="s">
        <v>4999</v>
      </c>
      <c r="N1276" t="s">
        <v>5000</v>
      </c>
    </row>
    <row r="1277" spans="1:59" hidden="1">
      <c r="A1277">
        <v>37996</v>
      </c>
      <c r="B1277">
        <v>2016</v>
      </c>
      <c r="C1277" t="s">
        <v>7</v>
      </c>
      <c r="D1277" t="s">
        <v>5001</v>
      </c>
      <c r="E1277" s="2">
        <v>42440</v>
      </c>
      <c r="F1277" s="2">
        <v>42442</v>
      </c>
      <c r="G1277" t="s">
        <v>20</v>
      </c>
      <c r="H1277" t="s">
        <v>20</v>
      </c>
      <c r="I1277" t="s">
        <v>3338</v>
      </c>
      <c r="J1277">
        <v>1</v>
      </c>
      <c r="K1277" t="s">
        <v>2997</v>
      </c>
      <c r="L1277" t="s">
        <v>2998</v>
      </c>
    </row>
    <row r="1278" spans="1:59" hidden="1">
      <c r="A1278">
        <v>38038</v>
      </c>
      <c r="B1278">
        <v>2016</v>
      </c>
      <c r="C1278" t="s">
        <v>7</v>
      </c>
      <c r="E1278" s="2">
        <v>42440</v>
      </c>
      <c r="F1278" s="2">
        <v>42441</v>
      </c>
      <c r="G1278" t="s">
        <v>22</v>
      </c>
      <c r="H1278" t="s">
        <v>22</v>
      </c>
      <c r="I1278" t="s">
        <v>2836</v>
      </c>
      <c r="J1278">
        <v>1</v>
      </c>
      <c r="K1278" t="s">
        <v>2671</v>
      </c>
      <c r="L1278" t="s">
        <v>2672</v>
      </c>
      <c r="M1278" t="s">
        <v>2673</v>
      </c>
      <c r="N1278" t="s">
        <v>2674</v>
      </c>
    </row>
    <row r="1279" spans="1:59" hidden="1">
      <c r="A1279">
        <v>38103</v>
      </c>
      <c r="B1279">
        <v>2016</v>
      </c>
      <c r="C1279" t="s">
        <v>2</v>
      </c>
      <c r="D1279" t="s">
        <v>5002</v>
      </c>
      <c r="E1279" s="2">
        <v>42440</v>
      </c>
      <c r="F1279" s="2">
        <v>42442</v>
      </c>
      <c r="G1279" t="s">
        <v>3017</v>
      </c>
      <c r="H1279" t="s">
        <v>3017</v>
      </c>
      <c r="I1279" t="s">
        <v>3018</v>
      </c>
      <c r="J1279">
        <v>1</v>
      </c>
      <c r="K1279" t="s">
        <v>3019</v>
      </c>
      <c r="L1279" t="s">
        <v>3020</v>
      </c>
      <c r="N1279" t="s">
        <v>3021</v>
      </c>
      <c r="O1279" t="s">
        <v>3022</v>
      </c>
      <c r="Q1279" t="s">
        <v>6391</v>
      </c>
      <c r="R1279" t="s">
        <v>3023</v>
      </c>
      <c r="S1279" t="s">
        <v>5003</v>
      </c>
      <c r="V1279" t="s">
        <v>3024</v>
      </c>
      <c r="AI1279" t="s">
        <v>6840</v>
      </c>
      <c r="AJ1279" t="s">
        <v>196</v>
      </c>
      <c r="AK1279" t="s">
        <v>5004</v>
      </c>
      <c r="AL1279" t="s">
        <v>5005</v>
      </c>
      <c r="AM1279" t="s">
        <v>2045</v>
      </c>
      <c r="AO1279">
        <v>0</v>
      </c>
      <c r="AS1279">
        <v>0</v>
      </c>
      <c r="AT1279">
        <v>0</v>
      </c>
      <c r="BB1279">
        <v>0</v>
      </c>
      <c r="BD1279">
        <v>1</v>
      </c>
      <c r="BE1279">
        <v>0</v>
      </c>
      <c r="BF1279">
        <v>11415</v>
      </c>
      <c r="BG1279" s="1">
        <v>42397.604224537034</v>
      </c>
    </row>
    <row r="1280" spans="1:59" hidden="1">
      <c r="A1280">
        <v>38209</v>
      </c>
      <c r="B1280">
        <v>2016</v>
      </c>
      <c r="C1280" t="s">
        <v>96</v>
      </c>
      <c r="D1280" t="s">
        <v>194</v>
      </c>
      <c r="E1280" s="2">
        <v>42440</v>
      </c>
      <c r="F1280" s="2">
        <v>42441</v>
      </c>
      <c r="G1280" t="s">
        <v>59</v>
      </c>
      <c r="H1280" t="s">
        <v>59</v>
      </c>
      <c r="I1280" t="s">
        <v>2799</v>
      </c>
      <c r="J1280">
        <v>1</v>
      </c>
      <c r="K1280" t="s">
        <v>5688</v>
      </c>
    </row>
    <row r="1281" spans="1:59" hidden="1">
      <c r="A1281">
        <v>38351</v>
      </c>
      <c r="B1281">
        <v>2016</v>
      </c>
      <c r="C1281" t="s">
        <v>7</v>
      </c>
      <c r="D1281" t="s">
        <v>5006</v>
      </c>
      <c r="E1281" s="2">
        <v>42440</v>
      </c>
      <c r="F1281" s="2">
        <v>42441</v>
      </c>
      <c r="G1281" t="s">
        <v>36</v>
      </c>
      <c r="H1281" t="s">
        <v>36</v>
      </c>
      <c r="I1281" t="s">
        <v>5007</v>
      </c>
      <c r="J1281">
        <v>1</v>
      </c>
      <c r="K1281" t="s">
        <v>5008</v>
      </c>
      <c r="L1281" t="s">
        <v>5009</v>
      </c>
      <c r="N1281" t="s">
        <v>5010</v>
      </c>
    </row>
    <row r="1282" spans="1:59" hidden="1">
      <c r="A1282">
        <v>38354</v>
      </c>
      <c r="B1282">
        <v>2016</v>
      </c>
      <c r="C1282" t="s">
        <v>7</v>
      </c>
      <c r="D1282" t="s">
        <v>5011</v>
      </c>
      <c r="E1282" s="2">
        <v>42440</v>
      </c>
      <c r="F1282" s="2">
        <v>42444</v>
      </c>
      <c r="G1282" t="s">
        <v>36</v>
      </c>
      <c r="H1282" t="s">
        <v>36</v>
      </c>
      <c r="I1282" t="s">
        <v>181</v>
      </c>
      <c r="J1282">
        <v>1</v>
      </c>
      <c r="K1282" t="s">
        <v>4365</v>
      </c>
      <c r="L1282" t="s">
        <v>4366</v>
      </c>
      <c r="N1282" t="s">
        <v>5012</v>
      </c>
      <c r="O1282" t="s">
        <v>4368</v>
      </c>
      <c r="Q1282" t="s">
        <v>5013</v>
      </c>
      <c r="R1282" t="s">
        <v>4369</v>
      </c>
      <c r="S1282" t="s">
        <v>4369</v>
      </c>
      <c r="V1282" t="s">
        <v>4370</v>
      </c>
      <c r="AB1282" t="s">
        <v>25</v>
      </c>
      <c r="AI1282" t="s">
        <v>4</v>
      </c>
      <c r="AJ1282" t="s">
        <v>3</v>
      </c>
      <c r="AK1282" t="s">
        <v>675</v>
      </c>
      <c r="AL1282" t="s">
        <v>675</v>
      </c>
      <c r="AM1282" t="s">
        <v>5014</v>
      </c>
      <c r="AO1282">
        <v>0</v>
      </c>
      <c r="AS1282">
        <v>0</v>
      </c>
      <c r="AT1282">
        <v>1</v>
      </c>
      <c r="BB1282">
        <v>0</v>
      </c>
      <c r="BD1282">
        <v>0</v>
      </c>
      <c r="BE1282">
        <v>0</v>
      </c>
      <c r="BF1282">
        <v>2169543</v>
      </c>
      <c r="BG1282" s="1">
        <v>42353.627187500002</v>
      </c>
    </row>
    <row r="1283" spans="1:59">
      <c r="A1283">
        <v>38686</v>
      </c>
      <c r="B1283">
        <v>2016</v>
      </c>
      <c r="C1283" t="s">
        <v>12</v>
      </c>
      <c r="D1283" t="s">
        <v>5016</v>
      </c>
      <c r="E1283" s="2">
        <v>42440</v>
      </c>
      <c r="F1283" s="2">
        <v>42442</v>
      </c>
      <c r="G1283" t="s">
        <v>17</v>
      </c>
      <c r="H1283" t="s">
        <v>17</v>
      </c>
      <c r="I1283" t="s">
        <v>5017</v>
      </c>
      <c r="J1283">
        <v>1</v>
      </c>
      <c r="K1283" t="s">
        <v>4433</v>
      </c>
      <c r="L1283">
        <v>119270</v>
      </c>
    </row>
    <row r="1284" spans="1:59" hidden="1">
      <c r="A1284">
        <v>38748</v>
      </c>
      <c r="B1284">
        <v>2016</v>
      </c>
      <c r="C1284" t="s">
        <v>7</v>
      </c>
      <c r="E1284" s="2">
        <v>42440</v>
      </c>
      <c r="F1284" s="2">
        <v>42442</v>
      </c>
      <c r="G1284" t="s">
        <v>40</v>
      </c>
      <c r="H1284" t="s">
        <v>40</v>
      </c>
      <c r="I1284" t="s">
        <v>5019</v>
      </c>
      <c r="J1284">
        <v>1</v>
      </c>
      <c r="K1284" t="s">
        <v>5020</v>
      </c>
      <c r="L1284" t="s">
        <v>2803</v>
      </c>
      <c r="M1284" t="s">
        <v>2804</v>
      </c>
      <c r="N1284" t="s">
        <v>2805</v>
      </c>
    </row>
    <row r="1285" spans="1:59">
      <c r="A1285">
        <v>38816</v>
      </c>
      <c r="B1285">
        <v>2016</v>
      </c>
      <c r="C1285" t="s">
        <v>12</v>
      </c>
      <c r="D1285" t="s">
        <v>5021</v>
      </c>
      <c r="E1285" s="2">
        <v>42440</v>
      </c>
      <c r="F1285" s="2">
        <v>42442</v>
      </c>
      <c r="G1285" t="s">
        <v>22</v>
      </c>
      <c r="H1285" t="s">
        <v>22</v>
      </c>
      <c r="I1285" t="s">
        <v>5015</v>
      </c>
      <c r="J1285">
        <v>1</v>
      </c>
      <c r="K1285" t="s">
        <v>4586</v>
      </c>
      <c r="L1285" t="s">
        <v>4587</v>
      </c>
      <c r="N1285" t="s">
        <v>2674</v>
      </c>
    </row>
    <row r="1286" spans="1:59" hidden="1">
      <c r="A1286">
        <v>37262</v>
      </c>
      <c r="B1286">
        <v>2016</v>
      </c>
      <c r="C1286" t="s">
        <v>7</v>
      </c>
      <c r="E1286" s="2">
        <v>42441</v>
      </c>
      <c r="F1286" s="2">
        <v>42442</v>
      </c>
      <c r="G1286" t="s">
        <v>14</v>
      </c>
      <c r="H1286" t="s">
        <v>14</v>
      </c>
      <c r="I1286" t="s">
        <v>209</v>
      </c>
      <c r="J1286">
        <v>1</v>
      </c>
      <c r="K1286" t="s">
        <v>4135</v>
      </c>
      <c r="L1286" t="s">
        <v>4136</v>
      </c>
      <c r="M1286" t="s">
        <v>5022</v>
      </c>
      <c r="O1286" t="s">
        <v>5023</v>
      </c>
      <c r="Q1286" t="s">
        <v>5024</v>
      </c>
      <c r="R1286" t="s">
        <v>5025</v>
      </c>
      <c r="V1286" t="s">
        <v>5026</v>
      </c>
      <c r="W1286" t="s">
        <v>5027</v>
      </c>
      <c r="Y1286" t="s">
        <v>1</v>
      </c>
      <c r="AB1286" t="s">
        <v>728</v>
      </c>
      <c r="AF1286">
        <v>0</v>
      </c>
      <c r="AI1286" t="s">
        <v>5028</v>
      </c>
      <c r="AJ1286" t="s">
        <v>42</v>
      </c>
      <c r="AK1286" t="s">
        <v>951</v>
      </c>
      <c r="AM1286" t="s">
        <v>2049</v>
      </c>
      <c r="AO1286">
        <v>0</v>
      </c>
      <c r="AS1286">
        <v>0</v>
      </c>
      <c r="AT1286">
        <v>0</v>
      </c>
      <c r="BB1286">
        <v>0</v>
      </c>
      <c r="BC1286">
        <v>0</v>
      </c>
      <c r="BD1286">
        <v>0</v>
      </c>
      <c r="BG1286" s="1">
        <v>42269.644270833334</v>
      </c>
    </row>
    <row r="1287" spans="1:59" hidden="1">
      <c r="A1287">
        <v>37312</v>
      </c>
      <c r="B1287">
        <v>2016</v>
      </c>
      <c r="C1287" t="s">
        <v>7</v>
      </c>
      <c r="D1287" t="s">
        <v>2050</v>
      </c>
      <c r="E1287" s="2">
        <v>42441</v>
      </c>
      <c r="F1287" s="2">
        <v>42442</v>
      </c>
      <c r="G1287" t="s">
        <v>47</v>
      </c>
      <c r="H1287" t="s">
        <v>47</v>
      </c>
      <c r="I1287" t="s">
        <v>180</v>
      </c>
      <c r="J1287">
        <v>1</v>
      </c>
      <c r="K1287" t="s">
        <v>179</v>
      </c>
      <c r="L1287" t="s">
        <v>178</v>
      </c>
      <c r="M1287" t="s">
        <v>177</v>
      </c>
      <c r="N1287" t="s">
        <v>176</v>
      </c>
      <c r="O1287" t="s">
        <v>1219</v>
      </c>
      <c r="Q1287" t="s">
        <v>2051</v>
      </c>
      <c r="R1287" t="s">
        <v>175</v>
      </c>
      <c r="S1287" t="s">
        <v>175</v>
      </c>
      <c r="Y1287" t="s">
        <v>1</v>
      </c>
      <c r="AB1287" t="s">
        <v>40</v>
      </c>
      <c r="AF1287">
        <v>0</v>
      </c>
      <c r="AI1287" t="s">
        <v>103</v>
      </c>
      <c r="AJ1287" t="s">
        <v>18</v>
      </c>
      <c r="AL1287" t="s">
        <v>677</v>
      </c>
      <c r="AM1287" t="s">
        <v>2049</v>
      </c>
      <c r="AO1287">
        <v>0</v>
      </c>
      <c r="AS1287">
        <v>0</v>
      </c>
      <c r="AT1287">
        <v>0</v>
      </c>
      <c r="BB1287">
        <v>0</v>
      </c>
      <c r="BC1287">
        <v>0</v>
      </c>
      <c r="BD1287">
        <v>0</v>
      </c>
      <c r="BG1287" s="1">
        <v>42429.549016203702</v>
      </c>
    </row>
    <row r="1288" spans="1:59">
      <c r="A1288">
        <v>37497</v>
      </c>
      <c r="B1288">
        <v>2016</v>
      </c>
      <c r="C1288" t="s">
        <v>12</v>
      </c>
      <c r="D1288" t="s">
        <v>3552</v>
      </c>
      <c r="E1288" s="2">
        <v>42441</v>
      </c>
      <c r="F1288" s="2">
        <v>42442</v>
      </c>
      <c r="G1288" t="s">
        <v>36</v>
      </c>
      <c r="H1288" t="s">
        <v>36</v>
      </c>
      <c r="I1288" t="s">
        <v>1862</v>
      </c>
      <c r="J1288">
        <v>1</v>
      </c>
      <c r="K1288" t="s">
        <v>5716</v>
      </c>
      <c r="L1288" t="s">
        <v>5717</v>
      </c>
      <c r="N1288" t="s">
        <v>2526</v>
      </c>
    </row>
    <row r="1289" spans="1:59">
      <c r="A1289">
        <v>37501</v>
      </c>
      <c r="B1289">
        <v>2016</v>
      </c>
      <c r="C1289" t="s">
        <v>12</v>
      </c>
      <c r="D1289" t="s">
        <v>4031</v>
      </c>
      <c r="E1289" s="2">
        <v>42441</v>
      </c>
      <c r="F1289" s="2">
        <v>42442</v>
      </c>
      <c r="G1289" t="s">
        <v>39</v>
      </c>
      <c r="H1289" t="s">
        <v>39</v>
      </c>
      <c r="I1289" t="s">
        <v>855</v>
      </c>
      <c r="J1289">
        <v>1</v>
      </c>
      <c r="K1289" t="s">
        <v>4032</v>
      </c>
      <c r="L1289" t="s">
        <v>4033</v>
      </c>
      <c r="N1289" t="s">
        <v>4034</v>
      </c>
    </row>
    <row r="1290" spans="1:59">
      <c r="A1290">
        <v>37509</v>
      </c>
      <c r="B1290">
        <v>2016</v>
      </c>
      <c r="C1290" t="s">
        <v>12</v>
      </c>
      <c r="D1290" t="s">
        <v>3552</v>
      </c>
      <c r="E1290" s="2">
        <v>42441</v>
      </c>
      <c r="F1290" s="2">
        <v>42442</v>
      </c>
      <c r="G1290" t="s">
        <v>36</v>
      </c>
      <c r="H1290" t="s">
        <v>36</v>
      </c>
      <c r="I1290" t="s">
        <v>843</v>
      </c>
      <c r="J1290">
        <v>1</v>
      </c>
      <c r="K1290" t="s">
        <v>5716</v>
      </c>
      <c r="L1290" t="s">
        <v>5717</v>
      </c>
      <c r="N1290" t="s">
        <v>2526</v>
      </c>
    </row>
    <row r="1291" spans="1:59" hidden="1">
      <c r="A1291">
        <v>38922</v>
      </c>
      <c r="B1291">
        <v>2016</v>
      </c>
      <c r="C1291" t="s">
        <v>32</v>
      </c>
      <c r="E1291" s="2">
        <v>42441</v>
      </c>
      <c r="F1291" s="2">
        <v>42442</v>
      </c>
      <c r="G1291" t="s">
        <v>38</v>
      </c>
      <c r="H1291" t="s">
        <v>38</v>
      </c>
      <c r="I1291" t="s">
        <v>6392</v>
      </c>
      <c r="J1291">
        <v>1</v>
      </c>
      <c r="K1291" t="s">
        <v>6393</v>
      </c>
      <c r="L1291" t="s">
        <v>6394</v>
      </c>
      <c r="M1291" t="s">
        <v>6395</v>
      </c>
      <c r="N1291" t="s">
        <v>3412</v>
      </c>
      <c r="O1291" t="s">
        <v>6396</v>
      </c>
      <c r="R1291" t="s">
        <v>6397</v>
      </c>
      <c r="Y1291" t="s">
        <v>1</v>
      </c>
      <c r="AI1291" t="s">
        <v>103</v>
      </c>
      <c r="AJ1291" t="s">
        <v>145</v>
      </c>
      <c r="AK1291" t="s">
        <v>1617</v>
      </c>
      <c r="AL1291" t="s">
        <v>1617</v>
      </c>
      <c r="AM1291" t="s">
        <v>2049</v>
      </c>
      <c r="AO1291">
        <v>0</v>
      </c>
      <c r="AS1291">
        <v>0</v>
      </c>
      <c r="AT1291">
        <v>1</v>
      </c>
      <c r="BB1291">
        <v>0</v>
      </c>
      <c r="BD1291">
        <v>0</v>
      </c>
      <c r="BG1291" s="1">
        <v>42423.65351851852</v>
      </c>
    </row>
    <row r="1292" spans="1:59" hidden="1">
      <c r="A1292">
        <v>37533</v>
      </c>
      <c r="B1292">
        <v>2016</v>
      </c>
      <c r="C1292" t="s">
        <v>2</v>
      </c>
      <c r="D1292" t="s">
        <v>5033</v>
      </c>
      <c r="E1292" s="2">
        <v>42441</v>
      </c>
      <c r="F1292" s="2">
        <v>42442</v>
      </c>
      <c r="G1292" t="s">
        <v>8</v>
      </c>
      <c r="H1292" t="s">
        <v>8</v>
      </c>
      <c r="I1292" t="s">
        <v>890</v>
      </c>
      <c r="J1292">
        <v>1</v>
      </c>
      <c r="K1292" t="s">
        <v>1182</v>
      </c>
      <c r="L1292" t="s">
        <v>2054</v>
      </c>
      <c r="M1292" t="s">
        <v>891</v>
      </c>
    </row>
    <row r="1293" spans="1:59" hidden="1">
      <c r="A1293">
        <v>37562</v>
      </c>
      <c r="B1293">
        <v>2016</v>
      </c>
      <c r="C1293" t="s">
        <v>7</v>
      </c>
      <c r="D1293" t="s">
        <v>5034</v>
      </c>
      <c r="E1293" s="2">
        <v>42441</v>
      </c>
      <c r="F1293" s="2">
        <v>42442</v>
      </c>
      <c r="G1293" t="s">
        <v>8</v>
      </c>
      <c r="H1293" t="s">
        <v>8</v>
      </c>
      <c r="I1293" t="s">
        <v>892</v>
      </c>
      <c r="J1293">
        <v>1</v>
      </c>
      <c r="K1293" t="s">
        <v>1182</v>
      </c>
      <c r="L1293" t="s">
        <v>2055</v>
      </c>
      <c r="M1293" t="s">
        <v>2056</v>
      </c>
    </row>
    <row r="1294" spans="1:59" hidden="1">
      <c r="A1294">
        <v>37648</v>
      </c>
      <c r="B1294">
        <v>2016</v>
      </c>
      <c r="C1294" t="s">
        <v>32</v>
      </c>
      <c r="D1294" t="s">
        <v>5879</v>
      </c>
      <c r="E1294" s="2">
        <v>42441</v>
      </c>
      <c r="F1294" s="2">
        <v>42442</v>
      </c>
      <c r="G1294" t="s">
        <v>6</v>
      </c>
      <c r="H1294" t="s">
        <v>6</v>
      </c>
      <c r="I1294" t="s">
        <v>6075</v>
      </c>
      <c r="J1294">
        <v>1</v>
      </c>
      <c r="K1294" t="s">
        <v>2863</v>
      </c>
      <c r="L1294" t="s">
        <v>2864</v>
      </c>
      <c r="N1294" t="s">
        <v>5465</v>
      </c>
    </row>
    <row r="1295" spans="1:59" hidden="1">
      <c r="A1295">
        <v>37785</v>
      </c>
      <c r="B1295">
        <v>2016</v>
      </c>
      <c r="C1295" t="s">
        <v>130</v>
      </c>
      <c r="D1295" t="s">
        <v>3003</v>
      </c>
      <c r="E1295" s="2">
        <v>42441</v>
      </c>
      <c r="F1295" s="2">
        <v>42442</v>
      </c>
      <c r="G1295" t="s">
        <v>47</v>
      </c>
      <c r="H1295" t="s">
        <v>47</v>
      </c>
      <c r="I1295" t="s">
        <v>170</v>
      </c>
      <c r="J1295">
        <v>1</v>
      </c>
      <c r="K1295" t="s">
        <v>1143</v>
      </c>
      <c r="L1295" t="s">
        <v>1112</v>
      </c>
      <c r="M1295" t="s">
        <v>168</v>
      </c>
      <c r="O1295" t="s">
        <v>2270</v>
      </c>
      <c r="Q1295" t="s">
        <v>2271</v>
      </c>
      <c r="R1295" t="s">
        <v>2145</v>
      </c>
      <c r="Y1295" t="s">
        <v>1</v>
      </c>
      <c r="AF1295">
        <v>0</v>
      </c>
      <c r="AI1295" t="s">
        <v>120</v>
      </c>
      <c r="AJ1295" t="s">
        <v>143</v>
      </c>
      <c r="AL1295" t="s">
        <v>1813</v>
      </c>
      <c r="AM1295" t="s">
        <v>2049</v>
      </c>
      <c r="AN1295" t="s">
        <v>28</v>
      </c>
      <c r="AO1295">
        <v>0</v>
      </c>
      <c r="AS1295">
        <v>0</v>
      </c>
      <c r="AT1295">
        <v>0</v>
      </c>
      <c r="BB1295">
        <v>0</v>
      </c>
      <c r="BC1295">
        <v>0</v>
      </c>
      <c r="BD1295">
        <v>0</v>
      </c>
      <c r="BG1295" s="1">
        <v>42339.599143518521</v>
      </c>
    </row>
    <row r="1296" spans="1:59" hidden="1">
      <c r="A1296">
        <v>37822</v>
      </c>
      <c r="B1296">
        <v>2016</v>
      </c>
      <c r="C1296" t="s">
        <v>7</v>
      </c>
      <c r="D1296" t="s">
        <v>5042</v>
      </c>
      <c r="E1296" s="2">
        <v>42441</v>
      </c>
      <c r="F1296" s="2">
        <v>42442</v>
      </c>
      <c r="G1296" t="s">
        <v>79</v>
      </c>
      <c r="H1296" t="s">
        <v>79</v>
      </c>
      <c r="I1296" t="s">
        <v>857</v>
      </c>
      <c r="J1296">
        <v>1</v>
      </c>
      <c r="K1296" t="s">
        <v>5043</v>
      </c>
      <c r="L1296" t="s">
        <v>6841</v>
      </c>
      <c r="N1296" t="s">
        <v>6842</v>
      </c>
    </row>
    <row r="1297" spans="1:59" hidden="1">
      <c r="A1297">
        <v>37914</v>
      </c>
      <c r="B1297">
        <v>2016</v>
      </c>
      <c r="C1297" t="s">
        <v>7</v>
      </c>
      <c r="D1297" t="s">
        <v>3855</v>
      </c>
      <c r="E1297" s="2">
        <v>42441</v>
      </c>
      <c r="F1297" s="2">
        <v>42442</v>
      </c>
      <c r="G1297" t="s">
        <v>39</v>
      </c>
      <c r="H1297" t="s">
        <v>39</v>
      </c>
      <c r="I1297" t="s">
        <v>855</v>
      </c>
      <c r="J1297">
        <v>1</v>
      </c>
      <c r="K1297" t="s">
        <v>3857</v>
      </c>
      <c r="L1297" t="s">
        <v>3858</v>
      </c>
      <c r="N1297" t="s">
        <v>3859</v>
      </c>
    </row>
    <row r="1298" spans="1:59" hidden="1">
      <c r="A1298">
        <v>37981</v>
      </c>
      <c r="B1298">
        <v>2016</v>
      </c>
      <c r="C1298" t="s">
        <v>2</v>
      </c>
      <c r="D1298" t="s">
        <v>5044</v>
      </c>
      <c r="E1298" s="2">
        <v>42441</v>
      </c>
      <c r="F1298" s="2">
        <v>42441</v>
      </c>
      <c r="G1298" t="s">
        <v>5</v>
      </c>
      <c r="H1298" t="s">
        <v>5</v>
      </c>
      <c r="I1298" t="s">
        <v>5045</v>
      </c>
      <c r="J1298">
        <v>1</v>
      </c>
      <c r="K1298" t="s">
        <v>5046</v>
      </c>
      <c r="L1298" t="s">
        <v>6843</v>
      </c>
      <c r="M1298" t="s">
        <v>6844</v>
      </c>
      <c r="N1298" t="s">
        <v>6845</v>
      </c>
      <c r="O1298" t="s">
        <v>6846</v>
      </c>
      <c r="R1298" t="s">
        <v>6847</v>
      </c>
      <c r="V1298" t="s">
        <v>5047</v>
      </c>
      <c r="AI1298" t="s">
        <v>0</v>
      </c>
      <c r="AJ1298" t="s">
        <v>0</v>
      </c>
      <c r="AK1298" t="s">
        <v>5820</v>
      </c>
      <c r="AL1298" t="s">
        <v>5820</v>
      </c>
      <c r="AM1298" t="s">
        <v>2052</v>
      </c>
      <c r="AO1298">
        <v>0</v>
      </c>
      <c r="AS1298">
        <v>0</v>
      </c>
      <c r="AT1298">
        <v>0</v>
      </c>
      <c r="BB1298">
        <v>0</v>
      </c>
      <c r="BD1298">
        <v>0</v>
      </c>
      <c r="BE1298">
        <v>0</v>
      </c>
      <c r="BF1298">
        <v>4440</v>
      </c>
      <c r="BG1298" s="1">
        <v>42397.435416666667</v>
      </c>
    </row>
    <row r="1299" spans="1:59" hidden="1">
      <c r="A1299">
        <v>37982</v>
      </c>
      <c r="B1299">
        <v>2016</v>
      </c>
      <c r="C1299" t="s">
        <v>2</v>
      </c>
      <c r="D1299" t="s">
        <v>5048</v>
      </c>
      <c r="E1299" s="2">
        <v>42441</v>
      </c>
      <c r="F1299" s="2">
        <v>42441</v>
      </c>
      <c r="G1299" t="s">
        <v>5</v>
      </c>
      <c r="H1299" t="s">
        <v>5</v>
      </c>
      <c r="I1299" t="s">
        <v>117</v>
      </c>
      <c r="J1299">
        <v>1</v>
      </c>
      <c r="K1299" t="s">
        <v>5049</v>
      </c>
      <c r="L1299" t="s">
        <v>5050</v>
      </c>
      <c r="N1299" t="s">
        <v>5051</v>
      </c>
      <c r="O1299" t="s">
        <v>5052</v>
      </c>
      <c r="R1299" t="s">
        <v>5053</v>
      </c>
      <c r="V1299" t="s">
        <v>5054</v>
      </c>
      <c r="AI1299" t="s">
        <v>0</v>
      </c>
      <c r="AJ1299" t="s">
        <v>0</v>
      </c>
      <c r="AK1299" t="s">
        <v>5820</v>
      </c>
      <c r="AM1299" t="s">
        <v>2052</v>
      </c>
      <c r="AO1299">
        <v>0</v>
      </c>
      <c r="AS1299">
        <v>0</v>
      </c>
      <c r="AT1299">
        <v>0</v>
      </c>
      <c r="BB1299">
        <v>0</v>
      </c>
      <c r="BD1299">
        <v>0</v>
      </c>
      <c r="BE1299">
        <v>0</v>
      </c>
      <c r="BF1299">
        <v>2601</v>
      </c>
      <c r="BG1299" s="1">
        <v>42289.383113425924</v>
      </c>
    </row>
    <row r="1300" spans="1:59" hidden="1">
      <c r="A1300">
        <v>37984</v>
      </c>
      <c r="B1300">
        <v>2016</v>
      </c>
      <c r="C1300" t="s">
        <v>2</v>
      </c>
      <c r="D1300" t="s">
        <v>5055</v>
      </c>
      <c r="E1300" s="2">
        <v>42441</v>
      </c>
      <c r="F1300" s="2">
        <v>42441</v>
      </c>
      <c r="G1300" t="s">
        <v>5</v>
      </c>
      <c r="H1300" t="s">
        <v>5</v>
      </c>
      <c r="I1300" t="s">
        <v>5056</v>
      </c>
      <c r="J1300">
        <v>1</v>
      </c>
      <c r="K1300" t="s">
        <v>5057</v>
      </c>
      <c r="L1300" t="s">
        <v>5058</v>
      </c>
      <c r="N1300" t="s">
        <v>5059</v>
      </c>
      <c r="O1300" t="s">
        <v>5060</v>
      </c>
      <c r="R1300" t="s">
        <v>5061</v>
      </c>
      <c r="V1300" t="s">
        <v>5062</v>
      </c>
      <c r="AI1300" t="s">
        <v>0</v>
      </c>
      <c r="AJ1300" t="s">
        <v>0</v>
      </c>
      <c r="AK1300" t="s">
        <v>5820</v>
      </c>
      <c r="AL1300" t="s">
        <v>5820</v>
      </c>
      <c r="AM1300" t="s">
        <v>2052</v>
      </c>
      <c r="AO1300">
        <v>0</v>
      </c>
      <c r="AS1300">
        <v>0</v>
      </c>
      <c r="AT1300">
        <v>0</v>
      </c>
      <c r="BB1300">
        <v>0</v>
      </c>
      <c r="BD1300">
        <v>1</v>
      </c>
      <c r="BE1300">
        <v>0</v>
      </c>
      <c r="BF1300">
        <v>-1</v>
      </c>
      <c r="BG1300" s="1">
        <v>42377.396747685183</v>
      </c>
    </row>
    <row r="1301" spans="1:59" hidden="1">
      <c r="A1301">
        <v>38037</v>
      </c>
      <c r="B1301">
        <v>2016</v>
      </c>
      <c r="C1301" t="s">
        <v>7</v>
      </c>
      <c r="E1301" s="2">
        <v>42441</v>
      </c>
      <c r="F1301" s="2">
        <v>42442</v>
      </c>
      <c r="G1301" t="s">
        <v>22</v>
      </c>
      <c r="H1301" t="s">
        <v>22</v>
      </c>
      <c r="I1301" t="s">
        <v>5063</v>
      </c>
      <c r="J1301">
        <v>1</v>
      </c>
      <c r="K1301" t="s">
        <v>2671</v>
      </c>
      <c r="L1301" t="s">
        <v>2672</v>
      </c>
      <c r="M1301" t="s">
        <v>2673</v>
      </c>
      <c r="N1301" t="s">
        <v>2674</v>
      </c>
    </row>
    <row r="1302" spans="1:59" hidden="1">
      <c r="A1302">
        <v>38080</v>
      </c>
      <c r="B1302">
        <v>2016</v>
      </c>
      <c r="C1302" t="s">
        <v>32</v>
      </c>
      <c r="E1302" s="2">
        <v>42441</v>
      </c>
      <c r="F1302" s="2">
        <v>42441</v>
      </c>
      <c r="G1302" t="s">
        <v>5</v>
      </c>
      <c r="H1302" t="s">
        <v>5</v>
      </c>
      <c r="I1302" t="s">
        <v>5064</v>
      </c>
      <c r="J1302">
        <v>1</v>
      </c>
      <c r="K1302" t="s">
        <v>5065</v>
      </c>
      <c r="L1302" t="s">
        <v>5066</v>
      </c>
      <c r="N1302" t="s">
        <v>5067</v>
      </c>
    </row>
    <row r="1303" spans="1:59" hidden="1">
      <c r="A1303">
        <v>38101</v>
      </c>
      <c r="B1303">
        <v>2016</v>
      </c>
      <c r="C1303" t="s">
        <v>2</v>
      </c>
      <c r="D1303" t="s">
        <v>4265</v>
      </c>
      <c r="E1303" s="2">
        <v>42441</v>
      </c>
      <c r="F1303" s="2">
        <v>42441</v>
      </c>
      <c r="G1303" t="s">
        <v>3017</v>
      </c>
      <c r="H1303" t="s">
        <v>3017</v>
      </c>
      <c r="I1303" t="s">
        <v>4266</v>
      </c>
    </row>
    <row r="1304" spans="1:59" hidden="1">
      <c r="A1304">
        <v>38268</v>
      </c>
      <c r="B1304">
        <v>2016</v>
      </c>
      <c r="C1304" t="s">
        <v>7</v>
      </c>
      <c r="D1304" t="s">
        <v>5072</v>
      </c>
      <c r="E1304" s="2">
        <v>42441</v>
      </c>
      <c r="F1304" s="2">
        <v>42442</v>
      </c>
      <c r="G1304" t="s">
        <v>5041</v>
      </c>
      <c r="H1304" t="s">
        <v>5041</v>
      </c>
      <c r="I1304" t="s">
        <v>5073</v>
      </c>
    </row>
    <row r="1305" spans="1:59" hidden="1">
      <c r="A1305">
        <v>38314</v>
      </c>
      <c r="B1305">
        <v>2016</v>
      </c>
      <c r="C1305" t="s">
        <v>7</v>
      </c>
      <c r="D1305" t="s">
        <v>5074</v>
      </c>
      <c r="E1305" s="2">
        <v>42441</v>
      </c>
      <c r="F1305" s="2">
        <v>42442</v>
      </c>
      <c r="G1305" t="s">
        <v>6</v>
      </c>
      <c r="H1305" t="s">
        <v>6</v>
      </c>
      <c r="I1305" t="s">
        <v>2541</v>
      </c>
      <c r="J1305">
        <v>1</v>
      </c>
      <c r="K1305" t="s">
        <v>2542</v>
      </c>
      <c r="L1305" t="s">
        <v>2543</v>
      </c>
      <c r="M1305" t="s">
        <v>2544</v>
      </c>
      <c r="N1305" t="s">
        <v>2545</v>
      </c>
      <c r="O1305" t="s">
        <v>2546</v>
      </c>
      <c r="R1305" t="s">
        <v>2547</v>
      </c>
      <c r="S1305" t="s">
        <v>2547</v>
      </c>
      <c r="V1305" t="s">
        <v>5667</v>
      </c>
      <c r="W1305" t="s">
        <v>6848</v>
      </c>
      <c r="AB1305" t="s">
        <v>24</v>
      </c>
      <c r="AI1305" t="s">
        <v>5075</v>
      </c>
      <c r="AJ1305" t="s">
        <v>18</v>
      </c>
      <c r="AK1305" t="s">
        <v>677</v>
      </c>
      <c r="AL1305" t="s">
        <v>677</v>
      </c>
      <c r="AM1305" t="s">
        <v>2049</v>
      </c>
      <c r="AO1305">
        <v>0</v>
      </c>
      <c r="AS1305">
        <v>0</v>
      </c>
      <c r="AT1305">
        <v>1</v>
      </c>
      <c r="BB1305">
        <v>0</v>
      </c>
      <c r="BD1305">
        <v>1</v>
      </c>
      <c r="BE1305">
        <v>0</v>
      </c>
      <c r="BF1305">
        <v>0</v>
      </c>
      <c r="BG1305" s="1">
        <v>42424.820277777777</v>
      </c>
    </row>
    <row r="1306" spans="1:59" hidden="1">
      <c r="A1306">
        <v>38369</v>
      </c>
      <c r="B1306">
        <v>2016</v>
      </c>
      <c r="C1306" t="s">
        <v>2</v>
      </c>
      <c r="D1306" t="s">
        <v>5076</v>
      </c>
      <c r="E1306" s="2">
        <v>42441</v>
      </c>
      <c r="F1306" s="2">
        <v>42444</v>
      </c>
      <c r="G1306" t="s">
        <v>17</v>
      </c>
      <c r="H1306" t="s">
        <v>17</v>
      </c>
      <c r="I1306" t="s">
        <v>5077</v>
      </c>
      <c r="J1306">
        <v>1</v>
      </c>
      <c r="K1306" t="s">
        <v>5078</v>
      </c>
      <c r="L1306" t="s">
        <v>5079</v>
      </c>
    </row>
    <row r="1307" spans="1:59" hidden="1">
      <c r="A1307">
        <v>38375</v>
      </c>
      <c r="B1307">
        <v>2016</v>
      </c>
      <c r="C1307" t="s">
        <v>2</v>
      </c>
      <c r="D1307" t="s">
        <v>5080</v>
      </c>
      <c r="E1307" s="2">
        <v>42441</v>
      </c>
      <c r="F1307" s="2">
        <v>42441</v>
      </c>
      <c r="G1307" t="s">
        <v>17</v>
      </c>
      <c r="H1307" t="s">
        <v>17</v>
      </c>
      <c r="I1307" t="s">
        <v>3529</v>
      </c>
      <c r="J1307">
        <v>1</v>
      </c>
      <c r="K1307" t="s">
        <v>3530</v>
      </c>
      <c r="L1307" t="s">
        <v>5081</v>
      </c>
      <c r="N1307" t="s">
        <v>3532</v>
      </c>
    </row>
    <row r="1308" spans="1:59" hidden="1">
      <c r="A1308">
        <v>38384</v>
      </c>
      <c r="B1308">
        <v>2016</v>
      </c>
      <c r="C1308" t="s">
        <v>7</v>
      </c>
      <c r="E1308" s="2">
        <v>42441</v>
      </c>
      <c r="F1308" s="2">
        <v>42442</v>
      </c>
      <c r="G1308" t="s">
        <v>47</v>
      </c>
      <c r="H1308" t="s">
        <v>2709</v>
      </c>
      <c r="I1308" t="s">
        <v>4296</v>
      </c>
      <c r="J1308">
        <v>1</v>
      </c>
      <c r="K1308" t="s">
        <v>2710</v>
      </c>
      <c r="L1308" t="s">
        <v>2711</v>
      </c>
      <c r="M1308" t="s">
        <v>4297</v>
      </c>
      <c r="N1308" t="s">
        <v>2712</v>
      </c>
    </row>
    <row r="1309" spans="1:59" hidden="1">
      <c r="A1309">
        <v>38426</v>
      </c>
      <c r="B1309">
        <v>2016</v>
      </c>
      <c r="C1309" t="s">
        <v>2</v>
      </c>
      <c r="D1309" t="s">
        <v>3745</v>
      </c>
      <c r="E1309" s="2">
        <v>42441</v>
      </c>
      <c r="F1309" s="2">
        <v>42442</v>
      </c>
      <c r="G1309" t="s">
        <v>739</v>
      </c>
      <c r="H1309" t="s">
        <v>739</v>
      </c>
      <c r="I1309" t="s">
        <v>2978</v>
      </c>
      <c r="J1309">
        <v>1</v>
      </c>
      <c r="K1309" t="s">
        <v>3746</v>
      </c>
      <c r="L1309" t="s">
        <v>3747</v>
      </c>
      <c r="N1309" t="s">
        <v>3748</v>
      </c>
      <c r="O1309" t="s">
        <v>3749</v>
      </c>
      <c r="R1309" t="s">
        <v>2982</v>
      </c>
      <c r="V1309" t="s">
        <v>3750</v>
      </c>
      <c r="AF1309">
        <v>0</v>
      </c>
      <c r="AI1309" t="s">
        <v>804</v>
      </c>
      <c r="AJ1309" t="s">
        <v>2985</v>
      </c>
      <c r="AK1309" t="s">
        <v>725</v>
      </c>
      <c r="AL1309" t="s">
        <v>2986</v>
      </c>
      <c r="AM1309" t="s">
        <v>2049</v>
      </c>
      <c r="AN1309" t="s">
        <v>28</v>
      </c>
      <c r="AO1309">
        <v>0</v>
      </c>
      <c r="AS1309">
        <v>0</v>
      </c>
      <c r="AT1309">
        <v>0</v>
      </c>
      <c r="BB1309">
        <v>0</v>
      </c>
      <c r="BC1309">
        <v>109507</v>
      </c>
      <c r="BD1309">
        <v>0</v>
      </c>
      <c r="BG1309" s="1">
        <v>42419.447962962964</v>
      </c>
    </row>
    <row r="1310" spans="1:59" hidden="1">
      <c r="A1310">
        <v>38555</v>
      </c>
      <c r="B1310">
        <v>2016</v>
      </c>
      <c r="C1310" t="s">
        <v>7</v>
      </c>
      <c r="D1310" t="s">
        <v>2701</v>
      </c>
      <c r="E1310" s="2">
        <v>42441</v>
      </c>
      <c r="F1310" s="2">
        <v>42442</v>
      </c>
      <c r="G1310" t="s">
        <v>36</v>
      </c>
      <c r="H1310" t="s">
        <v>36</v>
      </c>
      <c r="I1310" t="s">
        <v>4097</v>
      </c>
      <c r="J1310">
        <v>1</v>
      </c>
      <c r="K1310" t="s">
        <v>4098</v>
      </c>
      <c r="L1310" t="s">
        <v>4099</v>
      </c>
      <c r="N1310" t="s">
        <v>5082</v>
      </c>
    </row>
    <row r="1311" spans="1:59" hidden="1">
      <c r="A1311">
        <v>38563</v>
      </c>
      <c r="B1311">
        <v>2016</v>
      </c>
      <c r="C1311" t="s">
        <v>26</v>
      </c>
      <c r="D1311" t="s">
        <v>5083</v>
      </c>
      <c r="E1311" s="2">
        <v>42441</v>
      </c>
      <c r="F1311" s="2">
        <v>42442</v>
      </c>
      <c r="G1311" t="s">
        <v>38</v>
      </c>
      <c r="H1311" t="s">
        <v>38</v>
      </c>
      <c r="I1311" t="s">
        <v>3534</v>
      </c>
      <c r="J1311">
        <v>1</v>
      </c>
      <c r="K1311" t="s">
        <v>5084</v>
      </c>
      <c r="L1311" t="s">
        <v>5085</v>
      </c>
      <c r="M1311" t="s">
        <v>5086</v>
      </c>
      <c r="N1311" t="s">
        <v>41</v>
      </c>
      <c r="R1311" t="s">
        <v>5087</v>
      </c>
      <c r="S1311" t="s">
        <v>5087</v>
      </c>
      <c r="T1311" t="s">
        <v>5088</v>
      </c>
      <c r="V1311" t="s">
        <v>6849</v>
      </c>
      <c r="W1311" t="s">
        <v>6850</v>
      </c>
      <c r="Y1311" t="s">
        <v>1</v>
      </c>
      <c r="AB1311" t="s">
        <v>38</v>
      </c>
      <c r="AF1311">
        <v>0</v>
      </c>
      <c r="AI1311" t="s">
        <v>147</v>
      </c>
      <c r="AJ1311" t="s">
        <v>18</v>
      </c>
      <c r="AK1311" t="s">
        <v>677</v>
      </c>
      <c r="AL1311" t="s">
        <v>676</v>
      </c>
      <c r="AM1311" t="s">
        <v>2049</v>
      </c>
      <c r="AO1311">
        <v>0</v>
      </c>
      <c r="AS1311">
        <v>0</v>
      </c>
      <c r="AT1311">
        <v>1</v>
      </c>
      <c r="BB1311">
        <v>0</v>
      </c>
      <c r="BC1311">
        <v>109251</v>
      </c>
      <c r="BD1311">
        <v>0</v>
      </c>
      <c r="BG1311" s="1">
        <v>42385.790069444447</v>
      </c>
    </row>
    <row r="1312" spans="1:59" hidden="1">
      <c r="A1312">
        <v>38615</v>
      </c>
      <c r="B1312">
        <v>2016</v>
      </c>
      <c r="C1312" t="s">
        <v>7</v>
      </c>
      <c r="D1312" t="s">
        <v>3474</v>
      </c>
      <c r="E1312" s="2">
        <v>42441</v>
      </c>
      <c r="F1312" s="2">
        <v>42442</v>
      </c>
      <c r="G1312" t="s">
        <v>25</v>
      </c>
      <c r="H1312" t="s">
        <v>25</v>
      </c>
      <c r="I1312" t="s">
        <v>3475</v>
      </c>
      <c r="J1312">
        <v>1</v>
      </c>
      <c r="K1312" t="s">
        <v>3476</v>
      </c>
      <c r="L1312" t="s">
        <v>3477</v>
      </c>
      <c r="N1312" t="s">
        <v>3478</v>
      </c>
    </row>
    <row r="1313" spans="1:59">
      <c r="A1313">
        <v>38645</v>
      </c>
      <c r="B1313">
        <v>2016</v>
      </c>
      <c r="C1313" t="s">
        <v>12</v>
      </c>
      <c r="D1313" t="s">
        <v>3285</v>
      </c>
      <c r="E1313" s="2">
        <v>42441</v>
      </c>
      <c r="F1313" s="2">
        <v>42442</v>
      </c>
      <c r="G1313" t="s">
        <v>59</v>
      </c>
      <c r="H1313" t="s">
        <v>59</v>
      </c>
      <c r="I1313" t="s">
        <v>1232</v>
      </c>
      <c r="J1313">
        <v>1</v>
      </c>
      <c r="K1313" t="s">
        <v>3287</v>
      </c>
      <c r="L1313" t="s">
        <v>3653</v>
      </c>
      <c r="N1313" t="s">
        <v>6253</v>
      </c>
    </row>
    <row r="1314" spans="1:59" hidden="1">
      <c r="A1314">
        <v>38655</v>
      </c>
      <c r="B1314">
        <v>2016</v>
      </c>
      <c r="C1314" t="s">
        <v>7</v>
      </c>
      <c r="D1314" t="s">
        <v>2885</v>
      </c>
      <c r="E1314" s="2">
        <v>42441</v>
      </c>
      <c r="F1314" s="2">
        <v>42442</v>
      </c>
      <c r="G1314" t="s">
        <v>25</v>
      </c>
      <c r="H1314" t="s">
        <v>25</v>
      </c>
      <c r="I1314" t="s">
        <v>1010</v>
      </c>
      <c r="J1314">
        <v>1</v>
      </c>
      <c r="K1314" t="s">
        <v>2353</v>
      </c>
      <c r="L1314" t="s">
        <v>2354</v>
      </c>
    </row>
    <row r="1315" spans="1:59" hidden="1">
      <c r="A1315">
        <v>38771</v>
      </c>
      <c r="B1315">
        <v>2016</v>
      </c>
      <c r="C1315" t="s">
        <v>96</v>
      </c>
      <c r="D1315" t="s">
        <v>158</v>
      </c>
      <c r="E1315" s="2">
        <v>42441</v>
      </c>
      <c r="F1315" s="2">
        <v>42442</v>
      </c>
      <c r="G1315" t="s">
        <v>17</v>
      </c>
      <c r="H1315" t="s">
        <v>17</v>
      </c>
      <c r="I1315" t="s">
        <v>5089</v>
      </c>
      <c r="J1315">
        <v>1</v>
      </c>
      <c r="K1315" t="s">
        <v>5090</v>
      </c>
      <c r="L1315" t="s">
        <v>5091</v>
      </c>
      <c r="N1315" t="s">
        <v>756</v>
      </c>
    </row>
    <row r="1316" spans="1:59" hidden="1">
      <c r="A1316">
        <v>38828</v>
      </c>
      <c r="B1316">
        <v>2016</v>
      </c>
      <c r="C1316" t="s">
        <v>2</v>
      </c>
      <c r="D1316" t="s">
        <v>5880</v>
      </c>
      <c r="E1316" s="2">
        <v>42441</v>
      </c>
      <c r="F1316" s="2">
        <v>42441</v>
      </c>
      <c r="G1316" t="s">
        <v>22</v>
      </c>
      <c r="H1316" t="s">
        <v>119</v>
      </c>
      <c r="I1316" t="s">
        <v>5880</v>
      </c>
      <c r="J1316">
        <v>1</v>
      </c>
      <c r="K1316" t="s">
        <v>5881</v>
      </c>
      <c r="L1316" t="s">
        <v>5882</v>
      </c>
      <c r="M1316" t="s">
        <v>458</v>
      </c>
      <c r="O1316" t="s">
        <v>228</v>
      </c>
      <c r="Q1316" t="s">
        <v>227</v>
      </c>
      <c r="R1316" t="s">
        <v>5883</v>
      </c>
      <c r="V1316" t="s">
        <v>5884</v>
      </c>
      <c r="Y1316" t="s">
        <v>1</v>
      </c>
      <c r="AI1316" t="s">
        <v>13</v>
      </c>
      <c r="AJ1316" t="s">
        <v>225</v>
      </c>
      <c r="AK1316" t="s">
        <v>886</v>
      </c>
      <c r="AL1316" t="s">
        <v>886</v>
      </c>
      <c r="AM1316" t="s">
        <v>2052</v>
      </c>
      <c r="AO1316">
        <v>0</v>
      </c>
      <c r="AS1316">
        <v>0</v>
      </c>
      <c r="AT1316">
        <v>1</v>
      </c>
      <c r="BB1316">
        <v>0</v>
      </c>
      <c r="BD1316">
        <v>0</v>
      </c>
      <c r="BG1316" s="1">
        <v>42401.662268518521</v>
      </c>
    </row>
    <row r="1317" spans="1:59" hidden="1">
      <c r="A1317">
        <v>38865</v>
      </c>
      <c r="B1317">
        <v>2016</v>
      </c>
      <c r="C1317" t="s">
        <v>32</v>
      </c>
      <c r="D1317" t="s">
        <v>5885</v>
      </c>
      <c r="E1317" s="2">
        <v>42441</v>
      </c>
      <c r="F1317" s="2">
        <v>42442</v>
      </c>
      <c r="G1317" t="s">
        <v>6</v>
      </c>
      <c r="H1317" t="s">
        <v>6</v>
      </c>
      <c r="I1317" t="s">
        <v>5886</v>
      </c>
      <c r="J1317">
        <v>1</v>
      </c>
      <c r="K1317" t="s">
        <v>5887</v>
      </c>
      <c r="L1317" t="s">
        <v>5888</v>
      </c>
      <c r="N1317" t="s">
        <v>5889</v>
      </c>
    </row>
    <row r="1318" spans="1:59" hidden="1">
      <c r="A1318">
        <v>38910</v>
      </c>
      <c r="B1318">
        <v>2016</v>
      </c>
      <c r="C1318" t="s">
        <v>96</v>
      </c>
      <c r="D1318" t="s">
        <v>6851</v>
      </c>
      <c r="E1318" s="2">
        <v>42441</v>
      </c>
      <c r="F1318" s="2">
        <v>42442</v>
      </c>
      <c r="G1318" t="s">
        <v>47</v>
      </c>
      <c r="H1318" t="s">
        <v>47</v>
      </c>
      <c r="I1318" t="s">
        <v>173</v>
      </c>
      <c r="J1318">
        <v>1</v>
      </c>
      <c r="K1318" t="s">
        <v>1151</v>
      </c>
      <c r="M1318" t="s">
        <v>172</v>
      </c>
      <c r="N1318" t="s">
        <v>6852</v>
      </c>
      <c r="O1318" t="s">
        <v>6853</v>
      </c>
      <c r="Q1318" t="s">
        <v>6854</v>
      </c>
      <c r="R1318" t="s">
        <v>659</v>
      </c>
      <c r="V1318" t="s">
        <v>5701</v>
      </c>
      <c r="Y1318" t="s">
        <v>1</v>
      </c>
      <c r="AI1318" t="s">
        <v>144</v>
      </c>
      <c r="AJ1318" t="s">
        <v>159</v>
      </c>
      <c r="AK1318" t="s">
        <v>686</v>
      </c>
      <c r="AL1318" t="s">
        <v>686</v>
      </c>
      <c r="AM1318" t="s">
        <v>2049</v>
      </c>
      <c r="AO1318">
        <v>0</v>
      </c>
      <c r="AS1318">
        <v>0</v>
      </c>
      <c r="AT1318">
        <v>0</v>
      </c>
      <c r="BB1318">
        <v>0</v>
      </c>
      <c r="BD1318">
        <v>0</v>
      </c>
      <c r="BG1318" s="1">
        <v>42383.65896990741</v>
      </c>
    </row>
    <row r="1319" spans="1:59" hidden="1">
      <c r="A1319">
        <v>38914</v>
      </c>
      <c r="B1319">
        <v>2016</v>
      </c>
      <c r="C1319" t="s">
        <v>130</v>
      </c>
      <c r="D1319" t="s">
        <v>211</v>
      </c>
      <c r="E1319" s="2">
        <v>42441</v>
      </c>
      <c r="F1319" s="2">
        <v>42442</v>
      </c>
      <c r="G1319" t="s">
        <v>47</v>
      </c>
      <c r="H1319" t="s">
        <v>47</v>
      </c>
      <c r="I1319" t="s">
        <v>6398</v>
      </c>
      <c r="J1319">
        <v>1</v>
      </c>
      <c r="K1319" t="s">
        <v>6399</v>
      </c>
      <c r="L1319" t="s">
        <v>6855</v>
      </c>
      <c r="M1319" t="s">
        <v>6856</v>
      </c>
      <c r="N1319" t="s">
        <v>6400</v>
      </c>
      <c r="O1319" t="s">
        <v>6857</v>
      </c>
      <c r="R1319" t="s">
        <v>6858</v>
      </c>
      <c r="V1319" t="s">
        <v>6859</v>
      </c>
      <c r="Y1319" t="s">
        <v>1</v>
      </c>
      <c r="AI1319" t="s">
        <v>144</v>
      </c>
      <c r="AJ1319" t="s">
        <v>182</v>
      </c>
      <c r="AL1319" t="s">
        <v>6860</v>
      </c>
      <c r="AM1319" t="s">
        <v>2049</v>
      </c>
      <c r="AN1319" t="s">
        <v>28</v>
      </c>
      <c r="AO1319">
        <v>0</v>
      </c>
      <c r="AS1319">
        <v>0</v>
      </c>
      <c r="AT1319">
        <v>0</v>
      </c>
      <c r="BB1319">
        <v>0</v>
      </c>
      <c r="BD1319">
        <v>0</v>
      </c>
      <c r="BE1319">
        <v>0</v>
      </c>
      <c r="BF1319">
        <v>0</v>
      </c>
      <c r="BG1319" s="1">
        <v>42418.434131944443</v>
      </c>
    </row>
    <row r="1320" spans="1:59" hidden="1">
      <c r="A1320">
        <v>38236</v>
      </c>
      <c r="B1320">
        <v>2016</v>
      </c>
      <c r="C1320" t="s">
        <v>2</v>
      </c>
      <c r="D1320" t="s">
        <v>5092</v>
      </c>
      <c r="E1320" s="2">
        <v>42442</v>
      </c>
      <c r="F1320" s="2">
        <v>42442</v>
      </c>
      <c r="G1320" t="s">
        <v>14</v>
      </c>
      <c r="H1320" t="s">
        <v>14</v>
      </c>
      <c r="I1320" t="s">
        <v>5093</v>
      </c>
      <c r="J1320">
        <v>1</v>
      </c>
      <c r="K1320" t="s">
        <v>5092</v>
      </c>
      <c r="L1320" t="s">
        <v>4879</v>
      </c>
      <c r="N1320" t="s">
        <v>4880</v>
      </c>
    </row>
    <row r="1321" spans="1:59" hidden="1">
      <c r="A1321">
        <v>38274</v>
      </c>
      <c r="B1321">
        <v>2016</v>
      </c>
      <c r="C1321" t="s">
        <v>32</v>
      </c>
      <c r="D1321" t="s">
        <v>828</v>
      </c>
      <c r="E1321" s="2">
        <v>42442</v>
      </c>
      <c r="F1321" s="2">
        <v>42442</v>
      </c>
      <c r="G1321" t="s">
        <v>14</v>
      </c>
      <c r="H1321" t="s">
        <v>14</v>
      </c>
      <c r="I1321" t="s">
        <v>5094</v>
      </c>
      <c r="J1321">
        <v>1</v>
      </c>
      <c r="K1321" t="s">
        <v>2257</v>
      </c>
      <c r="L1321" t="s">
        <v>2225</v>
      </c>
      <c r="N1321" t="s">
        <v>2226</v>
      </c>
    </row>
    <row r="1322" spans="1:59" hidden="1">
      <c r="A1322">
        <v>37263</v>
      </c>
      <c r="B1322">
        <v>2016</v>
      </c>
      <c r="C1322" t="s">
        <v>7</v>
      </c>
      <c r="E1322" s="2">
        <v>42443</v>
      </c>
      <c r="F1322" s="2">
        <v>42449</v>
      </c>
      <c r="G1322" t="s">
        <v>14</v>
      </c>
      <c r="H1322" t="s">
        <v>14</v>
      </c>
      <c r="I1322" t="s">
        <v>31</v>
      </c>
      <c r="J1322">
        <v>1</v>
      </c>
      <c r="K1322" t="s">
        <v>5095</v>
      </c>
      <c r="L1322" t="s">
        <v>5096</v>
      </c>
      <c r="M1322" t="s">
        <v>2841</v>
      </c>
      <c r="O1322" t="s">
        <v>5097</v>
      </c>
      <c r="Q1322" t="s">
        <v>5098</v>
      </c>
      <c r="R1322" t="s">
        <v>5099</v>
      </c>
      <c r="S1322" t="s">
        <v>5100</v>
      </c>
      <c r="V1322" t="s">
        <v>5101</v>
      </c>
      <c r="Y1322" t="s">
        <v>1</v>
      </c>
      <c r="AB1322" t="s">
        <v>40</v>
      </c>
      <c r="AE1322" t="s">
        <v>36</v>
      </c>
      <c r="AF1322">
        <v>0</v>
      </c>
      <c r="AI1322" t="s">
        <v>5102</v>
      </c>
      <c r="AJ1322" t="s">
        <v>110</v>
      </c>
      <c r="AK1322" t="s">
        <v>901</v>
      </c>
      <c r="AL1322" t="s">
        <v>844</v>
      </c>
      <c r="AM1322" t="s">
        <v>2057</v>
      </c>
      <c r="AO1322">
        <v>0</v>
      </c>
      <c r="AS1322">
        <v>0</v>
      </c>
      <c r="AT1322">
        <v>0</v>
      </c>
      <c r="BB1322">
        <v>0</v>
      </c>
      <c r="BC1322">
        <v>0</v>
      </c>
      <c r="BD1322">
        <v>0</v>
      </c>
      <c r="BG1322" s="1">
        <v>42269.644490740742</v>
      </c>
    </row>
    <row r="1323" spans="1:59" hidden="1">
      <c r="A1323">
        <v>37534</v>
      </c>
      <c r="B1323">
        <v>2016</v>
      </c>
      <c r="C1323" t="s">
        <v>2</v>
      </c>
      <c r="D1323" t="s">
        <v>5103</v>
      </c>
      <c r="E1323" s="2">
        <v>42443</v>
      </c>
      <c r="F1323" s="2">
        <v>42447</v>
      </c>
      <c r="G1323" t="s">
        <v>8</v>
      </c>
      <c r="H1323" t="s">
        <v>8</v>
      </c>
      <c r="I1323" t="s">
        <v>33</v>
      </c>
      <c r="J1323">
        <v>1</v>
      </c>
      <c r="K1323" t="s">
        <v>1182</v>
      </c>
      <c r="L1323" t="s">
        <v>767</v>
      </c>
      <c r="M1323" t="s">
        <v>768</v>
      </c>
    </row>
    <row r="1324" spans="1:59" hidden="1">
      <c r="A1324">
        <v>37563</v>
      </c>
      <c r="B1324">
        <v>2016</v>
      </c>
      <c r="C1324" t="s">
        <v>7</v>
      </c>
      <c r="D1324" t="s">
        <v>5104</v>
      </c>
      <c r="E1324" s="2">
        <v>42443</v>
      </c>
      <c r="F1324" s="2">
        <v>42445</v>
      </c>
      <c r="G1324" t="s">
        <v>8</v>
      </c>
      <c r="H1324" t="s">
        <v>8</v>
      </c>
      <c r="I1324" t="s">
        <v>833</v>
      </c>
      <c r="J1324">
        <v>1</v>
      </c>
      <c r="K1324" t="s">
        <v>1182</v>
      </c>
      <c r="L1324" t="s">
        <v>834</v>
      </c>
      <c r="M1324" t="s">
        <v>835</v>
      </c>
    </row>
    <row r="1325" spans="1:59" hidden="1">
      <c r="A1325">
        <v>37681</v>
      </c>
      <c r="B1325">
        <v>2016</v>
      </c>
      <c r="C1325" t="s">
        <v>7</v>
      </c>
      <c r="D1325" t="s">
        <v>3072</v>
      </c>
      <c r="E1325" s="2">
        <v>42443</v>
      </c>
      <c r="F1325" s="2">
        <v>42447</v>
      </c>
      <c r="G1325" t="s">
        <v>10</v>
      </c>
      <c r="H1325" t="s">
        <v>10</v>
      </c>
      <c r="I1325" t="s">
        <v>3803</v>
      </c>
    </row>
    <row r="1326" spans="1:59" hidden="1">
      <c r="A1326">
        <v>37757</v>
      </c>
      <c r="B1326">
        <v>2016</v>
      </c>
      <c r="C1326" t="s">
        <v>7</v>
      </c>
      <c r="D1326" t="s">
        <v>5105</v>
      </c>
      <c r="E1326" s="2">
        <v>42443</v>
      </c>
      <c r="F1326" s="2">
        <v>42446</v>
      </c>
      <c r="G1326" t="s">
        <v>90</v>
      </c>
      <c r="H1326" t="s">
        <v>90</v>
      </c>
      <c r="I1326" t="s">
        <v>5106</v>
      </c>
      <c r="J1326">
        <v>1</v>
      </c>
      <c r="K1326" t="s">
        <v>2931</v>
      </c>
      <c r="L1326" t="s">
        <v>4580</v>
      </c>
      <c r="M1326" t="s">
        <v>2933</v>
      </c>
      <c r="N1326" t="s">
        <v>2934</v>
      </c>
      <c r="O1326">
        <v>903122851131</v>
      </c>
      <c r="Q1326">
        <v>903122851132</v>
      </c>
      <c r="R1326" t="s">
        <v>89</v>
      </c>
      <c r="V1326" t="s">
        <v>2975</v>
      </c>
      <c r="Y1326" t="s">
        <v>1</v>
      </c>
      <c r="AB1326" t="s">
        <v>38</v>
      </c>
      <c r="AF1326">
        <v>0</v>
      </c>
      <c r="AI1326" t="s">
        <v>4</v>
      </c>
      <c r="AJ1326" t="s">
        <v>18</v>
      </c>
      <c r="AK1326" t="s">
        <v>676</v>
      </c>
      <c r="AL1326" t="s">
        <v>676</v>
      </c>
      <c r="AM1326" t="s">
        <v>5107</v>
      </c>
      <c r="AO1326">
        <v>0</v>
      </c>
      <c r="AS1326">
        <v>0</v>
      </c>
      <c r="AT1326">
        <v>0</v>
      </c>
      <c r="BB1326">
        <v>0</v>
      </c>
      <c r="BC1326">
        <v>0</v>
      </c>
      <c r="BD1326">
        <v>0</v>
      </c>
      <c r="BG1326" s="1">
        <v>42339.481412037036</v>
      </c>
    </row>
    <row r="1327" spans="1:59" hidden="1">
      <c r="A1327">
        <v>37807</v>
      </c>
      <c r="B1327">
        <v>2016</v>
      </c>
      <c r="C1327" t="s">
        <v>7</v>
      </c>
      <c r="D1327" t="s">
        <v>4992</v>
      </c>
      <c r="E1327" s="2">
        <v>42443</v>
      </c>
      <c r="F1327" s="2">
        <v>42444</v>
      </c>
      <c r="G1327" t="s">
        <v>47</v>
      </c>
      <c r="H1327" t="s">
        <v>47</v>
      </c>
      <c r="I1327" t="s">
        <v>6597</v>
      </c>
      <c r="J1327">
        <v>1</v>
      </c>
      <c r="K1327" t="s">
        <v>2380</v>
      </c>
      <c r="L1327" t="s">
        <v>2381</v>
      </c>
      <c r="M1327" t="s">
        <v>2382</v>
      </c>
      <c r="N1327" t="s">
        <v>3117</v>
      </c>
      <c r="O1327" t="s">
        <v>3118</v>
      </c>
      <c r="R1327" t="s">
        <v>3119</v>
      </c>
      <c r="Y1327" t="s">
        <v>1</v>
      </c>
      <c r="AB1327" t="s">
        <v>40</v>
      </c>
      <c r="AF1327">
        <v>0</v>
      </c>
      <c r="AI1327" t="s">
        <v>3120</v>
      </c>
      <c r="AJ1327" t="s">
        <v>18</v>
      </c>
      <c r="AK1327" t="s">
        <v>677</v>
      </c>
      <c r="AL1327" t="s">
        <v>677</v>
      </c>
      <c r="AM1327" t="s">
        <v>6861</v>
      </c>
      <c r="AN1327" t="s">
        <v>28</v>
      </c>
      <c r="AO1327">
        <v>0</v>
      </c>
      <c r="AS1327">
        <v>0</v>
      </c>
      <c r="AT1327">
        <v>0</v>
      </c>
      <c r="BB1327">
        <v>0</v>
      </c>
      <c r="BC1327">
        <v>0</v>
      </c>
      <c r="BD1327">
        <v>0</v>
      </c>
      <c r="BG1327" s="1">
        <v>42430.627615740741</v>
      </c>
    </row>
    <row r="1328" spans="1:59" hidden="1">
      <c r="A1328">
        <v>38070</v>
      </c>
      <c r="B1328">
        <v>2016</v>
      </c>
      <c r="C1328" t="s">
        <v>7</v>
      </c>
      <c r="E1328" s="2">
        <v>42443</v>
      </c>
      <c r="F1328" s="2">
        <v>42444</v>
      </c>
      <c r="G1328" t="s">
        <v>14</v>
      </c>
      <c r="H1328" t="s">
        <v>14</v>
      </c>
      <c r="I1328" t="s">
        <v>5108</v>
      </c>
      <c r="J1328">
        <v>1</v>
      </c>
      <c r="K1328" t="s">
        <v>5109</v>
      </c>
      <c r="L1328" t="s">
        <v>5110</v>
      </c>
      <c r="M1328" t="s">
        <v>5111</v>
      </c>
      <c r="N1328" t="s">
        <v>5112</v>
      </c>
    </row>
    <row r="1329" spans="1:59" hidden="1">
      <c r="A1329">
        <v>38412</v>
      </c>
      <c r="B1329">
        <v>2016</v>
      </c>
      <c r="C1329" t="s">
        <v>7</v>
      </c>
      <c r="E1329" s="2">
        <v>42443</v>
      </c>
      <c r="F1329" s="2">
        <v>42447</v>
      </c>
      <c r="G1329" t="s">
        <v>40</v>
      </c>
      <c r="H1329" t="s">
        <v>40</v>
      </c>
      <c r="I1329" t="s">
        <v>141</v>
      </c>
      <c r="J1329">
        <v>1</v>
      </c>
      <c r="K1329" t="s">
        <v>2918</v>
      </c>
      <c r="L1329" t="s">
        <v>5113</v>
      </c>
      <c r="N1329" t="s">
        <v>709</v>
      </c>
    </row>
    <row r="1330" spans="1:59" hidden="1">
      <c r="A1330">
        <v>38467</v>
      </c>
      <c r="B1330">
        <v>2016</v>
      </c>
      <c r="C1330" t="s">
        <v>7</v>
      </c>
      <c r="D1330" t="s">
        <v>4713</v>
      </c>
      <c r="E1330" s="2">
        <v>42443</v>
      </c>
      <c r="F1330" s="2">
        <v>42446</v>
      </c>
      <c r="G1330" t="s">
        <v>739</v>
      </c>
      <c r="H1330" t="s">
        <v>739</v>
      </c>
      <c r="I1330" t="s">
        <v>740</v>
      </c>
      <c r="J1330">
        <v>1</v>
      </c>
      <c r="K1330" t="s">
        <v>4714</v>
      </c>
      <c r="L1330" t="s">
        <v>4715</v>
      </c>
    </row>
    <row r="1331" spans="1:59" hidden="1">
      <c r="A1331">
        <v>38592</v>
      </c>
      <c r="B1331">
        <v>2016</v>
      </c>
      <c r="C1331" t="s">
        <v>7</v>
      </c>
      <c r="D1331" t="s">
        <v>6862</v>
      </c>
      <c r="E1331" s="2">
        <v>42443</v>
      </c>
      <c r="F1331" s="2">
        <v>42448</v>
      </c>
      <c r="G1331" t="s">
        <v>25</v>
      </c>
      <c r="H1331" t="s">
        <v>25</v>
      </c>
      <c r="I1331" t="s">
        <v>708</v>
      </c>
      <c r="J1331">
        <v>1</v>
      </c>
      <c r="K1331" t="s">
        <v>2353</v>
      </c>
      <c r="L1331" t="s">
        <v>2354</v>
      </c>
    </row>
    <row r="1332" spans="1:59" hidden="1">
      <c r="A1332">
        <v>38774</v>
      </c>
      <c r="B1332">
        <v>2016</v>
      </c>
      <c r="C1332" t="s">
        <v>7</v>
      </c>
      <c r="D1332" t="s">
        <v>6401</v>
      </c>
      <c r="E1332" s="2">
        <v>42443</v>
      </c>
      <c r="F1332" s="2">
        <v>42446</v>
      </c>
      <c r="G1332" t="s">
        <v>754</v>
      </c>
      <c r="H1332" t="s">
        <v>754</v>
      </c>
      <c r="I1332" t="s">
        <v>3509</v>
      </c>
      <c r="J1332">
        <v>1</v>
      </c>
      <c r="K1332" t="s">
        <v>6402</v>
      </c>
      <c r="L1332" t="s">
        <v>6112</v>
      </c>
    </row>
    <row r="1333" spans="1:59" hidden="1">
      <c r="A1333">
        <v>38905</v>
      </c>
      <c r="B1333">
        <v>2016</v>
      </c>
      <c r="C1333" t="s">
        <v>7</v>
      </c>
      <c r="E1333" s="2">
        <v>42443</v>
      </c>
      <c r="F1333" s="2">
        <v>42445</v>
      </c>
      <c r="G1333" t="s">
        <v>25</v>
      </c>
      <c r="H1333" t="s">
        <v>25</v>
      </c>
      <c r="I1333" t="s">
        <v>4217</v>
      </c>
      <c r="J1333">
        <v>1</v>
      </c>
      <c r="K1333" t="s">
        <v>6403</v>
      </c>
      <c r="L1333" t="s">
        <v>6404</v>
      </c>
    </row>
    <row r="1334" spans="1:59" hidden="1">
      <c r="A1334">
        <v>37295</v>
      </c>
      <c r="B1334">
        <v>2016</v>
      </c>
      <c r="C1334" t="s">
        <v>7</v>
      </c>
      <c r="D1334" t="s">
        <v>5114</v>
      </c>
      <c r="E1334" s="2">
        <v>42444</v>
      </c>
      <c r="F1334" s="2">
        <v>42446</v>
      </c>
      <c r="G1334" t="s">
        <v>20</v>
      </c>
      <c r="H1334" t="s">
        <v>20</v>
      </c>
      <c r="I1334" t="s">
        <v>127</v>
      </c>
      <c r="J1334">
        <v>1</v>
      </c>
      <c r="K1334" t="s">
        <v>5115</v>
      </c>
      <c r="L1334" t="s">
        <v>5116</v>
      </c>
      <c r="N1334" t="s">
        <v>5117</v>
      </c>
    </row>
    <row r="1335" spans="1:59" hidden="1">
      <c r="A1335">
        <v>37564</v>
      </c>
      <c r="B1335">
        <v>2016</v>
      </c>
      <c r="C1335" t="s">
        <v>7</v>
      </c>
      <c r="D1335" t="s">
        <v>5118</v>
      </c>
      <c r="E1335" s="2">
        <v>42444</v>
      </c>
      <c r="F1335" s="2">
        <v>42445</v>
      </c>
      <c r="G1335" t="s">
        <v>8</v>
      </c>
      <c r="H1335" t="s">
        <v>8</v>
      </c>
      <c r="I1335" t="s">
        <v>1956</v>
      </c>
      <c r="J1335">
        <v>1</v>
      </c>
      <c r="K1335" t="s">
        <v>1182</v>
      </c>
      <c r="L1335" t="s">
        <v>2058</v>
      </c>
      <c r="M1335" t="s">
        <v>2059</v>
      </c>
    </row>
    <row r="1336" spans="1:59" hidden="1">
      <c r="A1336">
        <v>37613</v>
      </c>
      <c r="B1336">
        <v>2016</v>
      </c>
      <c r="C1336" t="s">
        <v>7</v>
      </c>
      <c r="D1336" t="s">
        <v>2060</v>
      </c>
      <c r="E1336" s="2">
        <v>42444</v>
      </c>
      <c r="F1336" s="2">
        <v>42447</v>
      </c>
      <c r="G1336" t="s">
        <v>17</v>
      </c>
      <c r="H1336" t="s">
        <v>17</v>
      </c>
      <c r="I1336" t="s">
        <v>1220</v>
      </c>
      <c r="J1336">
        <v>1</v>
      </c>
      <c r="K1336" t="s">
        <v>1127</v>
      </c>
      <c r="L1336" t="s">
        <v>5646</v>
      </c>
      <c r="M1336" t="s">
        <v>1128</v>
      </c>
      <c r="O1336" t="s">
        <v>5648</v>
      </c>
      <c r="P1336" t="s">
        <v>5649</v>
      </c>
      <c r="Q1336" t="s">
        <v>5648</v>
      </c>
      <c r="R1336" t="s">
        <v>5650</v>
      </c>
      <c r="S1336" t="s">
        <v>5650</v>
      </c>
      <c r="T1336" t="s">
        <v>6863</v>
      </c>
      <c r="U1336" t="s">
        <v>5650</v>
      </c>
      <c r="V1336" t="s">
        <v>5670</v>
      </c>
      <c r="Y1336" t="s">
        <v>1</v>
      </c>
      <c r="AB1336" t="s">
        <v>754</v>
      </c>
      <c r="AF1336">
        <v>0</v>
      </c>
      <c r="AI1336" t="s">
        <v>6864</v>
      </c>
      <c r="AJ1336" t="s">
        <v>101</v>
      </c>
      <c r="AK1336" t="s">
        <v>6132</v>
      </c>
      <c r="AL1336" t="s">
        <v>6132</v>
      </c>
      <c r="AM1336" t="s">
        <v>6865</v>
      </c>
      <c r="AO1336">
        <v>0</v>
      </c>
      <c r="AS1336">
        <v>0</v>
      </c>
      <c r="AT1336">
        <v>1</v>
      </c>
      <c r="BB1336">
        <v>0</v>
      </c>
      <c r="BC1336">
        <v>0</v>
      </c>
      <c r="BD1336">
        <v>0</v>
      </c>
      <c r="BG1336" s="1">
        <v>42388.632592592592</v>
      </c>
    </row>
    <row r="1337" spans="1:59" hidden="1">
      <c r="A1337">
        <v>37762</v>
      </c>
      <c r="B1337">
        <v>2016</v>
      </c>
      <c r="C1337" t="s">
        <v>2</v>
      </c>
      <c r="D1337" t="s">
        <v>561</v>
      </c>
      <c r="E1337" s="2">
        <v>42444</v>
      </c>
      <c r="F1337" s="2">
        <v>42445</v>
      </c>
      <c r="G1337" t="s">
        <v>90</v>
      </c>
      <c r="H1337" t="s">
        <v>90</v>
      </c>
      <c r="I1337" t="s">
        <v>6866</v>
      </c>
      <c r="J1337">
        <v>1</v>
      </c>
      <c r="K1337" t="s">
        <v>6867</v>
      </c>
      <c r="L1337" t="s">
        <v>2974</v>
      </c>
      <c r="M1337" t="s">
        <v>5290</v>
      </c>
      <c r="N1337" t="s">
        <v>2934</v>
      </c>
      <c r="O1337">
        <v>903122851131</v>
      </c>
      <c r="Q1337">
        <v>903122851132</v>
      </c>
      <c r="R1337" t="s">
        <v>89</v>
      </c>
      <c r="V1337" t="s">
        <v>2975</v>
      </c>
      <c r="Y1337" t="s">
        <v>1</v>
      </c>
      <c r="AF1337">
        <v>0</v>
      </c>
      <c r="AI1337" t="s">
        <v>4</v>
      </c>
      <c r="AJ1337" t="s">
        <v>2985</v>
      </c>
      <c r="AK1337" t="s">
        <v>725</v>
      </c>
      <c r="AL1337" t="s">
        <v>2986</v>
      </c>
      <c r="AM1337" t="s">
        <v>5130</v>
      </c>
      <c r="AN1337" t="s">
        <v>28</v>
      </c>
      <c r="AO1337">
        <v>0</v>
      </c>
      <c r="AS1337">
        <v>0</v>
      </c>
      <c r="AT1337">
        <v>0</v>
      </c>
      <c r="BB1337">
        <v>0</v>
      </c>
      <c r="BC1337">
        <v>0</v>
      </c>
      <c r="BD1337">
        <v>0</v>
      </c>
      <c r="BG1337" s="1">
        <v>42426.683541666665</v>
      </c>
    </row>
    <row r="1338" spans="1:59" hidden="1">
      <c r="A1338">
        <v>38415</v>
      </c>
      <c r="B1338">
        <v>2016</v>
      </c>
      <c r="C1338" t="s">
        <v>7</v>
      </c>
      <c r="E1338" s="2">
        <v>42444</v>
      </c>
      <c r="F1338" s="2">
        <v>42445</v>
      </c>
      <c r="G1338" t="s">
        <v>40</v>
      </c>
      <c r="H1338" t="s">
        <v>40</v>
      </c>
      <c r="I1338" t="s">
        <v>1225</v>
      </c>
      <c r="J1338">
        <v>1</v>
      </c>
      <c r="K1338" t="s">
        <v>1226</v>
      </c>
      <c r="L1338" t="s">
        <v>5121</v>
      </c>
      <c r="M1338" t="s">
        <v>5122</v>
      </c>
      <c r="N1338" t="s">
        <v>1821</v>
      </c>
    </row>
    <row r="1339" spans="1:59" hidden="1">
      <c r="A1339">
        <v>38438</v>
      </c>
      <c r="B1339">
        <v>2016</v>
      </c>
      <c r="C1339" t="s">
        <v>7</v>
      </c>
      <c r="D1339" t="s">
        <v>5123</v>
      </c>
      <c r="E1339" s="2">
        <v>42444</v>
      </c>
      <c r="F1339" s="2">
        <v>42445</v>
      </c>
      <c r="G1339" t="s">
        <v>38</v>
      </c>
      <c r="H1339" t="s">
        <v>38</v>
      </c>
      <c r="I1339" t="s">
        <v>83</v>
      </c>
      <c r="J1339">
        <v>1</v>
      </c>
      <c r="K1339" t="s">
        <v>5124</v>
      </c>
      <c r="L1339" t="s">
        <v>3411</v>
      </c>
      <c r="M1339" t="s">
        <v>3127</v>
      </c>
      <c r="N1339" t="s">
        <v>41</v>
      </c>
      <c r="O1339" t="s">
        <v>5125</v>
      </c>
      <c r="Q1339" t="s">
        <v>5126</v>
      </c>
      <c r="R1339" t="s">
        <v>5127</v>
      </c>
      <c r="S1339" t="s">
        <v>5128</v>
      </c>
      <c r="V1339" t="s">
        <v>5129</v>
      </c>
      <c r="Y1339" t="s">
        <v>1</v>
      </c>
      <c r="AB1339" t="s">
        <v>4545</v>
      </c>
      <c r="AF1339">
        <v>0</v>
      </c>
      <c r="AI1339" t="s">
        <v>52</v>
      </c>
      <c r="AJ1339" t="s">
        <v>18</v>
      </c>
      <c r="AK1339" t="s">
        <v>677</v>
      </c>
      <c r="AL1339" t="s">
        <v>677</v>
      </c>
      <c r="AM1339" t="s">
        <v>5130</v>
      </c>
      <c r="AO1339">
        <v>0</v>
      </c>
      <c r="AS1339">
        <v>0</v>
      </c>
      <c r="AT1339">
        <v>0</v>
      </c>
      <c r="BB1339">
        <v>0</v>
      </c>
      <c r="BC1339">
        <v>109757</v>
      </c>
      <c r="BD1339">
        <v>0</v>
      </c>
      <c r="BG1339" s="1">
        <v>42272.559895833336</v>
      </c>
    </row>
    <row r="1340" spans="1:59" hidden="1">
      <c r="A1340">
        <v>38628</v>
      </c>
      <c r="B1340">
        <v>2016</v>
      </c>
      <c r="C1340" t="s">
        <v>7</v>
      </c>
      <c r="D1340" t="s">
        <v>4730</v>
      </c>
      <c r="E1340" s="2">
        <v>42444</v>
      </c>
      <c r="F1340" s="2">
        <v>42445</v>
      </c>
      <c r="G1340" t="s">
        <v>85</v>
      </c>
      <c r="H1340" t="s">
        <v>85</v>
      </c>
      <c r="I1340" t="s">
        <v>140</v>
      </c>
      <c r="J1340">
        <v>1</v>
      </c>
      <c r="K1340" t="s">
        <v>791</v>
      </c>
      <c r="L1340" t="s">
        <v>139</v>
      </c>
      <c r="M1340" t="s">
        <v>792</v>
      </c>
      <c r="N1340" t="s">
        <v>460</v>
      </c>
      <c r="O1340" t="s">
        <v>3304</v>
      </c>
      <c r="Q1340" t="s">
        <v>3305</v>
      </c>
      <c r="R1340" t="s">
        <v>138</v>
      </c>
      <c r="V1340" t="s">
        <v>793</v>
      </c>
      <c r="AB1340" t="s">
        <v>79</v>
      </c>
      <c r="AI1340" t="s">
        <v>4</v>
      </c>
      <c r="AJ1340" t="s">
        <v>3</v>
      </c>
      <c r="AK1340" t="s">
        <v>675</v>
      </c>
      <c r="AL1340" t="s">
        <v>675</v>
      </c>
      <c r="AM1340" t="s">
        <v>5130</v>
      </c>
      <c r="AN1340" t="s">
        <v>28</v>
      </c>
      <c r="AO1340">
        <v>0</v>
      </c>
      <c r="AS1340">
        <v>0</v>
      </c>
      <c r="AT1340">
        <v>0</v>
      </c>
      <c r="BB1340">
        <v>0</v>
      </c>
      <c r="BD1340">
        <v>1</v>
      </c>
      <c r="BE1340">
        <v>0</v>
      </c>
      <c r="BF1340">
        <v>0</v>
      </c>
      <c r="BG1340" s="1">
        <v>42416.616597222222</v>
      </c>
    </row>
    <row r="1341" spans="1:59">
      <c r="A1341">
        <v>38726</v>
      </c>
      <c r="B1341">
        <v>2016</v>
      </c>
      <c r="C1341" t="s">
        <v>12</v>
      </c>
      <c r="D1341" t="s">
        <v>5119</v>
      </c>
      <c r="E1341" s="2">
        <v>42444</v>
      </c>
      <c r="F1341" s="2">
        <v>42445</v>
      </c>
      <c r="G1341" t="s">
        <v>10</v>
      </c>
      <c r="H1341" t="s">
        <v>10</v>
      </c>
      <c r="I1341" t="s">
        <v>5120</v>
      </c>
    </row>
    <row r="1342" spans="1:59" hidden="1">
      <c r="A1342">
        <v>37359</v>
      </c>
      <c r="B1342">
        <v>2016</v>
      </c>
      <c r="C1342" t="s">
        <v>7</v>
      </c>
      <c r="D1342" t="s">
        <v>2061</v>
      </c>
      <c r="E1342" s="2">
        <v>42445</v>
      </c>
      <c r="F1342" s="2">
        <v>42446</v>
      </c>
      <c r="G1342" t="s">
        <v>39</v>
      </c>
      <c r="H1342" t="s">
        <v>77</v>
      </c>
      <c r="I1342" t="s">
        <v>2062</v>
      </c>
      <c r="J1342">
        <v>1</v>
      </c>
      <c r="K1342" t="s">
        <v>2063</v>
      </c>
      <c r="L1342" t="s">
        <v>75</v>
      </c>
      <c r="N1342" t="s">
        <v>74</v>
      </c>
      <c r="O1342" t="s">
        <v>1816</v>
      </c>
      <c r="Q1342" t="s">
        <v>2064</v>
      </c>
      <c r="R1342" t="s">
        <v>73</v>
      </c>
      <c r="V1342" t="s">
        <v>72</v>
      </c>
      <c r="Y1342" t="s">
        <v>1</v>
      </c>
      <c r="AB1342" t="s">
        <v>39</v>
      </c>
      <c r="AF1342">
        <v>0</v>
      </c>
      <c r="AI1342" t="s">
        <v>4</v>
      </c>
      <c r="AJ1342" t="s">
        <v>16</v>
      </c>
      <c r="AK1342" t="s">
        <v>729</v>
      </c>
      <c r="AL1342" t="s">
        <v>729</v>
      </c>
      <c r="AM1342" t="s">
        <v>2065</v>
      </c>
      <c r="AO1342">
        <v>0</v>
      </c>
      <c r="AS1342">
        <v>0</v>
      </c>
      <c r="AT1342">
        <v>0</v>
      </c>
      <c r="BB1342">
        <v>0</v>
      </c>
      <c r="BC1342">
        <v>0</v>
      </c>
      <c r="BD1342">
        <v>0</v>
      </c>
      <c r="BG1342" s="1">
        <v>42339.493900462963</v>
      </c>
    </row>
    <row r="1343" spans="1:59" hidden="1">
      <c r="A1343">
        <v>37476</v>
      </c>
      <c r="B1343">
        <v>2016</v>
      </c>
      <c r="C1343" t="s">
        <v>705</v>
      </c>
      <c r="D1343" t="s">
        <v>2066</v>
      </c>
      <c r="E1343" s="2">
        <v>42445</v>
      </c>
      <c r="F1343" s="2">
        <v>42447</v>
      </c>
      <c r="G1343" t="s">
        <v>14</v>
      </c>
      <c r="H1343" t="s">
        <v>14</v>
      </c>
      <c r="I1343" t="s">
        <v>2067</v>
      </c>
      <c r="J1343">
        <v>1</v>
      </c>
      <c r="K1343" t="s">
        <v>2068</v>
      </c>
      <c r="L1343" t="s">
        <v>2069</v>
      </c>
      <c r="N1343" t="s">
        <v>1227</v>
      </c>
      <c r="O1343" t="s">
        <v>5131</v>
      </c>
      <c r="R1343" t="s">
        <v>2070</v>
      </c>
      <c r="V1343" t="s">
        <v>1228</v>
      </c>
      <c r="Y1343" t="s">
        <v>1</v>
      </c>
      <c r="AF1343">
        <v>0</v>
      </c>
      <c r="AI1343" t="s">
        <v>13</v>
      </c>
      <c r="AJ1343" t="s">
        <v>3839</v>
      </c>
      <c r="AK1343" t="s">
        <v>5132</v>
      </c>
      <c r="AL1343" t="s">
        <v>5132</v>
      </c>
      <c r="AM1343" t="s">
        <v>2071</v>
      </c>
      <c r="AO1343">
        <v>0</v>
      </c>
      <c r="AS1343">
        <v>0</v>
      </c>
      <c r="AT1343">
        <v>1</v>
      </c>
      <c r="BB1343">
        <v>0</v>
      </c>
      <c r="BC1343">
        <v>0</v>
      </c>
      <c r="BD1343">
        <v>0</v>
      </c>
      <c r="BG1343" s="1">
        <v>42412.554837962962</v>
      </c>
    </row>
    <row r="1344" spans="1:59">
      <c r="A1344">
        <v>37851</v>
      </c>
      <c r="B1344">
        <v>2016</v>
      </c>
      <c r="C1344" t="s">
        <v>12</v>
      </c>
      <c r="D1344" t="s">
        <v>5133</v>
      </c>
      <c r="E1344" s="2">
        <v>42445</v>
      </c>
      <c r="F1344" s="2">
        <v>42446</v>
      </c>
      <c r="G1344" t="s">
        <v>10</v>
      </c>
      <c r="H1344" t="s">
        <v>10</v>
      </c>
      <c r="I1344" t="s">
        <v>668</v>
      </c>
    </row>
    <row r="1345" spans="1:14" hidden="1">
      <c r="A1345">
        <v>37925</v>
      </c>
      <c r="B1345">
        <v>2016</v>
      </c>
      <c r="C1345" t="s">
        <v>2</v>
      </c>
      <c r="D1345" t="s">
        <v>5134</v>
      </c>
      <c r="E1345" s="2">
        <v>42445</v>
      </c>
      <c r="F1345" s="2">
        <v>42449</v>
      </c>
      <c r="G1345" t="s">
        <v>6</v>
      </c>
      <c r="H1345" t="s">
        <v>6</v>
      </c>
      <c r="I1345" t="s">
        <v>5135</v>
      </c>
      <c r="J1345">
        <v>1</v>
      </c>
      <c r="K1345" t="s">
        <v>5136</v>
      </c>
      <c r="L1345" t="s">
        <v>5137</v>
      </c>
    </row>
    <row r="1346" spans="1:14" hidden="1">
      <c r="A1346">
        <v>37954</v>
      </c>
      <c r="B1346">
        <v>2016</v>
      </c>
      <c r="C1346" t="s">
        <v>32</v>
      </c>
      <c r="E1346" s="2">
        <v>42445</v>
      </c>
      <c r="F1346" s="2">
        <v>42447</v>
      </c>
      <c r="G1346" t="s">
        <v>22</v>
      </c>
      <c r="H1346" t="s">
        <v>22</v>
      </c>
      <c r="I1346" t="s">
        <v>5890</v>
      </c>
    </row>
    <row r="1347" spans="1:14" hidden="1">
      <c r="A1347">
        <v>38192</v>
      </c>
      <c r="B1347">
        <v>2016</v>
      </c>
      <c r="C1347" t="s">
        <v>7</v>
      </c>
      <c r="E1347" s="2">
        <v>42445</v>
      </c>
      <c r="F1347" s="2">
        <v>42445</v>
      </c>
      <c r="G1347" t="s">
        <v>5</v>
      </c>
      <c r="H1347" t="s">
        <v>5</v>
      </c>
      <c r="I1347" t="s">
        <v>135</v>
      </c>
      <c r="J1347">
        <v>1</v>
      </c>
      <c r="K1347" t="s">
        <v>5138</v>
      </c>
      <c r="L1347" t="s">
        <v>5139</v>
      </c>
      <c r="N1347" t="s">
        <v>5140</v>
      </c>
    </row>
    <row r="1348" spans="1:14" hidden="1">
      <c r="A1348">
        <v>38198</v>
      </c>
      <c r="B1348">
        <v>2016</v>
      </c>
      <c r="C1348" t="s">
        <v>7</v>
      </c>
      <c r="E1348" s="2">
        <v>42445</v>
      </c>
      <c r="F1348" s="2">
        <v>42449</v>
      </c>
      <c r="G1348" t="s">
        <v>14</v>
      </c>
      <c r="H1348" t="s">
        <v>14</v>
      </c>
      <c r="I1348" t="s">
        <v>3165</v>
      </c>
      <c r="J1348">
        <v>1</v>
      </c>
      <c r="K1348" t="s">
        <v>5141</v>
      </c>
      <c r="L1348" t="s">
        <v>5142</v>
      </c>
      <c r="M1348" t="s">
        <v>3166</v>
      </c>
      <c r="N1348" t="s">
        <v>3167</v>
      </c>
    </row>
    <row r="1349" spans="1:14" hidden="1">
      <c r="A1349">
        <v>38355</v>
      </c>
      <c r="B1349">
        <v>2016</v>
      </c>
      <c r="C1349" t="s">
        <v>7</v>
      </c>
      <c r="D1349" t="s">
        <v>5143</v>
      </c>
      <c r="E1349" s="2">
        <v>42445</v>
      </c>
      <c r="F1349" s="2">
        <v>42447</v>
      </c>
      <c r="G1349" t="s">
        <v>36</v>
      </c>
      <c r="H1349" t="s">
        <v>36</v>
      </c>
      <c r="I1349" t="s">
        <v>3827</v>
      </c>
      <c r="J1349">
        <v>1</v>
      </c>
      <c r="K1349" t="s">
        <v>3828</v>
      </c>
      <c r="L1349" t="s">
        <v>3829</v>
      </c>
      <c r="M1349" t="s">
        <v>5144</v>
      </c>
      <c r="N1349" t="s">
        <v>3831</v>
      </c>
    </row>
    <row r="1350" spans="1:14">
      <c r="A1350">
        <v>38915</v>
      </c>
      <c r="B1350">
        <v>2016</v>
      </c>
      <c r="C1350" t="s">
        <v>12</v>
      </c>
      <c r="D1350" t="s">
        <v>6405</v>
      </c>
      <c r="E1350" s="2">
        <v>42445</v>
      </c>
      <c r="F1350" s="2">
        <v>42446</v>
      </c>
      <c r="G1350" t="s">
        <v>25</v>
      </c>
      <c r="H1350" t="s">
        <v>25</v>
      </c>
      <c r="I1350" t="s">
        <v>6406</v>
      </c>
      <c r="J1350">
        <v>1</v>
      </c>
      <c r="K1350" t="s">
        <v>6407</v>
      </c>
      <c r="L1350" t="s">
        <v>6408</v>
      </c>
    </row>
    <row r="1351" spans="1:14" hidden="1">
      <c r="A1351">
        <v>37465</v>
      </c>
      <c r="B1351">
        <v>2016</v>
      </c>
      <c r="C1351" t="s">
        <v>96</v>
      </c>
      <c r="D1351" t="s">
        <v>99</v>
      </c>
      <c r="E1351" s="2">
        <v>42446</v>
      </c>
      <c r="F1351" s="2">
        <v>42449</v>
      </c>
      <c r="G1351" t="s">
        <v>38</v>
      </c>
      <c r="H1351" t="s">
        <v>38</v>
      </c>
      <c r="I1351" t="s">
        <v>108</v>
      </c>
      <c r="J1351">
        <v>1</v>
      </c>
      <c r="K1351" t="s">
        <v>5145</v>
      </c>
      <c r="L1351" t="s">
        <v>5146</v>
      </c>
      <c r="M1351" t="s">
        <v>3411</v>
      </c>
      <c r="N1351" t="s">
        <v>3412</v>
      </c>
    </row>
    <row r="1352" spans="1:14" hidden="1">
      <c r="A1352">
        <v>37566</v>
      </c>
      <c r="B1352">
        <v>2016</v>
      </c>
      <c r="C1352" t="s">
        <v>7</v>
      </c>
      <c r="D1352" t="s">
        <v>5147</v>
      </c>
      <c r="E1352" s="2">
        <v>42446</v>
      </c>
      <c r="F1352" s="2">
        <v>42447</v>
      </c>
      <c r="G1352" t="s">
        <v>8</v>
      </c>
      <c r="H1352" t="s">
        <v>8</v>
      </c>
      <c r="I1352" t="s">
        <v>1864</v>
      </c>
      <c r="J1352">
        <v>1</v>
      </c>
      <c r="K1352" t="s">
        <v>1182</v>
      </c>
      <c r="L1352" t="s">
        <v>2079</v>
      </c>
      <c r="M1352" t="s">
        <v>3113</v>
      </c>
      <c r="N1352" t="s">
        <v>2080</v>
      </c>
    </row>
    <row r="1353" spans="1:14" hidden="1">
      <c r="A1353">
        <v>37942</v>
      </c>
      <c r="B1353">
        <v>2016</v>
      </c>
      <c r="C1353" t="s">
        <v>32</v>
      </c>
      <c r="D1353" t="s">
        <v>5119</v>
      </c>
      <c r="E1353" s="2">
        <v>42446</v>
      </c>
      <c r="F1353" s="2">
        <v>42447</v>
      </c>
      <c r="G1353" t="s">
        <v>10</v>
      </c>
      <c r="H1353" t="s">
        <v>10</v>
      </c>
      <c r="I1353" t="s">
        <v>5120</v>
      </c>
    </row>
    <row r="1354" spans="1:14" hidden="1">
      <c r="A1354">
        <v>38010</v>
      </c>
      <c r="B1354">
        <v>2016</v>
      </c>
      <c r="C1354" t="s">
        <v>7</v>
      </c>
      <c r="E1354" s="2">
        <v>42446</v>
      </c>
      <c r="F1354" s="2">
        <v>42447</v>
      </c>
      <c r="G1354" t="s">
        <v>14</v>
      </c>
      <c r="H1354" t="s">
        <v>14</v>
      </c>
      <c r="I1354" t="s">
        <v>2554</v>
      </c>
      <c r="J1354">
        <v>1</v>
      </c>
      <c r="K1354" t="s">
        <v>2555</v>
      </c>
      <c r="L1354" t="s">
        <v>6040</v>
      </c>
      <c r="N1354" t="s">
        <v>2556</v>
      </c>
    </row>
    <row r="1355" spans="1:14" hidden="1">
      <c r="A1355">
        <v>38023</v>
      </c>
      <c r="B1355">
        <v>2016</v>
      </c>
      <c r="C1355" t="s">
        <v>7</v>
      </c>
      <c r="E1355" s="2">
        <v>42446</v>
      </c>
      <c r="F1355" s="2">
        <v>42447</v>
      </c>
      <c r="G1355" t="s">
        <v>22</v>
      </c>
      <c r="H1355" t="s">
        <v>22</v>
      </c>
      <c r="I1355" t="s">
        <v>3427</v>
      </c>
      <c r="J1355">
        <v>1</v>
      </c>
      <c r="K1355" t="s">
        <v>3013</v>
      </c>
      <c r="L1355" t="s">
        <v>3014</v>
      </c>
      <c r="M1355" t="s">
        <v>3015</v>
      </c>
    </row>
    <row r="1356" spans="1:14" hidden="1">
      <c r="A1356">
        <v>38556</v>
      </c>
      <c r="B1356">
        <v>2016</v>
      </c>
      <c r="C1356" t="s">
        <v>7</v>
      </c>
      <c r="D1356" t="s">
        <v>2701</v>
      </c>
      <c r="E1356" s="2">
        <v>42446</v>
      </c>
      <c r="F1356" s="2">
        <v>42449</v>
      </c>
      <c r="G1356" t="s">
        <v>36</v>
      </c>
      <c r="H1356" t="s">
        <v>36</v>
      </c>
      <c r="I1356" t="s">
        <v>3382</v>
      </c>
      <c r="J1356">
        <v>1</v>
      </c>
      <c r="K1356" t="s">
        <v>3465</v>
      </c>
      <c r="L1356" t="s">
        <v>3466</v>
      </c>
      <c r="M1356" t="s">
        <v>3467</v>
      </c>
      <c r="N1356" t="s">
        <v>4947</v>
      </c>
    </row>
    <row r="1357" spans="1:14" hidden="1">
      <c r="A1357">
        <v>38557</v>
      </c>
      <c r="B1357">
        <v>2016</v>
      </c>
      <c r="C1357" t="s">
        <v>7</v>
      </c>
      <c r="D1357" t="s">
        <v>2701</v>
      </c>
      <c r="E1357" s="2">
        <v>42446</v>
      </c>
      <c r="F1357" s="2">
        <v>42447</v>
      </c>
      <c r="G1357" t="s">
        <v>36</v>
      </c>
      <c r="H1357" t="s">
        <v>36</v>
      </c>
      <c r="I1357" t="s">
        <v>218</v>
      </c>
      <c r="J1357">
        <v>1</v>
      </c>
      <c r="K1357" t="s">
        <v>218</v>
      </c>
      <c r="N1357" t="s">
        <v>778</v>
      </c>
    </row>
    <row r="1358" spans="1:14" hidden="1">
      <c r="A1358">
        <v>38630</v>
      </c>
      <c r="B1358">
        <v>2016</v>
      </c>
      <c r="C1358" t="s">
        <v>7</v>
      </c>
      <c r="D1358" t="s">
        <v>5149</v>
      </c>
      <c r="E1358" s="2">
        <v>42446</v>
      </c>
      <c r="F1358" s="2">
        <v>42448</v>
      </c>
      <c r="G1358" t="s">
        <v>85</v>
      </c>
      <c r="H1358" t="s">
        <v>85</v>
      </c>
      <c r="I1358" t="s">
        <v>5150</v>
      </c>
      <c r="J1358">
        <v>1</v>
      </c>
      <c r="K1358" t="s">
        <v>5151</v>
      </c>
      <c r="L1358" t="s">
        <v>5152</v>
      </c>
      <c r="N1358" t="s">
        <v>5153</v>
      </c>
    </row>
    <row r="1359" spans="1:14">
      <c r="A1359">
        <v>38959</v>
      </c>
      <c r="B1359">
        <v>2016</v>
      </c>
      <c r="C1359" t="s">
        <v>12</v>
      </c>
      <c r="D1359" t="s">
        <v>6868</v>
      </c>
      <c r="E1359" s="2">
        <v>42446</v>
      </c>
      <c r="F1359" s="2">
        <v>42447</v>
      </c>
      <c r="G1359" t="s">
        <v>25</v>
      </c>
      <c r="H1359" t="s">
        <v>25</v>
      </c>
      <c r="I1359" t="s">
        <v>6869</v>
      </c>
      <c r="J1359">
        <v>1</v>
      </c>
      <c r="K1359" t="s">
        <v>6870</v>
      </c>
      <c r="L1359" t="s">
        <v>6871</v>
      </c>
    </row>
    <row r="1360" spans="1:14">
      <c r="A1360">
        <v>37512</v>
      </c>
      <c r="B1360">
        <v>2016</v>
      </c>
      <c r="C1360" t="s">
        <v>12</v>
      </c>
      <c r="E1360" s="2">
        <v>42447</v>
      </c>
      <c r="F1360" s="2">
        <v>42449</v>
      </c>
      <c r="G1360" t="s">
        <v>14</v>
      </c>
      <c r="H1360" t="s">
        <v>14</v>
      </c>
      <c r="I1360" t="s">
        <v>669</v>
      </c>
      <c r="J1360">
        <v>1</v>
      </c>
      <c r="K1360" t="s">
        <v>2257</v>
      </c>
      <c r="L1360" t="s">
        <v>2225</v>
      </c>
      <c r="N1360" t="s">
        <v>2226</v>
      </c>
    </row>
    <row r="1361" spans="1:59" hidden="1">
      <c r="A1361">
        <v>37713</v>
      </c>
      <c r="B1361">
        <v>2016</v>
      </c>
      <c r="C1361" t="s">
        <v>32</v>
      </c>
      <c r="D1361" t="s">
        <v>5154</v>
      </c>
      <c r="E1361" s="2">
        <v>42447</v>
      </c>
      <c r="F1361" s="2">
        <v>42449</v>
      </c>
      <c r="G1361" t="s">
        <v>10</v>
      </c>
      <c r="H1361" t="s">
        <v>10</v>
      </c>
      <c r="I1361" t="s">
        <v>3592</v>
      </c>
    </row>
    <row r="1362" spans="1:59" hidden="1">
      <c r="A1362">
        <v>37915</v>
      </c>
      <c r="B1362">
        <v>2016</v>
      </c>
      <c r="C1362" t="s">
        <v>7</v>
      </c>
      <c r="D1362" t="s">
        <v>4448</v>
      </c>
      <c r="E1362" s="2">
        <v>42447</v>
      </c>
      <c r="F1362" s="2">
        <v>42448</v>
      </c>
      <c r="G1362" t="s">
        <v>39</v>
      </c>
      <c r="H1362" t="s">
        <v>39</v>
      </c>
      <c r="I1362" t="s">
        <v>4449</v>
      </c>
      <c r="J1362">
        <v>1</v>
      </c>
      <c r="K1362" t="s">
        <v>4450</v>
      </c>
      <c r="L1362" t="s">
        <v>4451</v>
      </c>
      <c r="N1362" t="s">
        <v>3681</v>
      </c>
    </row>
    <row r="1363" spans="1:59" hidden="1">
      <c r="A1363">
        <v>38020</v>
      </c>
      <c r="B1363">
        <v>2016</v>
      </c>
      <c r="C1363" t="s">
        <v>7</v>
      </c>
      <c r="E1363" s="2">
        <v>42447</v>
      </c>
      <c r="F1363" s="2">
        <v>42448</v>
      </c>
      <c r="G1363" t="s">
        <v>6825</v>
      </c>
      <c r="H1363" t="s">
        <v>14</v>
      </c>
      <c r="I1363" t="s">
        <v>5155</v>
      </c>
      <c r="J1363">
        <v>1</v>
      </c>
      <c r="K1363" t="s">
        <v>5156</v>
      </c>
      <c r="L1363" t="s">
        <v>5157</v>
      </c>
      <c r="M1363" t="s">
        <v>5158</v>
      </c>
      <c r="N1363" t="s">
        <v>6872</v>
      </c>
      <c r="O1363" t="s">
        <v>5159</v>
      </c>
      <c r="R1363" t="s">
        <v>5160</v>
      </c>
      <c r="AB1363" t="s">
        <v>36</v>
      </c>
      <c r="AI1363" t="s">
        <v>4</v>
      </c>
      <c r="AJ1363" t="s">
        <v>16</v>
      </c>
      <c r="AK1363" t="s">
        <v>729</v>
      </c>
      <c r="AM1363" t="s">
        <v>2072</v>
      </c>
      <c r="AO1363">
        <v>0</v>
      </c>
      <c r="AS1363">
        <v>0</v>
      </c>
      <c r="AT1363">
        <v>1</v>
      </c>
      <c r="BB1363">
        <v>0</v>
      </c>
      <c r="BD1363">
        <v>1</v>
      </c>
      <c r="BE1363">
        <v>0</v>
      </c>
      <c r="BF1363">
        <v>1987</v>
      </c>
      <c r="BG1363" s="1">
        <v>42427.399837962963</v>
      </c>
    </row>
    <row r="1364" spans="1:59" hidden="1">
      <c r="A1364">
        <v>38120</v>
      </c>
      <c r="B1364">
        <v>2016</v>
      </c>
      <c r="C1364" t="s">
        <v>32</v>
      </c>
      <c r="E1364" s="2">
        <v>42447</v>
      </c>
      <c r="F1364" s="2">
        <v>42448</v>
      </c>
      <c r="G1364" t="s">
        <v>79</v>
      </c>
      <c r="H1364" t="s">
        <v>79</v>
      </c>
      <c r="I1364" t="s">
        <v>5161</v>
      </c>
      <c r="J1364">
        <v>1</v>
      </c>
      <c r="K1364" t="s">
        <v>5162</v>
      </c>
      <c r="L1364" t="s">
        <v>5161</v>
      </c>
    </row>
    <row r="1365" spans="1:59" hidden="1">
      <c r="A1365">
        <v>38230</v>
      </c>
      <c r="B1365">
        <v>2016</v>
      </c>
      <c r="C1365" t="s">
        <v>2</v>
      </c>
      <c r="D1365" t="s">
        <v>5163</v>
      </c>
      <c r="E1365" s="2">
        <v>42447</v>
      </c>
      <c r="F1365" s="2">
        <v>42449</v>
      </c>
      <c r="G1365" t="s">
        <v>14</v>
      </c>
      <c r="H1365" t="s">
        <v>14</v>
      </c>
      <c r="I1365" t="s">
        <v>5164</v>
      </c>
      <c r="J1365">
        <v>1</v>
      </c>
      <c r="K1365" t="s">
        <v>3432</v>
      </c>
      <c r="N1365" t="s">
        <v>3433</v>
      </c>
    </row>
    <row r="1366" spans="1:59" hidden="1">
      <c r="A1366">
        <v>38318</v>
      </c>
      <c r="B1366">
        <v>2016</v>
      </c>
      <c r="C1366" t="s">
        <v>7</v>
      </c>
      <c r="D1366" t="s">
        <v>5165</v>
      </c>
      <c r="E1366" s="2">
        <v>42447</v>
      </c>
      <c r="F1366" s="2">
        <v>42449</v>
      </c>
      <c r="G1366" t="s">
        <v>6</v>
      </c>
      <c r="H1366" t="s">
        <v>6</v>
      </c>
      <c r="I1366" t="s">
        <v>5166</v>
      </c>
      <c r="J1366">
        <v>1</v>
      </c>
      <c r="K1366" t="s">
        <v>5167</v>
      </c>
      <c r="L1366" t="s">
        <v>5168</v>
      </c>
    </row>
    <row r="1367" spans="1:59" hidden="1">
      <c r="A1367">
        <v>38454</v>
      </c>
      <c r="B1367">
        <v>2016</v>
      </c>
      <c r="C1367" t="s">
        <v>2</v>
      </c>
      <c r="D1367" t="s">
        <v>5169</v>
      </c>
      <c r="E1367" s="2">
        <v>42447</v>
      </c>
      <c r="F1367" s="2">
        <v>42449</v>
      </c>
      <c r="G1367" t="s">
        <v>5</v>
      </c>
      <c r="H1367" t="s">
        <v>5</v>
      </c>
      <c r="I1367" t="s">
        <v>5170</v>
      </c>
      <c r="J1367">
        <v>1</v>
      </c>
      <c r="K1367" t="s">
        <v>5171</v>
      </c>
      <c r="L1367" t="s">
        <v>5172</v>
      </c>
      <c r="N1367" t="s">
        <v>5173</v>
      </c>
    </row>
    <row r="1368" spans="1:59" hidden="1">
      <c r="A1368">
        <v>38856</v>
      </c>
      <c r="B1368">
        <v>2016</v>
      </c>
      <c r="C1368" t="s">
        <v>2</v>
      </c>
      <c r="D1368" t="s">
        <v>797</v>
      </c>
      <c r="E1368" s="2">
        <v>42447</v>
      </c>
      <c r="F1368" s="2">
        <v>42448</v>
      </c>
      <c r="G1368" t="s">
        <v>20</v>
      </c>
      <c r="H1368" t="s">
        <v>20</v>
      </c>
      <c r="I1368" t="s">
        <v>53</v>
      </c>
      <c r="J1368">
        <v>1</v>
      </c>
      <c r="K1368" t="s">
        <v>5891</v>
      </c>
      <c r="L1368" t="s">
        <v>5892</v>
      </c>
    </row>
    <row r="1369" spans="1:59" hidden="1">
      <c r="A1369">
        <v>38894</v>
      </c>
      <c r="B1369">
        <v>2016</v>
      </c>
      <c r="C1369" t="s">
        <v>32</v>
      </c>
      <c r="D1369" t="s">
        <v>6409</v>
      </c>
      <c r="E1369" s="2">
        <v>42447</v>
      </c>
      <c r="F1369" s="2">
        <v>42451</v>
      </c>
      <c r="G1369" t="s">
        <v>17</v>
      </c>
      <c r="H1369" t="s">
        <v>17</v>
      </c>
      <c r="I1369" t="s">
        <v>2584</v>
      </c>
      <c r="J1369">
        <v>1</v>
      </c>
      <c r="K1369" t="s">
        <v>6410</v>
      </c>
      <c r="L1369" t="s">
        <v>6411</v>
      </c>
    </row>
    <row r="1370" spans="1:59">
      <c r="A1370">
        <v>38916</v>
      </c>
      <c r="B1370">
        <v>2016</v>
      </c>
      <c r="C1370" t="s">
        <v>12</v>
      </c>
      <c r="D1370" t="s">
        <v>6405</v>
      </c>
      <c r="E1370" s="2">
        <v>42447</v>
      </c>
      <c r="F1370" s="2">
        <v>42447</v>
      </c>
      <c r="G1370" t="s">
        <v>25</v>
      </c>
      <c r="H1370" t="s">
        <v>25</v>
      </c>
      <c r="I1370" t="s">
        <v>235</v>
      </c>
      <c r="J1370">
        <v>1</v>
      </c>
      <c r="K1370" t="s">
        <v>6407</v>
      </c>
      <c r="L1370" t="s">
        <v>6412</v>
      </c>
    </row>
    <row r="1371" spans="1:59" hidden="1">
      <c r="A1371">
        <v>38960</v>
      </c>
      <c r="B1371">
        <v>2016</v>
      </c>
      <c r="C1371" t="s">
        <v>32</v>
      </c>
      <c r="D1371" t="s">
        <v>6873</v>
      </c>
      <c r="E1371" s="2">
        <v>42447</v>
      </c>
      <c r="F1371" s="2">
        <v>42448</v>
      </c>
      <c r="G1371" t="s">
        <v>25</v>
      </c>
      <c r="H1371" t="s">
        <v>25</v>
      </c>
      <c r="I1371" t="s">
        <v>6869</v>
      </c>
      <c r="J1371">
        <v>1</v>
      </c>
      <c r="K1371" t="s">
        <v>6874</v>
      </c>
      <c r="L1371" t="s">
        <v>6875</v>
      </c>
    </row>
    <row r="1372" spans="1:59" hidden="1">
      <c r="A1372">
        <v>38969</v>
      </c>
      <c r="B1372">
        <v>2016</v>
      </c>
      <c r="C1372" t="s">
        <v>32</v>
      </c>
      <c r="E1372" s="2">
        <v>42447</v>
      </c>
      <c r="F1372" s="2">
        <v>42448</v>
      </c>
      <c r="G1372" t="s">
        <v>59</v>
      </c>
      <c r="H1372" t="s">
        <v>59</v>
      </c>
      <c r="I1372" t="s">
        <v>6876</v>
      </c>
      <c r="J1372">
        <v>1</v>
      </c>
      <c r="K1372" t="s">
        <v>6877</v>
      </c>
      <c r="O1372" t="s">
        <v>6878</v>
      </c>
      <c r="R1372" t="s">
        <v>6879</v>
      </c>
      <c r="Y1372" t="s">
        <v>1</v>
      </c>
      <c r="AI1372" t="s">
        <v>43</v>
      </c>
      <c r="AJ1372" t="s">
        <v>67</v>
      </c>
      <c r="AK1372" t="s">
        <v>698</v>
      </c>
      <c r="AL1372" t="s">
        <v>698</v>
      </c>
      <c r="AM1372" t="s">
        <v>2072</v>
      </c>
      <c r="AO1372">
        <v>0</v>
      </c>
      <c r="AS1372">
        <v>0</v>
      </c>
      <c r="AT1372">
        <v>1</v>
      </c>
      <c r="BB1372">
        <v>0</v>
      </c>
      <c r="BD1372">
        <v>0</v>
      </c>
      <c r="BG1372" s="1">
        <v>42403.833379629628</v>
      </c>
    </row>
    <row r="1373" spans="1:59">
      <c r="A1373">
        <v>37381</v>
      </c>
      <c r="B1373">
        <v>2016</v>
      </c>
      <c r="C1373" t="s">
        <v>12</v>
      </c>
      <c r="D1373" t="s">
        <v>6880</v>
      </c>
      <c r="E1373" s="2">
        <v>42448</v>
      </c>
      <c r="F1373" s="2">
        <v>42449</v>
      </c>
      <c r="G1373" t="s">
        <v>20</v>
      </c>
      <c r="H1373" t="s">
        <v>20</v>
      </c>
      <c r="I1373" t="s">
        <v>4053</v>
      </c>
      <c r="J1373">
        <v>1</v>
      </c>
      <c r="K1373" t="s">
        <v>6881</v>
      </c>
      <c r="L1373" t="s">
        <v>6882</v>
      </c>
      <c r="M1373" t="s">
        <v>6883</v>
      </c>
      <c r="N1373" t="s">
        <v>4053</v>
      </c>
      <c r="O1373" t="s">
        <v>6884</v>
      </c>
      <c r="R1373" t="s">
        <v>6885</v>
      </c>
      <c r="S1373" t="s">
        <v>6886</v>
      </c>
      <c r="T1373" t="s">
        <v>6887</v>
      </c>
      <c r="Y1373" t="s">
        <v>1</v>
      </c>
      <c r="AI1373" t="s">
        <v>107</v>
      </c>
      <c r="AJ1373" t="s">
        <v>57</v>
      </c>
      <c r="AK1373" t="s">
        <v>682</v>
      </c>
      <c r="AL1373" t="s">
        <v>682</v>
      </c>
      <c r="AM1373" t="s">
        <v>2073</v>
      </c>
      <c r="AN1373" t="s">
        <v>28</v>
      </c>
      <c r="AO1373">
        <v>0</v>
      </c>
      <c r="AS1373">
        <v>0</v>
      </c>
      <c r="AT1373">
        <v>1</v>
      </c>
      <c r="BB1373">
        <v>0</v>
      </c>
      <c r="BD1373">
        <v>0</v>
      </c>
      <c r="BE1373">
        <v>0</v>
      </c>
      <c r="BF1373">
        <v>2078282</v>
      </c>
      <c r="BG1373" s="1">
        <v>42425.353148148148</v>
      </c>
    </row>
    <row r="1374" spans="1:59">
      <c r="A1374">
        <v>37384</v>
      </c>
      <c r="B1374">
        <v>2016</v>
      </c>
      <c r="C1374" t="s">
        <v>12</v>
      </c>
      <c r="D1374" t="s">
        <v>5177</v>
      </c>
      <c r="E1374" s="2">
        <v>42448</v>
      </c>
      <c r="F1374" s="2">
        <v>42449</v>
      </c>
      <c r="G1374" t="s">
        <v>59</v>
      </c>
      <c r="H1374" t="s">
        <v>59</v>
      </c>
      <c r="I1374" t="s">
        <v>737</v>
      </c>
      <c r="J1374">
        <v>1</v>
      </c>
      <c r="K1374" t="s">
        <v>5178</v>
      </c>
      <c r="N1374" t="s">
        <v>5179</v>
      </c>
    </row>
    <row r="1375" spans="1:59">
      <c r="A1375">
        <v>37505</v>
      </c>
      <c r="B1375">
        <v>2016</v>
      </c>
      <c r="C1375" t="s">
        <v>12</v>
      </c>
      <c r="E1375" s="2">
        <v>42448</v>
      </c>
      <c r="F1375" s="2">
        <v>42449</v>
      </c>
      <c r="G1375" t="s">
        <v>40</v>
      </c>
      <c r="H1375" t="s">
        <v>40</v>
      </c>
      <c r="I1375" t="s">
        <v>2024</v>
      </c>
      <c r="J1375">
        <v>1</v>
      </c>
      <c r="K1375" t="s">
        <v>4601</v>
      </c>
      <c r="L1375" t="s">
        <v>4602</v>
      </c>
      <c r="M1375" t="s">
        <v>4603</v>
      </c>
      <c r="O1375" t="s">
        <v>4604</v>
      </c>
      <c r="R1375" t="s">
        <v>4605</v>
      </c>
      <c r="Y1375" t="s">
        <v>1</v>
      </c>
      <c r="AF1375">
        <v>0</v>
      </c>
      <c r="AI1375" t="s">
        <v>103</v>
      </c>
      <c r="AJ1375" t="s">
        <v>206</v>
      </c>
      <c r="AK1375" t="s">
        <v>722</v>
      </c>
      <c r="AL1375" t="s">
        <v>722</v>
      </c>
      <c r="AM1375" t="s">
        <v>2073</v>
      </c>
      <c r="AN1375" t="s">
        <v>28</v>
      </c>
      <c r="AO1375">
        <v>0</v>
      </c>
      <c r="AS1375">
        <v>0</v>
      </c>
      <c r="AT1375">
        <v>1</v>
      </c>
      <c r="BB1375">
        <v>0</v>
      </c>
      <c r="BC1375">
        <v>0</v>
      </c>
      <c r="BD1375">
        <v>0</v>
      </c>
      <c r="BG1375" s="1">
        <v>42394.300300925926</v>
      </c>
    </row>
    <row r="1376" spans="1:59" hidden="1">
      <c r="A1376">
        <v>37565</v>
      </c>
      <c r="B1376">
        <v>2016</v>
      </c>
      <c r="C1376" t="s">
        <v>7</v>
      </c>
      <c r="D1376" t="s">
        <v>5180</v>
      </c>
      <c r="E1376" s="2">
        <v>42448</v>
      </c>
      <c r="F1376" s="2">
        <v>42449</v>
      </c>
      <c r="G1376" t="s">
        <v>8</v>
      </c>
      <c r="H1376" t="s">
        <v>8</v>
      </c>
      <c r="I1376" t="s">
        <v>2074</v>
      </c>
      <c r="J1376">
        <v>1</v>
      </c>
      <c r="K1376" t="s">
        <v>1182</v>
      </c>
      <c r="L1376" t="s">
        <v>2075</v>
      </c>
      <c r="M1376" t="s">
        <v>2076</v>
      </c>
    </row>
    <row r="1377" spans="1:59" hidden="1">
      <c r="A1377">
        <v>37593</v>
      </c>
      <c r="B1377">
        <v>2016</v>
      </c>
      <c r="C1377" t="s">
        <v>7</v>
      </c>
      <c r="E1377" s="2">
        <v>42448</v>
      </c>
      <c r="F1377" s="2">
        <v>42450</v>
      </c>
      <c r="G1377" t="s">
        <v>10</v>
      </c>
      <c r="H1377" t="s">
        <v>10</v>
      </c>
      <c r="I1377" t="s">
        <v>2077</v>
      </c>
    </row>
    <row r="1378" spans="1:59">
      <c r="A1378">
        <v>37603</v>
      </c>
      <c r="B1378">
        <v>2016</v>
      </c>
      <c r="C1378" t="s">
        <v>12</v>
      </c>
      <c r="E1378" s="2">
        <v>42448</v>
      </c>
      <c r="F1378" s="2">
        <v>42449</v>
      </c>
      <c r="G1378" t="s">
        <v>47</v>
      </c>
      <c r="H1378" t="s">
        <v>47</v>
      </c>
      <c r="I1378" t="s">
        <v>114</v>
      </c>
      <c r="J1378">
        <v>1</v>
      </c>
      <c r="K1378" t="s">
        <v>1202</v>
      </c>
      <c r="L1378" t="s">
        <v>1203</v>
      </c>
      <c r="N1378" t="s">
        <v>664</v>
      </c>
    </row>
    <row r="1379" spans="1:59" hidden="1">
      <c r="A1379">
        <v>37702</v>
      </c>
      <c r="B1379">
        <v>2016</v>
      </c>
      <c r="C1379" t="s">
        <v>2</v>
      </c>
      <c r="D1379" t="s">
        <v>5181</v>
      </c>
      <c r="E1379" s="2">
        <v>42448</v>
      </c>
      <c r="F1379" s="2">
        <v>42449</v>
      </c>
      <c r="G1379" t="s">
        <v>47</v>
      </c>
      <c r="H1379" t="s">
        <v>47</v>
      </c>
      <c r="I1379" t="s">
        <v>5182</v>
      </c>
      <c r="J1379">
        <v>1</v>
      </c>
      <c r="K1379" t="s">
        <v>5183</v>
      </c>
      <c r="L1379" t="s">
        <v>5184</v>
      </c>
      <c r="N1379" t="s">
        <v>5185</v>
      </c>
      <c r="O1379" t="s">
        <v>5186</v>
      </c>
      <c r="Q1379" t="s">
        <v>5187</v>
      </c>
      <c r="R1379" t="s">
        <v>5188</v>
      </c>
      <c r="Y1379" t="s">
        <v>1</v>
      </c>
      <c r="AF1379">
        <v>0</v>
      </c>
      <c r="AI1379" t="s">
        <v>0</v>
      </c>
      <c r="AJ1379" t="s">
        <v>0</v>
      </c>
      <c r="AK1379" t="s">
        <v>5815</v>
      </c>
      <c r="AL1379" t="s">
        <v>5815</v>
      </c>
      <c r="AM1379" t="s">
        <v>2073</v>
      </c>
      <c r="AO1379">
        <v>0</v>
      </c>
      <c r="AS1379">
        <v>0</v>
      </c>
      <c r="AT1379">
        <v>0</v>
      </c>
      <c r="BB1379">
        <v>0</v>
      </c>
      <c r="BC1379">
        <v>0</v>
      </c>
      <c r="BD1379">
        <v>0</v>
      </c>
      <c r="BG1379" s="1">
        <v>42289.394583333335</v>
      </c>
    </row>
    <row r="1380" spans="1:59" hidden="1">
      <c r="A1380">
        <v>37737</v>
      </c>
      <c r="B1380">
        <v>2016</v>
      </c>
      <c r="C1380" t="s">
        <v>2</v>
      </c>
      <c r="D1380" t="s">
        <v>797</v>
      </c>
      <c r="E1380" s="2">
        <v>42448</v>
      </c>
      <c r="F1380" s="2">
        <v>42448</v>
      </c>
      <c r="G1380" t="s">
        <v>40</v>
      </c>
      <c r="H1380" t="s">
        <v>40</v>
      </c>
      <c r="I1380" t="s">
        <v>234</v>
      </c>
      <c r="J1380">
        <v>1</v>
      </c>
      <c r="K1380" t="s">
        <v>2451</v>
      </c>
      <c r="L1380" t="s">
        <v>5189</v>
      </c>
      <c r="N1380" t="s">
        <v>2453</v>
      </c>
    </row>
    <row r="1381" spans="1:59" hidden="1">
      <c r="A1381">
        <v>37781</v>
      </c>
      <c r="B1381">
        <v>2016</v>
      </c>
      <c r="C1381" t="s">
        <v>7</v>
      </c>
      <c r="D1381" t="s">
        <v>5190</v>
      </c>
      <c r="E1381" s="2">
        <v>42448</v>
      </c>
      <c r="F1381" s="2">
        <v>42451</v>
      </c>
      <c r="G1381" t="s">
        <v>10</v>
      </c>
      <c r="H1381" t="s">
        <v>10</v>
      </c>
      <c r="I1381" t="s">
        <v>3356</v>
      </c>
    </row>
    <row r="1382" spans="1:59" hidden="1">
      <c r="A1382">
        <v>37903</v>
      </c>
      <c r="B1382">
        <v>2016</v>
      </c>
      <c r="C1382" t="s">
        <v>7</v>
      </c>
      <c r="D1382" t="s">
        <v>5191</v>
      </c>
      <c r="E1382" s="2">
        <v>42448</v>
      </c>
      <c r="F1382" s="2">
        <v>42451</v>
      </c>
      <c r="G1382" t="s">
        <v>24</v>
      </c>
      <c r="H1382" t="s">
        <v>787</v>
      </c>
      <c r="I1382" t="s">
        <v>2620</v>
      </c>
      <c r="J1382">
        <v>1</v>
      </c>
      <c r="K1382" t="s">
        <v>789</v>
      </c>
      <c r="L1382" t="s">
        <v>2213</v>
      </c>
      <c r="N1382" t="s">
        <v>1442</v>
      </c>
    </row>
    <row r="1383" spans="1:59" hidden="1">
      <c r="A1383">
        <v>37878</v>
      </c>
      <c r="B1383">
        <v>2016</v>
      </c>
      <c r="C1383" t="s">
        <v>7</v>
      </c>
      <c r="D1383" t="s">
        <v>4254</v>
      </c>
      <c r="E1383" s="2">
        <v>42448</v>
      </c>
      <c r="F1383" s="2">
        <v>42449</v>
      </c>
      <c r="G1383" t="s">
        <v>20</v>
      </c>
      <c r="H1383" t="s">
        <v>20</v>
      </c>
      <c r="I1383" t="s">
        <v>127</v>
      </c>
      <c r="J1383">
        <v>1</v>
      </c>
      <c r="K1383" t="s">
        <v>4255</v>
      </c>
      <c r="L1383" t="s">
        <v>4256</v>
      </c>
    </row>
    <row r="1384" spans="1:59" hidden="1">
      <c r="A1384">
        <v>37955</v>
      </c>
      <c r="B1384">
        <v>2016</v>
      </c>
      <c r="C1384" t="s">
        <v>32</v>
      </c>
      <c r="E1384" s="2">
        <v>42448</v>
      </c>
      <c r="F1384" s="2">
        <v>42448</v>
      </c>
      <c r="G1384" t="s">
        <v>22</v>
      </c>
      <c r="H1384" t="s">
        <v>22</v>
      </c>
      <c r="I1384" t="s">
        <v>5890</v>
      </c>
    </row>
    <row r="1385" spans="1:59" hidden="1">
      <c r="A1385">
        <v>37985</v>
      </c>
      <c r="B1385">
        <v>2016</v>
      </c>
      <c r="C1385" t="s">
        <v>2</v>
      </c>
      <c r="D1385" t="s">
        <v>5195</v>
      </c>
      <c r="E1385" s="2">
        <v>42448</v>
      </c>
      <c r="F1385" s="2">
        <v>42448</v>
      </c>
      <c r="G1385" t="s">
        <v>5</v>
      </c>
      <c r="H1385" t="s">
        <v>5</v>
      </c>
      <c r="I1385" t="s">
        <v>5196</v>
      </c>
      <c r="J1385">
        <v>1</v>
      </c>
      <c r="K1385" t="s">
        <v>5197</v>
      </c>
      <c r="L1385" t="s">
        <v>2682</v>
      </c>
      <c r="N1385" t="s">
        <v>5198</v>
      </c>
      <c r="O1385" t="s">
        <v>5199</v>
      </c>
      <c r="R1385" t="s">
        <v>5200</v>
      </c>
      <c r="V1385" t="s">
        <v>5201</v>
      </c>
      <c r="AI1385" t="s">
        <v>2142</v>
      </c>
      <c r="AJ1385" t="s">
        <v>1999</v>
      </c>
      <c r="AK1385" t="s">
        <v>2143</v>
      </c>
      <c r="AL1385" t="s">
        <v>2143</v>
      </c>
      <c r="AM1385" t="s">
        <v>5893</v>
      </c>
      <c r="AO1385">
        <v>0</v>
      </c>
      <c r="AS1385">
        <v>0</v>
      </c>
      <c r="AT1385">
        <v>0</v>
      </c>
      <c r="BB1385">
        <v>0</v>
      </c>
      <c r="BD1385">
        <v>0</v>
      </c>
      <c r="BE1385">
        <v>0</v>
      </c>
      <c r="BF1385">
        <v>2609</v>
      </c>
      <c r="BG1385" s="1">
        <v>42289.391701388886</v>
      </c>
    </row>
    <row r="1386" spans="1:59" hidden="1">
      <c r="A1386">
        <v>37987</v>
      </c>
      <c r="B1386">
        <v>2016</v>
      </c>
      <c r="C1386" t="s">
        <v>2</v>
      </c>
      <c r="D1386" t="s">
        <v>5202</v>
      </c>
      <c r="E1386" s="2">
        <v>42448</v>
      </c>
      <c r="F1386" s="2">
        <v>42448</v>
      </c>
      <c r="G1386" t="s">
        <v>5</v>
      </c>
      <c r="H1386" t="s">
        <v>5</v>
      </c>
      <c r="I1386" t="s">
        <v>5203</v>
      </c>
      <c r="J1386">
        <v>1</v>
      </c>
      <c r="K1386" t="s">
        <v>5204</v>
      </c>
      <c r="L1386" t="s">
        <v>5205</v>
      </c>
      <c r="M1386" t="s">
        <v>5206</v>
      </c>
      <c r="N1386" t="s">
        <v>5207</v>
      </c>
      <c r="O1386" t="s">
        <v>5208</v>
      </c>
      <c r="R1386" t="s">
        <v>5209</v>
      </c>
      <c r="V1386" t="s">
        <v>5210</v>
      </c>
      <c r="AI1386" t="s">
        <v>0</v>
      </c>
      <c r="AJ1386" t="s">
        <v>0</v>
      </c>
      <c r="AK1386" t="s">
        <v>5820</v>
      </c>
      <c r="AL1386" t="s">
        <v>5820</v>
      </c>
      <c r="AM1386" t="s">
        <v>5893</v>
      </c>
      <c r="AO1386">
        <v>0</v>
      </c>
      <c r="AS1386">
        <v>0</v>
      </c>
      <c r="AT1386">
        <v>0</v>
      </c>
      <c r="BB1386">
        <v>0</v>
      </c>
      <c r="BD1386">
        <v>1</v>
      </c>
      <c r="BE1386">
        <v>0</v>
      </c>
      <c r="BF1386">
        <v>8622</v>
      </c>
      <c r="BG1386" s="1">
        <v>42324.456238425926</v>
      </c>
    </row>
    <row r="1387" spans="1:59" hidden="1">
      <c r="A1387">
        <v>38022</v>
      </c>
      <c r="B1387">
        <v>2016</v>
      </c>
      <c r="C1387" t="s">
        <v>7</v>
      </c>
      <c r="E1387" s="2">
        <v>42448</v>
      </c>
      <c r="F1387" s="2">
        <v>42448</v>
      </c>
      <c r="G1387" t="s">
        <v>22</v>
      </c>
      <c r="H1387" t="s">
        <v>22</v>
      </c>
      <c r="I1387" t="s">
        <v>5148</v>
      </c>
      <c r="J1387">
        <v>1</v>
      </c>
      <c r="K1387" t="s">
        <v>3013</v>
      </c>
      <c r="L1387" t="s">
        <v>3014</v>
      </c>
      <c r="M1387" t="s">
        <v>3015</v>
      </c>
    </row>
    <row r="1388" spans="1:59" hidden="1">
      <c r="A1388">
        <v>38039</v>
      </c>
      <c r="B1388">
        <v>2016</v>
      </c>
      <c r="C1388" t="s">
        <v>7</v>
      </c>
      <c r="E1388" s="2">
        <v>42448</v>
      </c>
      <c r="F1388" s="2">
        <v>42449</v>
      </c>
      <c r="G1388" t="s">
        <v>22</v>
      </c>
      <c r="H1388" t="s">
        <v>22</v>
      </c>
      <c r="I1388" t="s">
        <v>5211</v>
      </c>
      <c r="J1388">
        <v>1</v>
      </c>
      <c r="K1388" t="s">
        <v>5212</v>
      </c>
      <c r="L1388" t="s">
        <v>2672</v>
      </c>
      <c r="M1388" t="s">
        <v>2673</v>
      </c>
      <c r="N1388" t="s">
        <v>2674</v>
      </c>
    </row>
    <row r="1389" spans="1:59" hidden="1">
      <c r="A1389">
        <v>38076</v>
      </c>
      <c r="B1389">
        <v>2016</v>
      </c>
      <c r="C1389" t="s">
        <v>32</v>
      </c>
      <c r="E1389" s="2">
        <v>42448</v>
      </c>
      <c r="F1389" s="2">
        <v>42448</v>
      </c>
      <c r="G1389" t="s">
        <v>5</v>
      </c>
      <c r="H1389" t="s">
        <v>5</v>
      </c>
      <c r="I1389" t="s">
        <v>3402</v>
      </c>
      <c r="J1389">
        <v>1</v>
      </c>
      <c r="K1389" t="s">
        <v>5213</v>
      </c>
      <c r="L1389" t="s">
        <v>5214</v>
      </c>
      <c r="M1389" t="s">
        <v>5215</v>
      </c>
      <c r="N1389" t="s">
        <v>5216</v>
      </c>
    </row>
    <row r="1390" spans="1:59" hidden="1">
      <c r="A1390">
        <v>38282</v>
      </c>
      <c r="B1390">
        <v>2016</v>
      </c>
      <c r="C1390" t="s">
        <v>2</v>
      </c>
      <c r="D1390" t="s">
        <v>5217</v>
      </c>
      <c r="E1390" s="2">
        <v>42448</v>
      </c>
      <c r="F1390" s="2">
        <v>42449</v>
      </c>
      <c r="G1390" t="s">
        <v>24</v>
      </c>
      <c r="H1390" t="s">
        <v>24</v>
      </c>
      <c r="I1390" t="s">
        <v>5218</v>
      </c>
      <c r="J1390">
        <v>1</v>
      </c>
      <c r="K1390" t="s">
        <v>5219</v>
      </c>
      <c r="L1390" t="s">
        <v>5220</v>
      </c>
      <c r="M1390" t="s">
        <v>5221</v>
      </c>
      <c r="N1390" t="s">
        <v>5222</v>
      </c>
    </row>
    <row r="1391" spans="1:59" hidden="1">
      <c r="A1391">
        <v>38301</v>
      </c>
      <c r="B1391">
        <v>2016</v>
      </c>
      <c r="C1391" t="s">
        <v>32</v>
      </c>
      <c r="D1391" t="s">
        <v>2222</v>
      </c>
      <c r="E1391" s="2">
        <v>42448</v>
      </c>
      <c r="F1391" s="2">
        <v>42449</v>
      </c>
      <c r="G1391" t="s">
        <v>14</v>
      </c>
      <c r="H1391" t="s">
        <v>14</v>
      </c>
      <c r="I1391" t="s">
        <v>5223</v>
      </c>
      <c r="J1391">
        <v>1</v>
      </c>
      <c r="K1391" t="s">
        <v>2257</v>
      </c>
      <c r="L1391" t="s">
        <v>2225</v>
      </c>
      <c r="N1391" t="s">
        <v>2226</v>
      </c>
    </row>
    <row r="1392" spans="1:59" hidden="1">
      <c r="A1392">
        <v>38346</v>
      </c>
      <c r="B1392">
        <v>2016</v>
      </c>
      <c r="C1392" t="s">
        <v>7</v>
      </c>
      <c r="E1392" s="2">
        <v>42448</v>
      </c>
      <c r="F1392" s="2">
        <v>42453</v>
      </c>
      <c r="G1392" t="s">
        <v>2767</v>
      </c>
      <c r="H1392" t="s">
        <v>2767</v>
      </c>
      <c r="I1392" t="s">
        <v>5224</v>
      </c>
      <c r="J1392">
        <v>1</v>
      </c>
      <c r="O1392">
        <v>38269041891</v>
      </c>
      <c r="Q1392">
        <v>38240242182</v>
      </c>
      <c r="R1392" t="s">
        <v>5225</v>
      </c>
      <c r="Y1392" t="s">
        <v>1</v>
      </c>
      <c r="AB1392" t="s">
        <v>39</v>
      </c>
      <c r="AF1392">
        <v>0</v>
      </c>
      <c r="AI1392" t="s">
        <v>43</v>
      </c>
      <c r="AJ1392" t="s">
        <v>18</v>
      </c>
      <c r="AK1392" t="s">
        <v>5226</v>
      </c>
      <c r="AL1392" t="s">
        <v>5226</v>
      </c>
      <c r="AM1392" t="s">
        <v>5227</v>
      </c>
      <c r="AO1392">
        <v>0</v>
      </c>
      <c r="AS1392">
        <v>0</v>
      </c>
      <c r="AT1392">
        <v>0</v>
      </c>
      <c r="BB1392">
        <v>0</v>
      </c>
      <c r="BC1392">
        <v>0</v>
      </c>
      <c r="BD1392">
        <v>0</v>
      </c>
      <c r="BG1392" s="1">
        <v>42283.6565162037</v>
      </c>
    </row>
    <row r="1393" spans="1:59" hidden="1">
      <c r="A1393">
        <v>38416</v>
      </c>
      <c r="B1393">
        <v>2016</v>
      </c>
      <c r="C1393" t="s">
        <v>7</v>
      </c>
      <c r="E1393" s="2">
        <v>42448</v>
      </c>
      <c r="F1393" s="2">
        <v>42449</v>
      </c>
      <c r="G1393" t="s">
        <v>40</v>
      </c>
      <c r="H1393" t="s">
        <v>40</v>
      </c>
      <c r="I1393" t="s">
        <v>5228</v>
      </c>
      <c r="J1393">
        <v>1</v>
      </c>
      <c r="K1393" t="s">
        <v>5229</v>
      </c>
      <c r="L1393" t="s">
        <v>5230</v>
      </c>
      <c r="M1393" t="s">
        <v>5231</v>
      </c>
      <c r="N1393" t="s">
        <v>5232</v>
      </c>
      <c r="O1393" t="s">
        <v>5233</v>
      </c>
      <c r="R1393" t="s">
        <v>5234</v>
      </c>
      <c r="V1393" t="s">
        <v>5235</v>
      </c>
      <c r="AB1393" t="s">
        <v>14</v>
      </c>
      <c r="AI1393" t="s">
        <v>4</v>
      </c>
      <c r="AJ1393" t="s">
        <v>101</v>
      </c>
      <c r="AK1393" t="s">
        <v>2020</v>
      </c>
      <c r="AM1393" t="s">
        <v>2073</v>
      </c>
      <c r="AO1393">
        <v>0</v>
      </c>
      <c r="AS1393">
        <v>0</v>
      </c>
      <c r="AT1393">
        <v>0</v>
      </c>
      <c r="BB1393">
        <v>0</v>
      </c>
      <c r="BD1393">
        <v>1</v>
      </c>
      <c r="BE1393">
        <v>0</v>
      </c>
      <c r="BF1393">
        <v>6543</v>
      </c>
      <c r="BG1393" s="1">
        <v>42320.454907407409</v>
      </c>
    </row>
    <row r="1394" spans="1:59" hidden="1">
      <c r="A1394">
        <v>38439</v>
      </c>
      <c r="B1394">
        <v>2016</v>
      </c>
      <c r="C1394" t="s">
        <v>7</v>
      </c>
      <c r="D1394" t="s">
        <v>5236</v>
      </c>
      <c r="E1394" s="2">
        <v>42448</v>
      </c>
      <c r="F1394" s="2">
        <v>42449</v>
      </c>
      <c r="G1394" t="s">
        <v>38</v>
      </c>
      <c r="H1394" t="s">
        <v>38</v>
      </c>
      <c r="I1394" t="s">
        <v>68</v>
      </c>
      <c r="J1394">
        <v>1</v>
      </c>
      <c r="K1394" t="s">
        <v>5237</v>
      </c>
      <c r="L1394" t="s">
        <v>5238</v>
      </c>
      <c r="M1394" t="s">
        <v>5239</v>
      </c>
      <c r="N1394" t="s">
        <v>41</v>
      </c>
      <c r="R1394" t="s">
        <v>5240</v>
      </c>
      <c r="S1394" t="s">
        <v>5240</v>
      </c>
      <c r="V1394" t="s">
        <v>5241</v>
      </c>
      <c r="Y1394" t="s">
        <v>1</v>
      </c>
      <c r="AB1394" t="s">
        <v>77</v>
      </c>
      <c r="AF1394">
        <v>0</v>
      </c>
      <c r="AI1394" t="s">
        <v>4</v>
      </c>
      <c r="AJ1394" t="s">
        <v>3</v>
      </c>
      <c r="AK1394" t="s">
        <v>675</v>
      </c>
      <c r="AL1394" t="s">
        <v>675</v>
      </c>
      <c r="AM1394" t="s">
        <v>2073</v>
      </c>
      <c r="AO1394">
        <v>0</v>
      </c>
      <c r="AS1394">
        <v>0</v>
      </c>
      <c r="AT1394">
        <v>0</v>
      </c>
      <c r="BB1394">
        <v>0</v>
      </c>
      <c r="BC1394">
        <v>108453</v>
      </c>
      <c r="BD1394">
        <v>0</v>
      </c>
      <c r="BG1394" s="1">
        <v>42339.476006944446</v>
      </c>
    </row>
    <row r="1395" spans="1:59" hidden="1">
      <c r="A1395">
        <v>38518</v>
      </c>
      <c r="B1395">
        <v>2016</v>
      </c>
      <c r="C1395" t="s">
        <v>2</v>
      </c>
      <c r="D1395" t="s">
        <v>5242</v>
      </c>
      <c r="E1395" s="2">
        <v>42448</v>
      </c>
      <c r="F1395" s="2">
        <v>42455</v>
      </c>
      <c r="G1395" t="s">
        <v>22</v>
      </c>
      <c r="H1395" t="s">
        <v>22</v>
      </c>
      <c r="I1395" t="s">
        <v>5243</v>
      </c>
      <c r="J1395">
        <v>1</v>
      </c>
      <c r="K1395" t="s">
        <v>5244</v>
      </c>
      <c r="L1395" t="s">
        <v>5245</v>
      </c>
      <c r="N1395" t="s">
        <v>5246</v>
      </c>
    </row>
    <row r="1396" spans="1:59" hidden="1">
      <c r="A1396">
        <v>38608</v>
      </c>
      <c r="B1396">
        <v>2016</v>
      </c>
      <c r="C1396" t="s">
        <v>7</v>
      </c>
      <c r="D1396" t="s">
        <v>5247</v>
      </c>
      <c r="E1396" s="2">
        <v>42448</v>
      </c>
      <c r="F1396" s="2">
        <v>42449</v>
      </c>
      <c r="G1396" t="s">
        <v>25</v>
      </c>
      <c r="H1396" t="s">
        <v>25</v>
      </c>
      <c r="I1396" t="s">
        <v>5248</v>
      </c>
      <c r="J1396">
        <v>1</v>
      </c>
      <c r="K1396" t="s">
        <v>5249</v>
      </c>
      <c r="L1396" t="s">
        <v>3703</v>
      </c>
    </row>
    <row r="1397" spans="1:59" hidden="1">
      <c r="A1397">
        <v>38656</v>
      </c>
      <c r="B1397">
        <v>2016</v>
      </c>
      <c r="C1397" t="s">
        <v>7</v>
      </c>
      <c r="D1397" t="s">
        <v>5174</v>
      </c>
      <c r="E1397" s="2">
        <v>42448</v>
      </c>
      <c r="F1397" s="2">
        <v>42449</v>
      </c>
      <c r="G1397" t="s">
        <v>25</v>
      </c>
      <c r="H1397" t="s">
        <v>25</v>
      </c>
      <c r="I1397" t="s">
        <v>80</v>
      </c>
      <c r="J1397">
        <v>1</v>
      </c>
      <c r="K1397" t="s">
        <v>5175</v>
      </c>
      <c r="L1397" t="s">
        <v>5176</v>
      </c>
    </row>
    <row r="1398" spans="1:59" hidden="1">
      <c r="A1398">
        <v>38770</v>
      </c>
      <c r="B1398">
        <v>2016</v>
      </c>
      <c r="C1398" t="s">
        <v>130</v>
      </c>
      <c r="D1398" t="s">
        <v>158</v>
      </c>
      <c r="E1398" s="2">
        <v>42448</v>
      </c>
      <c r="F1398" s="2">
        <v>42449</v>
      </c>
      <c r="G1398" t="s">
        <v>17</v>
      </c>
      <c r="H1398" t="s">
        <v>17</v>
      </c>
      <c r="I1398" t="s">
        <v>899</v>
      </c>
      <c r="J1398">
        <v>1</v>
      </c>
      <c r="K1398" t="s">
        <v>5090</v>
      </c>
      <c r="L1398" t="s">
        <v>5091</v>
      </c>
      <c r="N1398" t="s">
        <v>756</v>
      </c>
    </row>
    <row r="1399" spans="1:59" hidden="1">
      <c r="A1399">
        <v>38837</v>
      </c>
      <c r="B1399">
        <v>2016</v>
      </c>
      <c r="C1399" t="s">
        <v>32</v>
      </c>
      <c r="E1399" s="2">
        <v>42448</v>
      </c>
      <c r="F1399" s="2">
        <v>42449</v>
      </c>
      <c r="G1399" t="s">
        <v>24</v>
      </c>
      <c r="H1399" t="s">
        <v>24</v>
      </c>
      <c r="I1399" t="s">
        <v>5894</v>
      </c>
      <c r="J1399">
        <v>1</v>
      </c>
      <c r="K1399" t="s">
        <v>5895</v>
      </c>
      <c r="N1399" t="s">
        <v>5896</v>
      </c>
    </row>
    <row r="1400" spans="1:59" hidden="1">
      <c r="A1400">
        <v>38860</v>
      </c>
      <c r="B1400">
        <v>2016</v>
      </c>
      <c r="C1400" t="s">
        <v>32</v>
      </c>
      <c r="D1400" t="s">
        <v>5897</v>
      </c>
      <c r="E1400" s="2">
        <v>42448</v>
      </c>
      <c r="F1400" s="2">
        <v>42449</v>
      </c>
      <c r="G1400" t="s">
        <v>6</v>
      </c>
      <c r="H1400" t="s">
        <v>6</v>
      </c>
      <c r="I1400" t="s">
        <v>2402</v>
      </c>
      <c r="J1400">
        <v>1</v>
      </c>
      <c r="K1400" t="s">
        <v>5898</v>
      </c>
      <c r="L1400" t="s">
        <v>5899</v>
      </c>
      <c r="N1400" t="s">
        <v>5900</v>
      </c>
    </row>
    <row r="1401" spans="1:59" hidden="1">
      <c r="A1401">
        <v>38864</v>
      </c>
      <c r="B1401">
        <v>2016</v>
      </c>
      <c r="C1401" t="s">
        <v>32</v>
      </c>
      <c r="D1401" t="s">
        <v>5901</v>
      </c>
      <c r="E1401" s="2">
        <v>42448</v>
      </c>
      <c r="F1401" s="2">
        <v>42449</v>
      </c>
      <c r="G1401" t="s">
        <v>6</v>
      </c>
      <c r="H1401" t="s">
        <v>6</v>
      </c>
      <c r="I1401" t="s">
        <v>5568</v>
      </c>
      <c r="J1401">
        <v>1</v>
      </c>
      <c r="K1401" t="s">
        <v>5902</v>
      </c>
      <c r="L1401" t="s">
        <v>5903</v>
      </c>
      <c r="M1401" t="s">
        <v>5904</v>
      </c>
      <c r="N1401" t="s">
        <v>5905</v>
      </c>
      <c r="O1401" t="s">
        <v>5906</v>
      </c>
      <c r="R1401" t="s">
        <v>5907</v>
      </c>
      <c r="S1401" t="s">
        <v>5907</v>
      </c>
      <c r="T1401" t="s">
        <v>5908</v>
      </c>
      <c r="V1401" t="s">
        <v>5909</v>
      </c>
      <c r="AI1401" t="s">
        <v>4</v>
      </c>
      <c r="AJ1401" t="s">
        <v>67</v>
      </c>
      <c r="AK1401" t="s">
        <v>2314</v>
      </c>
      <c r="AL1401" t="s">
        <v>2314</v>
      </c>
      <c r="AM1401" t="s">
        <v>2073</v>
      </c>
      <c r="AO1401">
        <v>0</v>
      </c>
      <c r="AS1401">
        <v>0</v>
      </c>
      <c r="AT1401">
        <v>0</v>
      </c>
      <c r="BB1401">
        <v>0</v>
      </c>
      <c r="BD1401">
        <v>1</v>
      </c>
      <c r="BE1401">
        <v>0</v>
      </c>
      <c r="BF1401">
        <v>0</v>
      </c>
      <c r="BG1401" s="1">
        <v>42310.833831018521</v>
      </c>
    </row>
    <row r="1402" spans="1:59" hidden="1">
      <c r="A1402">
        <v>38896</v>
      </c>
      <c r="B1402">
        <v>2016</v>
      </c>
      <c r="C1402" t="s">
        <v>32</v>
      </c>
      <c r="E1402" s="2">
        <v>42448</v>
      </c>
      <c r="F1402" s="2">
        <v>42452</v>
      </c>
      <c r="G1402" t="s">
        <v>17</v>
      </c>
      <c r="H1402" t="s">
        <v>17</v>
      </c>
      <c r="I1402" t="s">
        <v>2584</v>
      </c>
      <c r="J1402">
        <v>1</v>
      </c>
      <c r="K1402" t="s">
        <v>6410</v>
      </c>
      <c r="L1402" t="s">
        <v>6411</v>
      </c>
    </row>
    <row r="1403" spans="1:59" hidden="1">
      <c r="A1403">
        <v>37614</v>
      </c>
      <c r="B1403">
        <v>2016</v>
      </c>
      <c r="C1403" t="s">
        <v>7</v>
      </c>
      <c r="D1403" t="s">
        <v>2078</v>
      </c>
      <c r="E1403" s="2">
        <v>42449</v>
      </c>
      <c r="F1403" s="2">
        <v>42452</v>
      </c>
      <c r="G1403" t="s">
        <v>17</v>
      </c>
      <c r="H1403" t="s">
        <v>17</v>
      </c>
      <c r="I1403" t="s">
        <v>902</v>
      </c>
      <c r="J1403">
        <v>1</v>
      </c>
      <c r="K1403" t="s">
        <v>5250</v>
      </c>
    </row>
    <row r="1404" spans="1:59" hidden="1">
      <c r="A1404">
        <v>37672</v>
      </c>
      <c r="B1404">
        <v>2016</v>
      </c>
      <c r="C1404" t="s">
        <v>7</v>
      </c>
      <c r="D1404" t="s">
        <v>6888</v>
      </c>
      <c r="E1404" s="2">
        <v>42449</v>
      </c>
      <c r="F1404" s="2">
        <v>42449</v>
      </c>
      <c r="G1404" t="s">
        <v>10</v>
      </c>
      <c r="H1404" t="s">
        <v>10</v>
      </c>
      <c r="I1404" t="s">
        <v>4511</v>
      </c>
      <c r="J1404">
        <v>1</v>
      </c>
      <c r="K1404" t="s">
        <v>2651</v>
      </c>
      <c r="L1404" t="s">
        <v>2652</v>
      </c>
      <c r="M1404" t="s">
        <v>2653</v>
      </c>
      <c r="N1404" t="s">
        <v>2654</v>
      </c>
    </row>
    <row r="1405" spans="1:59" hidden="1">
      <c r="A1405">
        <v>37810</v>
      </c>
      <c r="B1405">
        <v>2016</v>
      </c>
      <c r="C1405" t="s">
        <v>7</v>
      </c>
      <c r="D1405" t="s">
        <v>5251</v>
      </c>
      <c r="E1405" s="2">
        <v>42449</v>
      </c>
      <c r="F1405" s="2">
        <v>42453</v>
      </c>
      <c r="G1405" t="s">
        <v>47</v>
      </c>
      <c r="H1405" t="s">
        <v>47</v>
      </c>
      <c r="I1405" t="s">
        <v>4350</v>
      </c>
      <c r="J1405">
        <v>1</v>
      </c>
      <c r="K1405" t="s">
        <v>2380</v>
      </c>
      <c r="L1405" t="s">
        <v>2381</v>
      </c>
      <c r="M1405" t="s">
        <v>2382</v>
      </c>
      <c r="N1405" t="s">
        <v>3117</v>
      </c>
      <c r="O1405" t="s">
        <v>3118</v>
      </c>
      <c r="R1405" t="s">
        <v>3119</v>
      </c>
      <c r="Y1405" t="s">
        <v>1</v>
      </c>
      <c r="AB1405" t="s">
        <v>25</v>
      </c>
      <c r="AF1405">
        <v>0</v>
      </c>
      <c r="AI1405" t="s">
        <v>5252</v>
      </c>
      <c r="AJ1405" t="s">
        <v>64</v>
      </c>
      <c r="AK1405" t="s">
        <v>5253</v>
      </c>
      <c r="AL1405" t="s">
        <v>5253</v>
      </c>
      <c r="AM1405" t="s">
        <v>5254</v>
      </c>
      <c r="AO1405">
        <v>0</v>
      </c>
      <c r="AS1405">
        <v>0</v>
      </c>
      <c r="AT1405">
        <v>0</v>
      </c>
      <c r="BB1405">
        <v>0</v>
      </c>
      <c r="BC1405">
        <v>0</v>
      </c>
      <c r="BD1405">
        <v>0</v>
      </c>
      <c r="BG1405" s="1">
        <v>42272.474293981482</v>
      </c>
    </row>
    <row r="1406" spans="1:59" hidden="1">
      <c r="A1406">
        <v>37862</v>
      </c>
      <c r="B1406">
        <v>2016</v>
      </c>
      <c r="C1406" t="s">
        <v>7</v>
      </c>
      <c r="D1406" t="s">
        <v>4691</v>
      </c>
      <c r="E1406" s="2">
        <v>42449</v>
      </c>
      <c r="F1406" s="2">
        <v>42449</v>
      </c>
      <c r="G1406" t="s">
        <v>25</v>
      </c>
      <c r="H1406" t="s">
        <v>25</v>
      </c>
      <c r="I1406" t="s">
        <v>2551</v>
      </c>
      <c r="J1406">
        <v>1</v>
      </c>
      <c r="K1406" t="s">
        <v>4692</v>
      </c>
      <c r="L1406" t="s">
        <v>3668</v>
      </c>
    </row>
    <row r="1407" spans="1:59" hidden="1">
      <c r="A1407">
        <v>37988</v>
      </c>
      <c r="B1407">
        <v>2016</v>
      </c>
      <c r="C1407" t="s">
        <v>2</v>
      </c>
      <c r="D1407" t="s">
        <v>5256</v>
      </c>
      <c r="E1407" s="2">
        <v>42449</v>
      </c>
      <c r="F1407" s="2">
        <v>42449</v>
      </c>
      <c r="G1407" t="s">
        <v>5</v>
      </c>
      <c r="H1407" t="s">
        <v>5</v>
      </c>
      <c r="I1407" t="s">
        <v>4267</v>
      </c>
      <c r="J1407">
        <v>1</v>
      </c>
      <c r="K1407" t="s">
        <v>5256</v>
      </c>
      <c r="L1407" t="s">
        <v>5257</v>
      </c>
      <c r="M1407" t="s">
        <v>5258</v>
      </c>
      <c r="N1407" t="s">
        <v>5259</v>
      </c>
      <c r="O1407" t="s">
        <v>5260</v>
      </c>
      <c r="R1407" t="s">
        <v>5261</v>
      </c>
      <c r="V1407" t="s">
        <v>5262</v>
      </c>
      <c r="AI1407" t="s">
        <v>0</v>
      </c>
      <c r="AJ1407" t="s">
        <v>0</v>
      </c>
      <c r="AK1407" t="s">
        <v>5820</v>
      </c>
      <c r="AL1407" t="s">
        <v>5820</v>
      </c>
      <c r="AM1407" t="s">
        <v>5910</v>
      </c>
      <c r="AO1407">
        <v>0</v>
      </c>
      <c r="AS1407">
        <v>0</v>
      </c>
      <c r="AT1407">
        <v>0</v>
      </c>
      <c r="BB1407">
        <v>0</v>
      </c>
      <c r="BD1407">
        <v>1</v>
      </c>
      <c r="BE1407">
        <v>0</v>
      </c>
      <c r="BF1407">
        <v>-1</v>
      </c>
      <c r="BG1407" s="1">
        <v>42289.435740740744</v>
      </c>
    </row>
    <row r="1408" spans="1:59" hidden="1">
      <c r="A1408">
        <v>38024</v>
      </c>
      <c r="B1408">
        <v>2016</v>
      </c>
      <c r="C1408" t="s">
        <v>7</v>
      </c>
      <c r="E1408" s="2">
        <v>42449</v>
      </c>
      <c r="F1408" s="2">
        <v>42449</v>
      </c>
      <c r="G1408" t="s">
        <v>22</v>
      </c>
      <c r="H1408" t="s">
        <v>22</v>
      </c>
      <c r="I1408" t="s">
        <v>5148</v>
      </c>
      <c r="J1408">
        <v>1</v>
      </c>
      <c r="K1408" t="s">
        <v>3013</v>
      </c>
      <c r="L1408" t="s">
        <v>3014</v>
      </c>
      <c r="M1408" t="s">
        <v>3015</v>
      </c>
    </row>
    <row r="1409" spans="1:59" hidden="1">
      <c r="A1409">
        <v>38175</v>
      </c>
      <c r="B1409">
        <v>2016</v>
      </c>
      <c r="C1409" t="s">
        <v>7</v>
      </c>
      <c r="D1409" t="s">
        <v>5263</v>
      </c>
      <c r="E1409" s="2">
        <v>42449</v>
      </c>
      <c r="F1409" s="2">
        <v>42456</v>
      </c>
      <c r="G1409" t="s">
        <v>36</v>
      </c>
      <c r="H1409" t="s">
        <v>728</v>
      </c>
      <c r="I1409" t="s">
        <v>694</v>
      </c>
      <c r="J1409">
        <v>1</v>
      </c>
      <c r="K1409" t="s">
        <v>908</v>
      </c>
      <c r="L1409" t="s">
        <v>909</v>
      </c>
      <c r="N1409" t="s">
        <v>5264</v>
      </c>
    </row>
    <row r="1410" spans="1:59" hidden="1">
      <c r="A1410">
        <v>38752</v>
      </c>
      <c r="B1410">
        <v>2016</v>
      </c>
      <c r="C1410" t="s">
        <v>2</v>
      </c>
      <c r="D1410" t="s">
        <v>3315</v>
      </c>
      <c r="E1410" s="2">
        <v>42449</v>
      </c>
      <c r="F1410" s="2">
        <v>42449</v>
      </c>
      <c r="G1410" t="s">
        <v>24</v>
      </c>
      <c r="H1410" t="s">
        <v>24</v>
      </c>
      <c r="I1410" t="s">
        <v>146</v>
      </c>
      <c r="J1410">
        <v>1</v>
      </c>
      <c r="K1410" t="s">
        <v>3316</v>
      </c>
      <c r="L1410" t="s">
        <v>3317</v>
      </c>
      <c r="M1410" t="s">
        <v>3318</v>
      </c>
      <c r="N1410" t="s">
        <v>3319</v>
      </c>
      <c r="O1410" t="s">
        <v>3320</v>
      </c>
      <c r="V1410" t="s">
        <v>3321</v>
      </c>
      <c r="Y1410" t="s">
        <v>1</v>
      </c>
      <c r="AI1410" t="s">
        <v>9</v>
      </c>
      <c r="AJ1410" t="s">
        <v>706</v>
      </c>
      <c r="AK1410" t="s">
        <v>726</v>
      </c>
      <c r="AL1410" t="s">
        <v>755</v>
      </c>
      <c r="AM1410" t="s">
        <v>5910</v>
      </c>
      <c r="AN1410" t="s">
        <v>28</v>
      </c>
      <c r="AO1410">
        <v>0</v>
      </c>
      <c r="AS1410">
        <v>0</v>
      </c>
      <c r="AT1410">
        <v>0</v>
      </c>
      <c r="BB1410">
        <v>0</v>
      </c>
      <c r="BD1410">
        <v>0</v>
      </c>
      <c r="BG1410" s="1">
        <v>42366.593530092592</v>
      </c>
    </row>
    <row r="1411" spans="1:59" hidden="1">
      <c r="A1411">
        <v>38972</v>
      </c>
      <c r="B1411">
        <v>2016</v>
      </c>
      <c r="C1411" t="s">
        <v>7</v>
      </c>
      <c r="E1411" s="2">
        <v>42449</v>
      </c>
      <c r="F1411" s="2">
        <v>42452</v>
      </c>
      <c r="G1411" t="s">
        <v>8</v>
      </c>
      <c r="H1411" t="s">
        <v>8</v>
      </c>
      <c r="I1411" t="s">
        <v>6889</v>
      </c>
      <c r="J1411">
        <v>1</v>
      </c>
      <c r="K1411" t="s">
        <v>6890</v>
      </c>
      <c r="L1411" t="s">
        <v>6891</v>
      </c>
    </row>
    <row r="1412" spans="1:59" hidden="1">
      <c r="A1412">
        <v>37770</v>
      </c>
      <c r="B1412">
        <v>2016</v>
      </c>
      <c r="C1412" t="s">
        <v>2</v>
      </c>
      <c r="D1412" t="s">
        <v>5265</v>
      </c>
      <c r="E1412" s="2">
        <v>42450</v>
      </c>
      <c r="F1412" s="2">
        <v>42455</v>
      </c>
      <c r="G1412" t="s">
        <v>10</v>
      </c>
      <c r="H1412" t="s">
        <v>10</v>
      </c>
      <c r="I1412" t="s">
        <v>2827</v>
      </c>
    </row>
    <row r="1413" spans="1:59">
      <c r="A1413">
        <v>37847</v>
      </c>
      <c r="B1413">
        <v>2016</v>
      </c>
      <c r="C1413" t="s">
        <v>12</v>
      </c>
      <c r="D1413" t="s">
        <v>5266</v>
      </c>
      <c r="E1413" s="2">
        <v>42450</v>
      </c>
      <c r="F1413" s="2">
        <v>42455</v>
      </c>
      <c r="G1413" t="s">
        <v>22</v>
      </c>
      <c r="H1413" t="s">
        <v>22</v>
      </c>
      <c r="I1413" t="s">
        <v>5267</v>
      </c>
      <c r="J1413">
        <v>1</v>
      </c>
      <c r="K1413" t="s">
        <v>4586</v>
      </c>
      <c r="L1413" t="s">
        <v>5268</v>
      </c>
      <c r="N1413" t="s">
        <v>5269</v>
      </c>
    </row>
    <row r="1414" spans="1:59" hidden="1">
      <c r="A1414">
        <v>38071</v>
      </c>
      <c r="B1414">
        <v>2016</v>
      </c>
      <c r="C1414" t="s">
        <v>7</v>
      </c>
      <c r="E1414" s="2">
        <v>42450</v>
      </c>
      <c r="F1414" s="2">
        <v>42451</v>
      </c>
      <c r="G1414" t="s">
        <v>14</v>
      </c>
      <c r="H1414" t="s">
        <v>14</v>
      </c>
      <c r="I1414" t="s">
        <v>3927</v>
      </c>
      <c r="J1414">
        <v>1</v>
      </c>
      <c r="K1414" t="s">
        <v>5270</v>
      </c>
      <c r="L1414" t="s">
        <v>5271</v>
      </c>
      <c r="M1414" t="s">
        <v>5272</v>
      </c>
      <c r="N1414" t="s">
        <v>5273</v>
      </c>
    </row>
    <row r="1415" spans="1:59" hidden="1">
      <c r="A1415">
        <v>38146</v>
      </c>
      <c r="B1415">
        <v>2016</v>
      </c>
      <c r="C1415" t="s">
        <v>7</v>
      </c>
      <c r="D1415" t="s">
        <v>5274</v>
      </c>
      <c r="E1415" s="2">
        <v>42450</v>
      </c>
      <c r="F1415" s="2">
        <v>42453</v>
      </c>
      <c r="G1415" t="s">
        <v>10</v>
      </c>
      <c r="H1415" t="s">
        <v>10</v>
      </c>
      <c r="I1415" t="s">
        <v>5275</v>
      </c>
    </row>
    <row r="1416" spans="1:59" hidden="1">
      <c r="A1416">
        <v>38356</v>
      </c>
      <c r="B1416">
        <v>2016</v>
      </c>
      <c r="C1416" t="s">
        <v>7</v>
      </c>
      <c r="D1416" t="s">
        <v>5276</v>
      </c>
      <c r="E1416" s="2">
        <v>42450</v>
      </c>
      <c r="F1416" s="2">
        <v>42451</v>
      </c>
      <c r="G1416" t="s">
        <v>36</v>
      </c>
      <c r="H1416" t="s">
        <v>36</v>
      </c>
      <c r="I1416" t="s">
        <v>5277</v>
      </c>
      <c r="J1416">
        <v>1</v>
      </c>
      <c r="K1416" t="s">
        <v>5278</v>
      </c>
      <c r="L1416" t="s">
        <v>5279</v>
      </c>
      <c r="N1416" t="s">
        <v>5280</v>
      </c>
    </row>
    <row r="1417" spans="1:59" hidden="1">
      <c r="A1417">
        <v>38498</v>
      </c>
      <c r="B1417">
        <v>2016</v>
      </c>
      <c r="C1417" t="s">
        <v>7</v>
      </c>
      <c r="E1417" s="2">
        <v>42450</v>
      </c>
      <c r="F1417" s="2">
        <v>42451</v>
      </c>
      <c r="G1417" t="s">
        <v>14</v>
      </c>
      <c r="H1417" t="s">
        <v>14</v>
      </c>
      <c r="I1417" t="s">
        <v>2939</v>
      </c>
      <c r="J1417">
        <v>1</v>
      </c>
      <c r="K1417" t="s">
        <v>2424</v>
      </c>
      <c r="L1417" t="s">
        <v>2425</v>
      </c>
      <c r="M1417" t="s">
        <v>6892</v>
      </c>
      <c r="N1417" t="s">
        <v>2427</v>
      </c>
    </row>
    <row r="1418" spans="1:59" hidden="1">
      <c r="A1418">
        <v>38613</v>
      </c>
      <c r="B1418">
        <v>2016</v>
      </c>
      <c r="C1418" t="s">
        <v>7</v>
      </c>
      <c r="D1418" t="s">
        <v>5281</v>
      </c>
      <c r="E1418" s="2">
        <v>42450</v>
      </c>
      <c r="F1418" s="2">
        <v>42451</v>
      </c>
      <c r="G1418" t="s">
        <v>25</v>
      </c>
      <c r="H1418" t="s">
        <v>25</v>
      </c>
      <c r="I1418" t="s">
        <v>738</v>
      </c>
      <c r="J1418">
        <v>1</v>
      </c>
      <c r="K1418" t="s">
        <v>5282</v>
      </c>
      <c r="L1418" t="s">
        <v>5283</v>
      </c>
    </row>
    <row r="1419" spans="1:59" hidden="1">
      <c r="A1419">
        <v>38751</v>
      </c>
      <c r="B1419">
        <v>2016</v>
      </c>
      <c r="C1419" t="s">
        <v>26</v>
      </c>
      <c r="D1419" t="s">
        <v>5284</v>
      </c>
      <c r="E1419" s="2">
        <v>42450</v>
      </c>
      <c r="F1419" s="2">
        <v>42454</v>
      </c>
      <c r="G1419" t="s">
        <v>59</v>
      </c>
      <c r="H1419" t="s">
        <v>59</v>
      </c>
      <c r="I1419" t="s">
        <v>737</v>
      </c>
      <c r="J1419">
        <v>1</v>
      </c>
      <c r="K1419" t="s">
        <v>5285</v>
      </c>
    </row>
    <row r="1420" spans="1:59" hidden="1">
      <c r="A1420">
        <v>38839</v>
      </c>
      <c r="B1420">
        <v>2016</v>
      </c>
      <c r="C1420" t="s">
        <v>15</v>
      </c>
      <c r="D1420" t="s">
        <v>5847</v>
      </c>
      <c r="E1420" s="2">
        <v>42450</v>
      </c>
      <c r="F1420" s="2">
        <v>42452</v>
      </c>
      <c r="G1420" t="s">
        <v>36</v>
      </c>
      <c r="H1420" t="s">
        <v>36</v>
      </c>
      <c r="I1420" t="s">
        <v>817</v>
      </c>
      <c r="J1420">
        <v>1</v>
      </c>
      <c r="K1420" t="s">
        <v>5911</v>
      </c>
      <c r="L1420" t="s">
        <v>5912</v>
      </c>
      <c r="N1420" t="s">
        <v>5913</v>
      </c>
      <c r="O1420" t="s">
        <v>5914</v>
      </c>
      <c r="Q1420" t="s">
        <v>5915</v>
      </c>
      <c r="R1420" t="s">
        <v>5916</v>
      </c>
      <c r="V1420" t="s">
        <v>5917</v>
      </c>
      <c r="Y1420" t="s">
        <v>1</v>
      </c>
      <c r="AI1420" t="s">
        <v>13</v>
      </c>
      <c r="AJ1420" t="s">
        <v>5783</v>
      </c>
      <c r="AK1420" t="s">
        <v>5784</v>
      </c>
      <c r="AL1420" t="s">
        <v>5784</v>
      </c>
      <c r="AM1420" t="s">
        <v>5918</v>
      </c>
      <c r="AO1420">
        <v>0</v>
      </c>
      <c r="AS1420">
        <v>0</v>
      </c>
      <c r="AT1420">
        <v>1</v>
      </c>
      <c r="BB1420">
        <v>0</v>
      </c>
      <c r="BD1420">
        <v>0</v>
      </c>
      <c r="BG1420" s="1">
        <v>42417.479560185187</v>
      </c>
    </row>
    <row r="1421" spans="1:59" hidden="1">
      <c r="A1421">
        <v>37627</v>
      </c>
      <c r="B1421">
        <v>2016</v>
      </c>
      <c r="C1421" t="s">
        <v>2</v>
      </c>
      <c r="D1421" t="s">
        <v>4802</v>
      </c>
      <c r="E1421" s="2">
        <v>42451</v>
      </c>
      <c r="F1421" s="2">
        <v>42452</v>
      </c>
      <c r="G1421" t="s">
        <v>823</v>
      </c>
      <c r="H1421" t="s">
        <v>823</v>
      </c>
      <c r="I1421" t="s">
        <v>4803</v>
      </c>
      <c r="J1421">
        <v>1</v>
      </c>
      <c r="K1421" t="s">
        <v>4550</v>
      </c>
      <c r="L1421" t="s">
        <v>1212</v>
      </c>
      <c r="N1421" t="s">
        <v>824</v>
      </c>
      <c r="O1421">
        <v>38978662771</v>
      </c>
      <c r="R1421" t="s">
        <v>4552</v>
      </c>
      <c r="Y1421" t="s">
        <v>1</v>
      </c>
      <c r="AF1421">
        <v>0</v>
      </c>
      <c r="AI1421" t="s">
        <v>804</v>
      </c>
      <c r="AJ1421" t="s">
        <v>2985</v>
      </c>
      <c r="AK1421" t="s">
        <v>725</v>
      </c>
      <c r="AL1421" t="s">
        <v>2986</v>
      </c>
      <c r="AM1421" t="s">
        <v>6893</v>
      </c>
      <c r="AN1421" t="s">
        <v>28</v>
      </c>
      <c r="AO1421">
        <v>0</v>
      </c>
      <c r="AS1421">
        <v>0</v>
      </c>
      <c r="AT1421">
        <v>0</v>
      </c>
      <c r="BB1421">
        <v>0</v>
      </c>
      <c r="BC1421">
        <v>0</v>
      </c>
      <c r="BD1421">
        <v>0</v>
      </c>
      <c r="BG1421" s="1">
        <v>42430.49181712963</v>
      </c>
    </row>
    <row r="1422" spans="1:59" hidden="1">
      <c r="A1422">
        <v>37693</v>
      </c>
      <c r="B1422">
        <v>2016</v>
      </c>
      <c r="C1422" t="s">
        <v>7</v>
      </c>
      <c r="D1422" t="s">
        <v>5286</v>
      </c>
      <c r="E1422" s="2">
        <v>42451</v>
      </c>
      <c r="F1422" s="2">
        <v>42456</v>
      </c>
      <c r="G1422" t="s">
        <v>10</v>
      </c>
      <c r="H1422" t="s">
        <v>10</v>
      </c>
      <c r="I1422" t="s">
        <v>5287</v>
      </c>
    </row>
    <row r="1423" spans="1:59" hidden="1">
      <c r="A1423">
        <v>37741</v>
      </c>
      <c r="B1423">
        <v>2016</v>
      </c>
      <c r="C1423" t="s">
        <v>7</v>
      </c>
      <c r="D1423" t="s">
        <v>5288</v>
      </c>
      <c r="E1423" s="2">
        <v>42451</v>
      </c>
      <c r="F1423" s="2">
        <v>42452</v>
      </c>
      <c r="G1423" t="s">
        <v>44</v>
      </c>
      <c r="H1423" t="s">
        <v>44</v>
      </c>
      <c r="I1423" t="s">
        <v>2887</v>
      </c>
      <c r="J1423">
        <v>1</v>
      </c>
      <c r="K1423" t="s">
        <v>2926</v>
      </c>
      <c r="L1423" t="s">
        <v>2927</v>
      </c>
      <c r="M1423" t="s">
        <v>2928</v>
      </c>
    </row>
    <row r="1424" spans="1:59" hidden="1">
      <c r="A1424">
        <v>37951</v>
      </c>
      <c r="B1424">
        <v>2016</v>
      </c>
      <c r="C1424" t="s">
        <v>7</v>
      </c>
      <c r="D1424" t="s">
        <v>4993</v>
      </c>
      <c r="E1424" s="2">
        <v>42451</v>
      </c>
      <c r="F1424" s="2">
        <v>42458</v>
      </c>
      <c r="G1424" t="s">
        <v>22</v>
      </c>
      <c r="H1424" t="s">
        <v>22</v>
      </c>
      <c r="I1424" t="s">
        <v>5289</v>
      </c>
      <c r="J1424">
        <v>1</v>
      </c>
      <c r="K1424" t="s">
        <v>2429</v>
      </c>
      <c r="L1424" t="s">
        <v>2430</v>
      </c>
    </row>
    <row r="1425" spans="1:59" hidden="1">
      <c r="A1425">
        <v>38507</v>
      </c>
      <c r="B1425">
        <v>2016</v>
      </c>
      <c r="C1425" t="s">
        <v>7</v>
      </c>
      <c r="D1425" t="s">
        <v>2569</v>
      </c>
      <c r="E1425" s="2">
        <v>42451</v>
      </c>
      <c r="F1425" s="2">
        <v>42460</v>
      </c>
      <c r="G1425" t="s">
        <v>36</v>
      </c>
      <c r="H1425" t="s">
        <v>2570</v>
      </c>
      <c r="I1425" t="s">
        <v>3291</v>
      </c>
      <c r="J1425">
        <v>1</v>
      </c>
      <c r="K1425" t="s">
        <v>2571</v>
      </c>
      <c r="L1425" t="s">
        <v>2572</v>
      </c>
      <c r="N1425" t="s">
        <v>2573</v>
      </c>
    </row>
    <row r="1426" spans="1:59" hidden="1">
      <c r="A1426">
        <v>38586</v>
      </c>
      <c r="B1426">
        <v>2016</v>
      </c>
      <c r="C1426" t="s">
        <v>7</v>
      </c>
      <c r="D1426" t="s">
        <v>5147</v>
      </c>
      <c r="E1426" s="2">
        <v>42451</v>
      </c>
      <c r="F1426" s="2">
        <v>42452</v>
      </c>
      <c r="G1426" t="s">
        <v>8</v>
      </c>
      <c r="H1426" t="s">
        <v>8</v>
      </c>
      <c r="I1426" t="s">
        <v>1864</v>
      </c>
      <c r="J1426">
        <v>1</v>
      </c>
      <c r="K1426" t="s">
        <v>1182</v>
      </c>
      <c r="L1426" t="s">
        <v>2079</v>
      </c>
      <c r="M1426" t="s">
        <v>3113</v>
      </c>
      <c r="N1426" t="s">
        <v>2080</v>
      </c>
    </row>
    <row r="1427" spans="1:59" hidden="1">
      <c r="A1427">
        <v>38935</v>
      </c>
      <c r="B1427">
        <v>2016</v>
      </c>
      <c r="C1427" t="s">
        <v>7</v>
      </c>
      <c r="D1427" t="s">
        <v>6413</v>
      </c>
      <c r="E1427" s="2">
        <v>42451</v>
      </c>
      <c r="F1427" s="2">
        <v>42453</v>
      </c>
      <c r="G1427" t="s">
        <v>36</v>
      </c>
      <c r="H1427" t="s">
        <v>36</v>
      </c>
      <c r="I1427" t="s">
        <v>6414</v>
      </c>
      <c r="J1427">
        <v>1</v>
      </c>
      <c r="Y1427" t="s">
        <v>1</v>
      </c>
      <c r="AB1427" t="s">
        <v>36</v>
      </c>
      <c r="AI1427" t="s">
        <v>55</v>
      </c>
      <c r="AJ1427" t="s">
        <v>63</v>
      </c>
      <c r="AK1427" t="s">
        <v>6055</v>
      </c>
      <c r="AL1427" t="s">
        <v>6055</v>
      </c>
      <c r="AM1427" t="s">
        <v>6415</v>
      </c>
      <c r="AO1427">
        <v>0</v>
      </c>
      <c r="AS1427">
        <v>0</v>
      </c>
      <c r="AT1427">
        <v>0</v>
      </c>
      <c r="BB1427">
        <v>0</v>
      </c>
      <c r="BD1427">
        <v>0</v>
      </c>
      <c r="BG1427" s="1">
        <v>42382.37295138889</v>
      </c>
    </row>
    <row r="1428" spans="1:59" hidden="1">
      <c r="A1428">
        <v>37360</v>
      </c>
      <c r="B1428">
        <v>2016</v>
      </c>
      <c r="C1428" t="s">
        <v>7</v>
      </c>
      <c r="D1428" t="s">
        <v>78</v>
      </c>
      <c r="E1428" s="2">
        <v>42452</v>
      </c>
      <c r="F1428" s="2">
        <v>42453</v>
      </c>
      <c r="G1428" t="s">
        <v>77</v>
      </c>
      <c r="H1428" t="s">
        <v>77</v>
      </c>
      <c r="I1428" t="s">
        <v>76</v>
      </c>
      <c r="J1428">
        <v>1</v>
      </c>
      <c r="K1428" t="s">
        <v>2081</v>
      </c>
      <c r="L1428" t="s">
        <v>75</v>
      </c>
      <c r="N1428" t="s">
        <v>74</v>
      </c>
      <c r="O1428" t="s">
        <v>1816</v>
      </c>
      <c r="Q1428" t="s">
        <v>1928</v>
      </c>
      <c r="R1428" t="s">
        <v>73</v>
      </c>
      <c r="S1428" t="s">
        <v>73</v>
      </c>
      <c r="V1428" t="s">
        <v>2082</v>
      </c>
      <c r="Y1428" t="s">
        <v>1</v>
      </c>
      <c r="AB1428" t="s">
        <v>38</v>
      </c>
      <c r="AF1428">
        <v>0</v>
      </c>
      <c r="AI1428" t="s">
        <v>903</v>
      </c>
      <c r="AJ1428" t="s">
        <v>3</v>
      </c>
      <c r="AK1428" t="s">
        <v>675</v>
      </c>
      <c r="AL1428" t="s">
        <v>675</v>
      </c>
      <c r="AM1428" t="s">
        <v>2083</v>
      </c>
      <c r="AO1428">
        <v>0</v>
      </c>
      <c r="AS1428">
        <v>0</v>
      </c>
      <c r="AT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 s="1">
        <v>42272.565324074072</v>
      </c>
    </row>
    <row r="1429" spans="1:59">
      <c r="A1429">
        <v>37513</v>
      </c>
      <c r="B1429">
        <v>2016</v>
      </c>
      <c r="C1429" t="s">
        <v>12</v>
      </c>
      <c r="D1429" t="s">
        <v>5301</v>
      </c>
      <c r="E1429" s="2">
        <v>42452</v>
      </c>
      <c r="F1429" s="2">
        <v>42454</v>
      </c>
      <c r="G1429" t="s">
        <v>38</v>
      </c>
      <c r="H1429" t="s">
        <v>38</v>
      </c>
      <c r="I1429" t="s">
        <v>68</v>
      </c>
      <c r="J1429">
        <v>1</v>
      </c>
      <c r="K1429" t="s">
        <v>2814</v>
      </c>
      <c r="N1429" t="s">
        <v>2815</v>
      </c>
    </row>
    <row r="1430" spans="1:59" hidden="1">
      <c r="A1430">
        <v>38357</v>
      </c>
      <c r="B1430">
        <v>2016</v>
      </c>
      <c r="C1430" t="s">
        <v>7</v>
      </c>
      <c r="D1430" t="s">
        <v>5291</v>
      </c>
      <c r="E1430" s="2">
        <v>42452</v>
      </c>
      <c r="F1430" s="2">
        <v>42460</v>
      </c>
      <c r="G1430" t="s">
        <v>36</v>
      </c>
      <c r="H1430" t="s">
        <v>36</v>
      </c>
      <c r="I1430" t="s">
        <v>3291</v>
      </c>
      <c r="J1430">
        <v>1</v>
      </c>
      <c r="K1430" t="s">
        <v>3292</v>
      </c>
      <c r="L1430" t="s">
        <v>3293</v>
      </c>
      <c r="M1430" t="s">
        <v>3294</v>
      </c>
      <c r="N1430" t="s">
        <v>3295</v>
      </c>
    </row>
    <row r="1431" spans="1:59" hidden="1">
      <c r="A1431">
        <v>38370</v>
      </c>
      <c r="B1431">
        <v>2016</v>
      </c>
      <c r="C1431" t="s">
        <v>2</v>
      </c>
      <c r="D1431" t="s">
        <v>777</v>
      </c>
      <c r="E1431" s="2">
        <v>42452</v>
      </c>
      <c r="F1431" s="2">
        <v>42461</v>
      </c>
      <c r="G1431" t="s">
        <v>17</v>
      </c>
      <c r="H1431" t="s">
        <v>17</v>
      </c>
      <c r="I1431" t="s">
        <v>2594</v>
      </c>
      <c r="J1431">
        <v>1</v>
      </c>
      <c r="K1431" t="s">
        <v>2594</v>
      </c>
      <c r="L1431" t="s">
        <v>5292</v>
      </c>
    </row>
    <row r="1432" spans="1:59" hidden="1">
      <c r="A1432">
        <v>38455</v>
      </c>
      <c r="B1432">
        <v>2016</v>
      </c>
      <c r="C1432" t="s">
        <v>7</v>
      </c>
      <c r="E1432" s="2">
        <v>42452</v>
      </c>
      <c r="F1432" s="2">
        <v>42453</v>
      </c>
      <c r="G1432" t="s">
        <v>14</v>
      </c>
      <c r="H1432" t="s">
        <v>14</v>
      </c>
      <c r="I1432" t="s">
        <v>84</v>
      </c>
      <c r="J1432">
        <v>1</v>
      </c>
      <c r="K1432" t="s">
        <v>2424</v>
      </c>
      <c r="L1432" t="s">
        <v>2425</v>
      </c>
      <c r="M1432" t="s">
        <v>5293</v>
      </c>
      <c r="N1432" t="s">
        <v>2427</v>
      </c>
    </row>
    <row r="1433" spans="1:59" hidden="1">
      <c r="A1433">
        <v>38533</v>
      </c>
      <c r="B1433">
        <v>2016</v>
      </c>
      <c r="C1433" t="s">
        <v>2</v>
      </c>
      <c r="D1433" t="s">
        <v>5294</v>
      </c>
      <c r="E1433" s="2">
        <v>42452</v>
      </c>
      <c r="F1433" s="2">
        <v>42453</v>
      </c>
      <c r="G1433" t="s">
        <v>14</v>
      </c>
      <c r="H1433" t="s">
        <v>14</v>
      </c>
      <c r="I1433" t="s">
        <v>209</v>
      </c>
      <c r="J1433">
        <v>1</v>
      </c>
      <c r="K1433" t="s">
        <v>5295</v>
      </c>
      <c r="L1433" t="s">
        <v>5296</v>
      </c>
      <c r="N1433" t="s">
        <v>5297</v>
      </c>
    </row>
    <row r="1434" spans="1:59" hidden="1">
      <c r="A1434">
        <v>38565</v>
      </c>
      <c r="B1434">
        <v>2016</v>
      </c>
      <c r="C1434" t="s">
        <v>7</v>
      </c>
      <c r="E1434" s="2">
        <v>42452</v>
      </c>
      <c r="F1434" s="2">
        <v>42453</v>
      </c>
      <c r="G1434" t="s">
        <v>14</v>
      </c>
      <c r="H1434" t="s">
        <v>14</v>
      </c>
      <c r="I1434" t="s">
        <v>209</v>
      </c>
      <c r="J1434">
        <v>1</v>
      </c>
      <c r="K1434" t="s">
        <v>5295</v>
      </c>
      <c r="L1434" t="s">
        <v>5296</v>
      </c>
      <c r="N1434" t="s">
        <v>5297</v>
      </c>
    </row>
    <row r="1435" spans="1:59" hidden="1">
      <c r="A1435">
        <v>38576</v>
      </c>
      <c r="B1435">
        <v>2016</v>
      </c>
      <c r="C1435" t="s">
        <v>7</v>
      </c>
      <c r="D1435" t="s">
        <v>5298</v>
      </c>
      <c r="E1435" s="2">
        <v>42452</v>
      </c>
      <c r="F1435" s="2">
        <v>42454</v>
      </c>
      <c r="G1435" t="s">
        <v>25</v>
      </c>
      <c r="H1435" t="s">
        <v>25</v>
      </c>
      <c r="I1435" t="s">
        <v>4142</v>
      </c>
      <c r="J1435">
        <v>1</v>
      </c>
      <c r="K1435" t="s">
        <v>5299</v>
      </c>
      <c r="L1435" t="s">
        <v>5300</v>
      </c>
    </row>
    <row r="1436" spans="1:59" hidden="1">
      <c r="A1436">
        <v>38900</v>
      </c>
      <c r="B1436">
        <v>2016</v>
      </c>
      <c r="C1436" t="s">
        <v>32</v>
      </c>
      <c r="D1436" t="s">
        <v>6416</v>
      </c>
      <c r="E1436" s="2">
        <v>42452</v>
      </c>
      <c r="F1436" s="2">
        <v>42453</v>
      </c>
      <c r="G1436" t="s">
        <v>36</v>
      </c>
      <c r="H1436" t="s">
        <v>36</v>
      </c>
      <c r="I1436" t="s">
        <v>48</v>
      </c>
      <c r="J1436">
        <v>1</v>
      </c>
      <c r="K1436" t="s">
        <v>2575</v>
      </c>
      <c r="L1436" t="s">
        <v>5687</v>
      </c>
      <c r="M1436" t="s">
        <v>2323</v>
      </c>
      <c r="N1436" t="s">
        <v>2324</v>
      </c>
    </row>
    <row r="1437" spans="1:59" hidden="1">
      <c r="A1437">
        <v>37784</v>
      </c>
      <c r="B1437">
        <v>2016</v>
      </c>
      <c r="C1437" t="s">
        <v>7</v>
      </c>
      <c r="D1437" t="s">
        <v>5302</v>
      </c>
      <c r="E1437" s="2">
        <v>42453</v>
      </c>
      <c r="F1437" s="2">
        <v>42456</v>
      </c>
      <c r="G1437" t="s">
        <v>10</v>
      </c>
      <c r="H1437" t="s">
        <v>10</v>
      </c>
      <c r="I1437" t="s">
        <v>2583</v>
      </c>
    </row>
    <row r="1438" spans="1:59" hidden="1">
      <c r="A1438">
        <v>38891</v>
      </c>
      <c r="B1438">
        <v>2016</v>
      </c>
      <c r="C1438" t="s">
        <v>32</v>
      </c>
      <c r="D1438" t="s">
        <v>6417</v>
      </c>
      <c r="E1438" s="2">
        <v>42453</v>
      </c>
      <c r="F1438" s="2">
        <v>42455</v>
      </c>
      <c r="G1438" t="s">
        <v>17</v>
      </c>
      <c r="H1438" t="s">
        <v>17</v>
      </c>
      <c r="I1438" t="s">
        <v>1992</v>
      </c>
      <c r="J1438">
        <v>1</v>
      </c>
      <c r="K1438" t="s">
        <v>5831</v>
      </c>
      <c r="L1438" t="s">
        <v>5832</v>
      </c>
    </row>
    <row r="1439" spans="1:59" hidden="1">
      <c r="A1439">
        <v>38595</v>
      </c>
      <c r="B1439">
        <v>2016</v>
      </c>
      <c r="C1439" t="s">
        <v>7</v>
      </c>
      <c r="D1439" t="s">
        <v>5303</v>
      </c>
      <c r="E1439" s="2">
        <v>42453</v>
      </c>
      <c r="F1439" s="2">
        <v>42456</v>
      </c>
      <c r="G1439" t="s">
        <v>36</v>
      </c>
      <c r="H1439" t="s">
        <v>36</v>
      </c>
      <c r="I1439" t="s">
        <v>5304</v>
      </c>
      <c r="J1439">
        <v>1</v>
      </c>
      <c r="K1439" t="s">
        <v>5305</v>
      </c>
      <c r="L1439" t="s">
        <v>5306</v>
      </c>
      <c r="M1439" t="s">
        <v>5307</v>
      </c>
      <c r="N1439" t="s">
        <v>5308</v>
      </c>
    </row>
    <row r="1440" spans="1:59" hidden="1">
      <c r="A1440">
        <v>38319</v>
      </c>
      <c r="B1440">
        <v>2016</v>
      </c>
      <c r="C1440" t="s">
        <v>7</v>
      </c>
      <c r="D1440" t="s">
        <v>5309</v>
      </c>
      <c r="E1440" s="2">
        <v>42453</v>
      </c>
      <c r="F1440" s="2">
        <v>42453</v>
      </c>
      <c r="G1440" t="s">
        <v>6</v>
      </c>
      <c r="H1440" t="s">
        <v>6</v>
      </c>
      <c r="I1440" t="s">
        <v>3036</v>
      </c>
      <c r="J1440">
        <v>1</v>
      </c>
      <c r="K1440" t="s">
        <v>3037</v>
      </c>
      <c r="L1440" t="s">
        <v>3038</v>
      </c>
      <c r="N1440" t="s">
        <v>3039</v>
      </c>
      <c r="O1440" t="s">
        <v>3040</v>
      </c>
      <c r="R1440" t="s">
        <v>3041</v>
      </c>
      <c r="V1440" t="s">
        <v>5310</v>
      </c>
      <c r="AB1440" t="s">
        <v>3043</v>
      </c>
      <c r="AI1440" t="s">
        <v>4</v>
      </c>
      <c r="AJ1440" t="s">
        <v>3</v>
      </c>
      <c r="AK1440" t="s">
        <v>696</v>
      </c>
      <c r="AL1440" t="s">
        <v>696</v>
      </c>
      <c r="AM1440" t="s">
        <v>5311</v>
      </c>
      <c r="AO1440">
        <v>0</v>
      </c>
      <c r="AS1440">
        <v>0</v>
      </c>
      <c r="AT1440">
        <v>0</v>
      </c>
      <c r="BB1440">
        <v>0</v>
      </c>
      <c r="BD1440">
        <v>1</v>
      </c>
      <c r="BE1440">
        <v>0</v>
      </c>
      <c r="BF1440">
        <v>0</v>
      </c>
      <c r="BG1440" s="1">
        <v>42317.420740740738</v>
      </c>
    </row>
    <row r="1441" spans="1:59" hidden="1">
      <c r="A1441">
        <v>38809</v>
      </c>
      <c r="B1441">
        <v>2016</v>
      </c>
      <c r="C1441" t="s">
        <v>7</v>
      </c>
      <c r="D1441" t="s">
        <v>5312</v>
      </c>
      <c r="E1441" s="2">
        <v>42453</v>
      </c>
      <c r="F1441" s="2">
        <v>42454</v>
      </c>
      <c r="G1441" t="s">
        <v>25</v>
      </c>
      <c r="H1441" t="s">
        <v>25</v>
      </c>
      <c r="I1441" t="s">
        <v>5313</v>
      </c>
      <c r="J1441">
        <v>1</v>
      </c>
      <c r="K1441" t="s">
        <v>5314</v>
      </c>
      <c r="M1441" t="s">
        <v>5315</v>
      </c>
      <c r="N1441" t="s">
        <v>5316</v>
      </c>
      <c r="O1441" t="s">
        <v>5317</v>
      </c>
      <c r="Q1441" t="s">
        <v>5317</v>
      </c>
      <c r="R1441" t="s">
        <v>5318</v>
      </c>
      <c r="V1441" t="s">
        <v>5319</v>
      </c>
      <c r="Y1441" t="s">
        <v>1</v>
      </c>
      <c r="AB1441" t="s">
        <v>25</v>
      </c>
      <c r="AI1441" t="s">
        <v>2269</v>
      </c>
      <c r="AJ1441" t="s">
        <v>16</v>
      </c>
      <c r="AK1441" t="s">
        <v>729</v>
      </c>
      <c r="AL1441" t="s">
        <v>729</v>
      </c>
      <c r="AM1441" t="s">
        <v>2084</v>
      </c>
      <c r="AO1441">
        <v>0</v>
      </c>
      <c r="AS1441">
        <v>0</v>
      </c>
      <c r="AT1441">
        <v>0</v>
      </c>
      <c r="BB1441">
        <v>0</v>
      </c>
      <c r="BD1441">
        <v>0</v>
      </c>
      <c r="BG1441" s="1">
        <v>42318.622013888889</v>
      </c>
    </row>
    <row r="1442" spans="1:59" hidden="1">
      <c r="A1442">
        <v>38893</v>
      </c>
      <c r="B1442">
        <v>2016</v>
      </c>
      <c r="C1442" t="s">
        <v>32</v>
      </c>
      <c r="D1442" t="s">
        <v>6418</v>
      </c>
      <c r="E1442" s="2">
        <v>42453</v>
      </c>
      <c r="F1442" s="2">
        <v>42456</v>
      </c>
      <c r="G1442" t="s">
        <v>17</v>
      </c>
      <c r="H1442" t="s">
        <v>17</v>
      </c>
      <c r="I1442" t="s">
        <v>1992</v>
      </c>
      <c r="J1442">
        <v>1</v>
      </c>
      <c r="K1442" t="s">
        <v>5831</v>
      </c>
      <c r="L1442" t="s">
        <v>5832</v>
      </c>
    </row>
    <row r="1443" spans="1:59" hidden="1">
      <c r="A1443">
        <v>37567</v>
      </c>
      <c r="B1443">
        <v>2016</v>
      </c>
      <c r="C1443" t="s">
        <v>7</v>
      </c>
      <c r="D1443" t="s">
        <v>5320</v>
      </c>
      <c r="E1443" s="2">
        <v>42454</v>
      </c>
      <c r="F1443" s="2">
        <v>42456</v>
      </c>
      <c r="G1443" t="s">
        <v>8</v>
      </c>
      <c r="H1443" t="s">
        <v>8</v>
      </c>
      <c r="I1443" t="s">
        <v>33</v>
      </c>
      <c r="J1443">
        <v>1</v>
      </c>
      <c r="K1443" t="s">
        <v>1182</v>
      </c>
      <c r="L1443" t="s">
        <v>767</v>
      </c>
      <c r="M1443" t="s">
        <v>768</v>
      </c>
    </row>
    <row r="1444" spans="1:59" hidden="1">
      <c r="A1444">
        <v>37722</v>
      </c>
      <c r="B1444">
        <v>2016</v>
      </c>
      <c r="C1444" t="s">
        <v>7</v>
      </c>
      <c r="D1444" t="s">
        <v>56</v>
      </c>
      <c r="E1444" s="2">
        <v>42454</v>
      </c>
      <c r="F1444" s="2">
        <v>42455</v>
      </c>
      <c r="G1444" t="s">
        <v>2530</v>
      </c>
      <c r="H1444" t="s">
        <v>2530</v>
      </c>
      <c r="I1444" t="s">
        <v>3918</v>
      </c>
      <c r="J1444">
        <v>1</v>
      </c>
      <c r="K1444" t="s">
        <v>3919</v>
      </c>
      <c r="L1444" t="s">
        <v>3920</v>
      </c>
      <c r="N1444" t="s">
        <v>3921</v>
      </c>
      <c r="O1444" t="s">
        <v>3922</v>
      </c>
      <c r="Q1444" t="s">
        <v>3923</v>
      </c>
      <c r="R1444" t="s">
        <v>3924</v>
      </c>
      <c r="V1444" t="s">
        <v>3925</v>
      </c>
      <c r="Y1444" t="s">
        <v>1</v>
      </c>
      <c r="AB1444" t="s">
        <v>14</v>
      </c>
      <c r="AF1444">
        <v>0</v>
      </c>
      <c r="AI1444" t="s">
        <v>35</v>
      </c>
      <c r="AJ1444" t="s">
        <v>18</v>
      </c>
      <c r="AK1444" t="s">
        <v>677</v>
      </c>
      <c r="AL1444" t="s">
        <v>677</v>
      </c>
      <c r="AM1444" t="s">
        <v>5322</v>
      </c>
      <c r="AO1444">
        <v>0</v>
      </c>
      <c r="AS1444">
        <v>0</v>
      </c>
      <c r="AT1444">
        <v>0</v>
      </c>
      <c r="BB1444">
        <v>0</v>
      </c>
      <c r="BC1444">
        <v>0</v>
      </c>
      <c r="BD1444">
        <v>0</v>
      </c>
      <c r="BG1444" s="1">
        <v>42269.642592592594</v>
      </c>
    </row>
    <row r="1445" spans="1:59" hidden="1">
      <c r="A1445">
        <v>37829</v>
      </c>
      <c r="B1445">
        <v>2016</v>
      </c>
      <c r="C1445" t="s">
        <v>7</v>
      </c>
      <c r="D1445" t="s">
        <v>5323</v>
      </c>
      <c r="E1445" s="2">
        <v>42454</v>
      </c>
      <c r="F1445" s="2">
        <v>42454</v>
      </c>
      <c r="G1445" t="s">
        <v>25</v>
      </c>
      <c r="H1445" t="s">
        <v>25</v>
      </c>
      <c r="I1445" t="s">
        <v>2938</v>
      </c>
      <c r="J1445">
        <v>1</v>
      </c>
      <c r="K1445" t="s">
        <v>2721</v>
      </c>
      <c r="L1445" t="s">
        <v>2669</v>
      </c>
    </row>
    <row r="1446" spans="1:59" hidden="1">
      <c r="A1446">
        <v>38229</v>
      </c>
      <c r="B1446">
        <v>2016</v>
      </c>
      <c r="C1446" t="s">
        <v>2</v>
      </c>
      <c r="D1446" t="s">
        <v>5324</v>
      </c>
      <c r="E1446" s="2">
        <v>42454</v>
      </c>
      <c r="F1446" s="2">
        <v>42455</v>
      </c>
      <c r="G1446" t="s">
        <v>24</v>
      </c>
      <c r="H1446" t="s">
        <v>24</v>
      </c>
      <c r="I1446" t="s">
        <v>5325</v>
      </c>
      <c r="J1446">
        <v>1</v>
      </c>
      <c r="K1446" t="s">
        <v>5326</v>
      </c>
      <c r="L1446" t="s">
        <v>5327</v>
      </c>
      <c r="M1446" t="s">
        <v>5328</v>
      </c>
      <c r="N1446" t="s">
        <v>5329</v>
      </c>
    </row>
    <row r="1447" spans="1:59" hidden="1">
      <c r="A1447">
        <v>38320</v>
      </c>
      <c r="B1447">
        <v>2016</v>
      </c>
      <c r="C1447" t="s">
        <v>7</v>
      </c>
      <c r="D1447" t="s">
        <v>5309</v>
      </c>
      <c r="E1447" s="2">
        <v>42454</v>
      </c>
      <c r="F1447" s="2">
        <v>42455</v>
      </c>
      <c r="G1447" t="s">
        <v>6</v>
      </c>
      <c r="H1447" t="s">
        <v>6</v>
      </c>
      <c r="I1447" t="s">
        <v>3052</v>
      </c>
      <c r="J1447">
        <v>1</v>
      </c>
      <c r="K1447" t="s">
        <v>3053</v>
      </c>
      <c r="L1447" t="s">
        <v>3054</v>
      </c>
      <c r="N1447" t="s">
        <v>3055</v>
      </c>
    </row>
    <row r="1448" spans="1:59" hidden="1">
      <c r="A1448">
        <v>38440</v>
      </c>
      <c r="B1448">
        <v>2016</v>
      </c>
      <c r="C1448" t="s">
        <v>7</v>
      </c>
      <c r="D1448" t="s">
        <v>5330</v>
      </c>
      <c r="E1448" s="2">
        <v>42454</v>
      </c>
      <c r="F1448" s="2">
        <v>42460</v>
      </c>
      <c r="G1448" t="s">
        <v>38</v>
      </c>
      <c r="H1448" t="s">
        <v>38</v>
      </c>
      <c r="I1448" t="s">
        <v>3005</v>
      </c>
    </row>
    <row r="1449" spans="1:59" hidden="1">
      <c r="A1449">
        <v>38567</v>
      </c>
      <c r="B1449">
        <v>2016</v>
      </c>
      <c r="C1449" t="s">
        <v>7</v>
      </c>
      <c r="D1449" t="s">
        <v>4011</v>
      </c>
      <c r="E1449" s="2">
        <v>42454</v>
      </c>
      <c r="F1449" s="2">
        <v>42456</v>
      </c>
      <c r="G1449" t="s">
        <v>36</v>
      </c>
      <c r="H1449" t="s">
        <v>36</v>
      </c>
      <c r="I1449" t="s">
        <v>4012</v>
      </c>
      <c r="J1449">
        <v>1</v>
      </c>
      <c r="K1449" t="s">
        <v>4013</v>
      </c>
      <c r="L1449" t="s">
        <v>4014</v>
      </c>
      <c r="N1449" t="s">
        <v>4015</v>
      </c>
    </row>
    <row r="1450" spans="1:59">
      <c r="A1450">
        <v>37511</v>
      </c>
      <c r="B1450">
        <v>2016</v>
      </c>
      <c r="C1450" t="s">
        <v>12</v>
      </c>
      <c r="D1450" t="s">
        <v>5029</v>
      </c>
      <c r="E1450" s="2">
        <v>42455</v>
      </c>
      <c r="F1450" s="2">
        <v>42456</v>
      </c>
      <c r="G1450" t="s">
        <v>25</v>
      </c>
      <c r="H1450" t="s">
        <v>25</v>
      </c>
      <c r="I1450" t="s">
        <v>1142</v>
      </c>
      <c r="J1450">
        <v>1</v>
      </c>
      <c r="K1450" t="s">
        <v>5030</v>
      </c>
      <c r="L1450" t="s">
        <v>5031</v>
      </c>
      <c r="N1450" t="s">
        <v>5032</v>
      </c>
    </row>
    <row r="1451" spans="1:59">
      <c r="A1451">
        <v>37514</v>
      </c>
      <c r="B1451">
        <v>2016</v>
      </c>
      <c r="C1451" t="s">
        <v>12</v>
      </c>
      <c r="E1451" s="2">
        <v>42455</v>
      </c>
      <c r="F1451" s="2">
        <v>42456</v>
      </c>
      <c r="G1451" t="s">
        <v>79</v>
      </c>
      <c r="H1451" t="s">
        <v>79</v>
      </c>
      <c r="I1451" t="s">
        <v>857</v>
      </c>
      <c r="J1451">
        <v>1</v>
      </c>
      <c r="Y1451" t="s">
        <v>1</v>
      </c>
      <c r="AI1451" t="s">
        <v>103</v>
      </c>
      <c r="AJ1451" t="s">
        <v>102</v>
      </c>
      <c r="AK1451" t="s">
        <v>829</v>
      </c>
      <c r="AL1451" t="s">
        <v>829</v>
      </c>
      <c r="AM1451" t="s">
        <v>2085</v>
      </c>
      <c r="AO1451">
        <v>0</v>
      </c>
      <c r="AS1451">
        <v>0</v>
      </c>
      <c r="AT1451">
        <v>0</v>
      </c>
      <c r="BB1451">
        <v>0</v>
      </c>
      <c r="BD1451">
        <v>0</v>
      </c>
      <c r="BG1451" s="1">
        <v>42187.833749999998</v>
      </c>
    </row>
    <row r="1452" spans="1:59" hidden="1">
      <c r="A1452">
        <v>38217</v>
      </c>
      <c r="B1452">
        <v>2016</v>
      </c>
      <c r="C1452" t="s">
        <v>2</v>
      </c>
      <c r="D1452" t="s">
        <v>5331</v>
      </c>
      <c r="E1452" s="2">
        <v>42455</v>
      </c>
      <c r="F1452" s="2">
        <v>42455</v>
      </c>
      <c r="G1452" t="s">
        <v>24</v>
      </c>
      <c r="H1452" t="s">
        <v>24</v>
      </c>
      <c r="I1452" t="s">
        <v>5332</v>
      </c>
      <c r="J1452">
        <v>1</v>
      </c>
      <c r="K1452" t="s">
        <v>5333</v>
      </c>
      <c r="L1452" t="s">
        <v>5334</v>
      </c>
      <c r="M1452" t="s">
        <v>5335</v>
      </c>
      <c r="N1452" t="s">
        <v>5336</v>
      </c>
    </row>
    <row r="1453" spans="1:59" hidden="1">
      <c r="A1453">
        <v>38117</v>
      </c>
      <c r="B1453">
        <v>2016</v>
      </c>
      <c r="C1453" t="s">
        <v>7</v>
      </c>
      <c r="E1453" s="2">
        <v>42455</v>
      </c>
      <c r="F1453" s="2">
        <v>42458</v>
      </c>
      <c r="G1453" t="s">
        <v>22</v>
      </c>
      <c r="H1453" t="s">
        <v>22</v>
      </c>
      <c r="I1453" t="s">
        <v>6419</v>
      </c>
      <c r="J1453">
        <v>1</v>
      </c>
      <c r="K1453" t="s">
        <v>2429</v>
      </c>
      <c r="L1453" t="s">
        <v>2430</v>
      </c>
    </row>
    <row r="1454" spans="1:59" hidden="1">
      <c r="A1454">
        <v>38228</v>
      </c>
      <c r="B1454">
        <v>2016</v>
      </c>
      <c r="C1454" t="s">
        <v>2</v>
      </c>
      <c r="D1454" t="s">
        <v>5337</v>
      </c>
      <c r="E1454" s="2">
        <v>42455</v>
      </c>
      <c r="F1454" s="2">
        <v>42455</v>
      </c>
      <c r="G1454" t="s">
        <v>14</v>
      </c>
      <c r="H1454" t="s">
        <v>14</v>
      </c>
      <c r="I1454" t="s">
        <v>5338</v>
      </c>
      <c r="J1454">
        <v>1</v>
      </c>
      <c r="K1454" t="s">
        <v>5339</v>
      </c>
      <c r="L1454" t="s">
        <v>5340</v>
      </c>
    </row>
    <row r="1455" spans="1:59" hidden="1">
      <c r="A1455">
        <v>38376</v>
      </c>
      <c r="B1455">
        <v>2016</v>
      </c>
      <c r="C1455" t="s">
        <v>2</v>
      </c>
      <c r="D1455" t="s">
        <v>5351</v>
      </c>
      <c r="E1455" s="2">
        <v>42455</v>
      </c>
      <c r="F1455" s="2">
        <v>42455</v>
      </c>
      <c r="G1455" t="s">
        <v>17</v>
      </c>
      <c r="H1455" t="s">
        <v>17</v>
      </c>
      <c r="I1455" t="s">
        <v>5352</v>
      </c>
      <c r="J1455">
        <v>1</v>
      </c>
      <c r="K1455" t="s">
        <v>5353</v>
      </c>
      <c r="L1455" t="s">
        <v>5354</v>
      </c>
      <c r="N1455" t="s">
        <v>5355</v>
      </c>
    </row>
    <row r="1456" spans="1:59">
      <c r="A1456">
        <v>38671</v>
      </c>
      <c r="B1456">
        <v>2016</v>
      </c>
      <c r="C1456" t="s">
        <v>12</v>
      </c>
      <c r="D1456" t="s">
        <v>3285</v>
      </c>
      <c r="E1456" s="2">
        <v>42455</v>
      </c>
      <c r="F1456" s="2">
        <v>42456</v>
      </c>
      <c r="G1456" t="s">
        <v>59</v>
      </c>
      <c r="H1456" t="s">
        <v>59</v>
      </c>
      <c r="I1456" t="s">
        <v>2053</v>
      </c>
      <c r="J1456">
        <v>1</v>
      </c>
      <c r="K1456" t="s">
        <v>3287</v>
      </c>
      <c r="N1456" t="s">
        <v>6253</v>
      </c>
    </row>
    <row r="1457" spans="1:59">
      <c r="A1457">
        <v>38883</v>
      </c>
      <c r="B1457">
        <v>2016</v>
      </c>
      <c r="C1457" t="s">
        <v>12</v>
      </c>
      <c r="E1457" s="2">
        <v>42455</v>
      </c>
      <c r="F1457" s="2">
        <v>42455</v>
      </c>
      <c r="G1457" t="s">
        <v>40</v>
      </c>
      <c r="H1457" t="s">
        <v>40</v>
      </c>
      <c r="I1457" t="s">
        <v>5728</v>
      </c>
      <c r="J1457">
        <v>1</v>
      </c>
      <c r="K1457" t="s">
        <v>5729</v>
      </c>
      <c r="L1457" t="s">
        <v>5730</v>
      </c>
      <c r="M1457" t="s">
        <v>5731</v>
      </c>
      <c r="N1457" t="s">
        <v>5732</v>
      </c>
    </row>
    <row r="1458" spans="1:59" hidden="1">
      <c r="A1458">
        <v>38904</v>
      </c>
      <c r="B1458">
        <v>2016</v>
      </c>
      <c r="C1458" t="s">
        <v>32</v>
      </c>
      <c r="D1458" t="s">
        <v>6420</v>
      </c>
      <c r="E1458" s="2">
        <v>42455</v>
      </c>
      <c r="F1458" s="2">
        <v>42455</v>
      </c>
      <c r="G1458" t="s">
        <v>36</v>
      </c>
      <c r="H1458" t="s">
        <v>36</v>
      </c>
      <c r="I1458" t="s">
        <v>48</v>
      </c>
      <c r="J1458">
        <v>1</v>
      </c>
      <c r="K1458" t="s">
        <v>2575</v>
      </c>
      <c r="L1458" t="s">
        <v>5687</v>
      </c>
      <c r="M1458" t="s">
        <v>2323</v>
      </c>
      <c r="N1458" t="s">
        <v>2324</v>
      </c>
    </row>
    <row r="1459" spans="1:59" hidden="1">
      <c r="A1459">
        <v>38939</v>
      </c>
      <c r="B1459">
        <v>2016</v>
      </c>
      <c r="C1459" t="s">
        <v>32</v>
      </c>
      <c r="E1459" s="2">
        <v>42455</v>
      </c>
      <c r="F1459" s="2">
        <v>42456</v>
      </c>
      <c r="G1459" t="s">
        <v>38</v>
      </c>
      <c r="H1459" t="s">
        <v>38</v>
      </c>
      <c r="I1459" t="s">
        <v>3005</v>
      </c>
      <c r="J1459">
        <v>1</v>
      </c>
      <c r="K1459" t="s">
        <v>6421</v>
      </c>
      <c r="L1459" t="s">
        <v>6422</v>
      </c>
      <c r="M1459" t="s">
        <v>6423</v>
      </c>
      <c r="O1459" t="s">
        <v>6424</v>
      </c>
      <c r="R1459" t="s">
        <v>6425</v>
      </c>
      <c r="Y1459" t="s">
        <v>1</v>
      </c>
      <c r="AI1459" t="s">
        <v>903</v>
      </c>
      <c r="AJ1459" t="s">
        <v>153</v>
      </c>
      <c r="AK1459" t="s">
        <v>936</v>
      </c>
      <c r="AL1459" t="s">
        <v>936</v>
      </c>
      <c r="AM1459" t="s">
        <v>2085</v>
      </c>
      <c r="AN1459" t="s">
        <v>28</v>
      </c>
      <c r="AO1459">
        <v>0</v>
      </c>
      <c r="AS1459">
        <v>0</v>
      </c>
      <c r="AT1459">
        <v>0</v>
      </c>
      <c r="BB1459">
        <v>0</v>
      </c>
      <c r="BD1459">
        <v>0</v>
      </c>
      <c r="BG1459" s="1">
        <v>42377.398854166669</v>
      </c>
    </row>
    <row r="1460" spans="1:59">
      <c r="A1460">
        <v>38979</v>
      </c>
      <c r="B1460">
        <v>2016</v>
      </c>
      <c r="C1460" t="s">
        <v>12</v>
      </c>
      <c r="E1460" s="2">
        <v>42455</v>
      </c>
      <c r="F1460" s="2">
        <v>42457</v>
      </c>
      <c r="G1460" t="s">
        <v>36</v>
      </c>
      <c r="H1460" t="s">
        <v>36</v>
      </c>
      <c r="I1460" t="s">
        <v>843</v>
      </c>
      <c r="J1460">
        <v>1</v>
      </c>
      <c r="K1460" t="s">
        <v>5716</v>
      </c>
      <c r="L1460" t="s">
        <v>5717</v>
      </c>
      <c r="N1460" t="s">
        <v>2526</v>
      </c>
    </row>
    <row r="1461" spans="1:59" hidden="1">
      <c r="A1461">
        <v>38216</v>
      </c>
      <c r="B1461">
        <v>2016</v>
      </c>
      <c r="C1461" t="s">
        <v>2</v>
      </c>
      <c r="D1461" t="s">
        <v>5341</v>
      </c>
      <c r="E1461" s="2">
        <v>42456</v>
      </c>
      <c r="F1461" s="2">
        <v>42456</v>
      </c>
      <c r="G1461" t="s">
        <v>24</v>
      </c>
      <c r="H1461" t="s">
        <v>24</v>
      </c>
      <c r="I1461" t="s">
        <v>5342</v>
      </c>
      <c r="J1461">
        <v>1</v>
      </c>
      <c r="K1461" t="s">
        <v>5343</v>
      </c>
      <c r="L1461" t="s">
        <v>5344</v>
      </c>
      <c r="M1461" t="s">
        <v>5345</v>
      </c>
      <c r="N1461" t="s">
        <v>5346</v>
      </c>
      <c r="O1461" t="s">
        <v>5347</v>
      </c>
      <c r="R1461" t="s">
        <v>5348</v>
      </c>
      <c r="V1461" t="s">
        <v>5349</v>
      </c>
      <c r="AI1461" t="s">
        <v>4</v>
      </c>
      <c r="AJ1461" t="s">
        <v>2985</v>
      </c>
      <c r="AK1461" t="s">
        <v>3322</v>
      </c>
      <c r="AL1461" t="s">
        <v>906</v>
      </c>
      <c r="AM1461" t="s">
        <v>5350</v>
      </c>
      <c r="AO1461">
        <v>0</v>
      </c>
      <c r="AS1461">
        <v>0</v>
      </c>
      <c r="AT1461">
        <v>0</v>
      </c>
      <c r="BB1461">
        <v>0</v>
      </c>
      <c r="BD1461">
        <v>1</v>
      </c>
      <c r="BE1461">
        <v>0</v>
      </c>
      <c r="BF1461">
        <v>0</v>
      </c>
      <c r="BG1461" s="1">
        <v>42289.432615740741</v>
      </c>
    </row>
    <row r="1462" spans="1:59" hidden="1">
      <c r="A1462">
        <v>37999</v>
      </c>
      <c r="B1462">
        <v>2016</v>
      </c>
      <c r="C1462" t="s">
        <v>7</v>
      </c>
      <c r="D1462" t="s">
        <v>5356</v>
      </c>
      <c r="E1462" s="2">
        <v>42457</v>
      </c>
      <c r="F1462" s="2">
        <v>42459</v>
      </c>
      <c r="G1462" t="s">
        <v>20</v>
      </c>
      <c r="H1462" t="s">
        <v>20</v>
      </c>
      <c r="I1462" t="s">
        <v>5357</v>
      </c>
      <c r="J1462">
        <v>1</v>
      </c>
      <c r="K1462" t="s">
        <v>5358</v>
      </c>
      <c r="L1462" t="s">
        <v>5359</v>
      </c>
      <c r="N1462" t="s">
        <v>5360</v>
      </c>
    </row>
    <row r="1463" spans="1:59" hidden="1">
      <c r="A1463">
        <v>38231</v>
      </c>
      <c r="B1463">
        <v>2016</v>
      </c>
      <c r="C1463" t="s">
        <v>7</v>
      </c>
      <c r="D1463" t="s">
        <v>5361</v>
      </c>
      <c r="E1463" s="2">
        <v>42457</v>
      </c>
      <c r="F1463" s="2">
        <v>42460</v>
      </c>
      <c r="G1463" t="s">
        <v>59</v>
      </c>
      <c r="H1463" t="s">
        <v>59</v>
      </c>
      <c r="I1463" t="s">
        <v>5362</v>
      </c>
      <c r="J1463">
        <v>1</v>
      </c>
      <c r="K1463" t="s">
        <v>5363</v>
      </c>
      <c r="L1463" t="s">
        <v>5364</v>
      </c>
      <c r="M1463" t="s">
        <v>5365</v>
      </c>
      <c r="N1463" t="s">
        <v>5366</v>
      </c>
      <c r="O1463">
        <v>420777822527</v>
      </c>
      <c r="R1463" t="s">
        <v>5367</v>
      </c>
      <c r="S1463" t="s">
        <v>5367</v>
      </c>
      <c r="V1463" t="s">
        <v>5368</v>
      </c>
      <c r="Y1463" t="s">
        <v>1</v>
      </c>
      <c r="AB1463" t="s">
        <v>5369</v>
      </c>
      <c r="AF1463">
        <v>0</v>
      </c>
      <c r="AI1463" t="s">
        <v>4</v>
      </c>
      <c r="AJ1463" t="s">
        <v>18</v>
      </c>
      <c r="AK1463" t="s">
        <v>676</v>
      </c>
      <c r="AL1463" t="s">
        <v>676</v>
      </c>
      <c r="AM1463" t="s">
        <v>5370</v>
      </c>
      <c r="AO1463">
        <v>0</v>
      </c>
      <c r="AS1463">
        <v>0</v>
      </c>
      <c r="AT1463">
        <v>0</v>
      </c>
      <c r="BB1463">
        <v>0</v>
      </c>
      <c r="BC1463">
        <v>0</v>
      </c>
      <c r="BD1463">
        <v>0</v>
      </c>
      <c r="BG1463" s="1">
        <v>42283.660567129627</v>
      </c>
    </row>
    <row r="1464" spans="1:59" hidden="1">
      <c r="A1464">
        <v>38383</v>
      </c>
      <c r="B1464">
        <v>2016</v>
      </c>
      <c r="C1464" t="s">
        <v>7</v>
      </c>
      <c r="D1464" t="s">
        <v>5371</v>
      </c>
      <c r="E1464" s="2">
        <v>42457</v>
      </c>
      <c r="F1464" s="2">
        <v>42459</v>
      </c>
      <c r="G1464" t="s">
        <v>36</v>
      </c>
      <c r="H1464" t="s">
        <v>2709</v>
      </c>
      <c r="I1464" t="s">
        <v>48</v>
      </c>
      <c r="J1464">
        <v>1</v>
      </c>
      <c r="K1464" t="s">
        <v>5372</v>
      </c>
      <c r="L1464">
        <v>26</v>
      </c>
    </row>
    <row r="1465" spans="1:59">
      <c r="A1465">
        <v>38689</v>
      </c>
      <c r="B1465">
        <v>2016</v>
      </c>
      <c r="C1465" t="s">
        <v>12</v>
      </c>
      <c r="D1465" t="s">
        <v>5373</v>
      </c>
      <c r="E1465" s="2">
        <v>42457</v>
      </c>
      <c r="F1465" s="2">
        <v>42465</v>
      </c>
      <c r="G1465" t="s">
        <v>17</v>
      </c>
      <c r="H1465" t="s">
        <v>17</v>
      </c>
      <c r="I1465" t="s">
        <v>1992</v>
      </c>
      <c r="J1465">
        <v>1</v>
      </c>
      <c r="K1465" t="s">
        <v>4433</v>
      </c>
      <c r="L1465">
        <v>119270</v>
      </c>
    </row>
    <row r="1466" spans="1:59" hidden="1">
      <c r="A1466">
        <v>37568</v>
      </c>
      <c r="B1466">
        <v>2016</v>
      </c>
      <c r="C1466" t="s">
        <v>7</v>
      </c>
      <c r="D1466" t="s">
        <v>5374</v>
      </c>
      <c r="E1466" s="2">
        <v>42458</v>
      </c>
      <c r="F1466" s="2">
        <v>42459</v>
      </c>
      <c r="G1466" t="s">
        <v>8</v>
      </c>
      <c r="H1466" t="s">
        <v>8</v>
      </c>
      <c r="I1466" t="s">
        <v>750</v>
      </c>
      <c r="J1466">
        <v>1</v>
      </c>
      <c r="K1466" t="s">
        <v>1182</v>
      </c>
      <c r="L1466" t="s">
        <v>1797</v>
      </c>
      <c r="M1466" t="s">
        <v>762</v>
      </c>
    </row>
    <row r="1467" spans="1:59" hidden="1">
      <c r="A1467">
        <v>37690</v>
      </c>
      <c r="B1467">
        <v>2016</v>
      </c>
      <c r="C1467" t="s">
        <v>7</v>
      </c>
      <c r="D1467" t="s">
        <v>3072</v>
      </c>
      <c r="E1467" s="2">
        <v>42458</v>
      </c>
      <c r="F1467" s="2">
        <v>42459</v>
      </c>
      <c r="G1467" t="s">
        <v>10</v>
      </c>
      <c r="H1467" t="s">
        <v>10</v>
      </c>
      <c r="I1467" t="s">
        <v>2471</v>
      </c>
    </row>
    <row r="1468" spans="1:59" hidden="1">
      <c r="A1468">
        <v>37796</v>
      </c>
      <c r="B1468">
        <v>2016</v>
      </c>
      <c r="C1468" t="s">
        <v>7</v>
      </c>
      <c r="D1468" t="s">
        <v>5375</v>
      </c>
      <c r="E1468" s="2">
        <v>42458</v>
      </c>
      <c r="F1468" s="2">
        <v>42463</v>
      </c>
      <c r="G1468" t="s">
        <v>10</v>
      </c>
      <c r="H1468" t="s">
        <v>10</v>
      </c>
      <c r="I1468" t="s">
        <v>3401</v>
      </c>
    </row>
    <row r="1469" spans="1:59" hidden="1">
      <c r="A1469">
        <v>38193</v>
      </c>
      <c r="B1469">
        <v>2016</v>
      </c>
      <c r="C1469" t="s">
        <v>7</v>
      </c>
      <c r="D1469" t="s">
        <v>5376</v>
      </c>
    </row>
    <row r="1470" spans="1:59" hidden="1">
      <c r="A1470">
        <v>38597</v>
      </c>
      <c r="B1470">
        <v>2016</v>
      </c>
      <c r="C1470" t="s">
        <v>7</v>
      </c>
      <c r="D1470" t="s">
        <v>5378</v>
      </c>
      <c r="E1470" s="2">
        <v>42458</v>
      </c>
      <c r="F1470" s="2">
        <v>42463</v>
      </c>
      <c r="G1470" t="s">
        <v>25</v>
      </c>
      <c r="H1470" t="s">
        <v>25</v>
      </c>
      <c r="I1470" t="s">
        <v>2551</v>
      </c>
      <c r="J1470">
        <v>1</v>
      </c>
      <c r="K1470" t="s">
        <v>2552</v>
      </c>
      <c r="L1470" t="s">
        <v>2553</v>
      </c>
    </row>
    <row r="1471" spans="1:59" hidden="1">
      <c r="A1471">
        <v>38742</v>
      </c>
      <c r="B1471">
        <v>2016</v>
      </c>
      <c r="C1471" t="s">
        <v>7</v>
      </c>
      <c r="D1471" t="s">
        <v>5383</v>
      </c>
      <c r="E1471" s="2">
        <v>42458</v>
      </c>
      <c r="F1471" s="2">
        <v>42459</v>
      </c>
      <c r="G1471" t="s">
        <v>25</v>
      </c>
      <c r="H1471" t="s">
        <v>25</v>
      </c>
      <c r="I1471" t="s">
        <v>3064</v>
      </c>
      <c r="J1471">
        <v>1</v>
      </c>
      <c r="K1471" t="s">
        <v>5384</v>
      </c>
      <c r="L1471" t="s">
        <v>5385</v>
      </c>
    </row>
    <row r="1472" spans="1:59" hidden="1">
      <c r="A1472">
        <v>38881</v>
      </c>
      <c r="B1472">
        <v>2016</v>
      </c>
      <c r="C1472" t="s">
        <v>32</v>
      </c>
      <c r="E1472" s="2">
        <v>42458</v>
      </c>
      <c r="F1472" s="2">
        <v>42459</v>
      </c>
      <c r="G1472" t="s">
        <v>40</v>
      </c>
      <c r="H1472" t="s">
        <v>40</v>
      </c>
      <c r="I1472" t="s">
        <v>1225</v>
      </c>
      <c r="J1472">
        <v>1</v>
      </c>
      <c r="K1472" t="s">
        <v>1226</v>
      </c>
      <c r="L1472" t="s">
        <v>5122</v>
      </c>
      <c r="N1472" t="s">
        <v>1821</v>
      </c>
    </row>
    <row r="1473" spans="1:59" hidden="1">
      <c r="A1473">
        <v>37569</v>
      </c>
      <c r="B1473">
        <v>2016</v>
      </c>
      <c r="C1473" t="s">
        <v>7</v>
      </c>
      <c r="D1473" t="s">
        <v>5379</v>
      </c>
      <c r="E1473" s="2">
        <v>42459</v>
      </c>
      <c r="F1473" s="2">
        <v>42460</v>
      </c>
      <c r="G1473" t="s">
        <v>8</v>
      </c>
      <c r="H1473" t="s">
        <v>8</v>
      </c>
      <c r="I1473" t="s">
        <v>37</v>
      </c>
      <c r="J1473">
        <v>1</v>
      </c>
      <c r="K1473" t="s">
        <v>1182</v>
      </c>
      <c r="L1473" t="s">
        <v>830</v>
      </c>
      <c r="M1473" t="s">
        <v>831</v>
      </c>
    </row>
    <row r="1474" spans="1:59" hidden="1">
      <c r="A1474">
        <v>37579</v>
      </c>
      <c r="B1474">
        <v>2016</v>
      </c>
      <c r="C1474" t="s">
        <v>7</v>
      </c>
      <c r="D1474" t="s">
        <v>5380</v>
      </c>
      <c r="E1474" s="2">
        <v>42459</v>
      </c>
      <c r="F1474" s="2">
        <v>42464</v>
      </c>
      <c r="G1474" t="s">
        <v>8</v>
      </c>
      <c r="H1474" t="s">
        <v>8</v>
      </c>
      <c r="I1474" t="s">
        <v>2086</v>
      </c>
      <c r="J1474">
        <v>1</v>
      </c>
      <c r="K1474" t="s">
        <v>1182</v>
      </c>
      <c r="L1474" t="s">
        <v>1233</v>
      </c>
      <c r="M1474" t="s">
        <v>911</v>
      </c>
    </row>
    <row r="1475" spans="1:59" hidden="1">
      <c r="A1475">
        <v>37622</v>
      </c>
      <c r="B1475">
        <v>2016</v>
      </c>
      <c r="C1475" t="s">
        <v>7</v>
      </c>
      <c r="D1475" t="s">
        <v>5381</v>
      </c>
      <c r="E1475" s="2">
        <v>42459</v>
      </c>
      <c r="F1475" s="2">
        <v>42464</v>
      </c>
      <c r="G1475" t="s">
        <v>10</v>
      </c>
      <c r="H1475" t="s">
        <v>10</v>
      </c>
      <c r="I1475" t="s">
        <v>5382</v>
      </c>
    </row>
    <row r="1476" spans="1:59" hidden="1">
      <c r="A1476">
        <v>38413</v>
      </c>
      <c r="B1476">
        <v>2016</v>
      </c>
      <c r="C1476" t="s">
        <v>7</v>
      </c>
      <c r="E1476" s="2">
        <v>42459</v>
      </c>
      <c r="F1476" s="2">
        <v>42461</v>
      </c>
      <c r="G1476" t="s">
        <v>40</v>
      </c>
      <c r="H1476" t="s">
        <v>40</v>
      </c>
      <c r="I1476" t="s">
        <v>5377</v>
      </c>
      <c r="J1476">
        <v>1</v>
      </c>
      <c r="K1476" t="s">
        <v>6426</v>
      </c>
      <c r="L1476" t="s">
        <v>6427</v>
      </c>
    </row>
    <row r="1477" spans="1:59" hidden="1">
      <c r="A1477">
        <v>37615</v>
      </c>
      <c r="B1477">
        <v>2016</v>
      </c>
      <c r="C1477" t="s">
        <v>7</v>
      </c>
      <c r="D1477" t="s">
        <v>1990</v>
      </c>
      <c r="E1477" s="2">
        <v>42460</v>
      </c>
      <c r="F1477" s="2">
        <v>42463</v>
      </c>
      <c r="G1477" t="s">
        <v>17</v>
      </c>
      <c r="H1477" t="s">
        <v>17</v>
      </c>
      <c r="I1477" t="s">
        <v>910</v>
      </c>
      <c r="J1477">
        <v>1</v>
      </c>
      <c r="K1477" t="s">
        <v>1127</v>
      </c>
      <c r="L1477" t="s">
        <v>1128</v>
      </c>
    </row>
    <row r="1478" spans="1:59" hidden="1">
      <c r="A1478">
        <v>37692</v>
      </c>
      <c r="B1478">
        <v>2016</v>
      </c>
      <c r="C1478" t="s">
        <v>7</v>
      </c>
      <c r="D1478" t="s">
        <v>2823</v>
      </c>
      <c r="E1478" s="2">
        <v>42460</v>
      </c>
      <c r="F1478" s="2">
        <v>42463</v>
      </c>
      <c r="G1478" t="s">
        <v>10</v>
      </c>
      <c r="H1478" t="s">
        <v>10</v>
      </c>
      <c r="I1478" t="s">
        <v>6428</v>
      </c>
    </row>
    <row r="1479" spans="1:59" hidden="1">
      <c r="A1479">
        <v>38359</v>
      </c>
      <c r="B1479">
        <v>2016</v>
      </c>
      <c r="C1479" t="s">
        <v>7</v>
      </c>
      <c r="D1479" t="s">
        <v>5386</v>
      </c>
      <c r="E1479" s="2">
        <v>42460</v>
      </c>
      <c r="F1479" s="2">
        <v>42463</v>
      </c>
      <c r="G1479" t="s">
        <v>36</v>
      </c>
      <c r="H1479" t="s">
        <v>36</v>
      </c>
      <c r="I1479" t="s">
        <v>3382</v>
      </c>
      <c r="J1479">
        <v>1</v>
      </c>
      <c r="K1479" t="s">
        <v>5387</v>
      </c>
      <c r="L1479" t="s">
        <v>5388</v>
      </c>
      <c r="N1479" t="s">
        <v>3385</v>
      </c>
    </row>
    <row r="1480" spans="1:59">
      <c r="A1480">
        <v>38929</v>
      </c>
      <c r="B1480">
        <v>2016</v>
      </c>
      <c r="C1480" t="s">
        <v>12</v>
      </c>
      <c r="E1480" s="2">
        <v>42460</v>
      </c>
      <c r="F1480" s="2">
        <v>42461</v>
      </c>
      <c r="G1480" t="s">
        <v>8</v>
      </c>
      <c r="H1480" t="s">
        <v>8</v>
      </c>
      <c r="I1480" t="s">
        <v>33</v>
      </c>
      <c r="J1480">
        <v>1</v>
      </c>
      <c r="K1480" t="s">
        <v>767</v>
      </c>
      <c r="L1480" t="s">
        <v>768</v>
      </c>
    </row>
    <row r="1481" spans="1:59" hidden="1">
      <c r="A1481">
        <v>37527</v>
      </c>
      <c r="B1481">
        <v>2016</v>
      </c>
      <c r="C1481" t="s">
        <v>32</v>
      </c>
      <c r="E1481" s="2">
        <v>42461</v>
      </c>
      <c r="F1481" s="2">
        <v>42463</v>
      </c>
      <c r="G1481" t="s">
        <v>8</v>
      </c>
      <c r="H1481" t="s">
        <v>8</v>
      </c>
      <c r="I1481" t="s">
        <v>915</v>
      </c>
      <c r="J1481">
        <v>1</v>
      </c>
      <c r="K1481" t="s">
        <v>1182</v>
      </c>
      <c r="L1481" t="s">
        <v>916</v>
      </c>
      <c r="M1481" t="s">
        <v>917</v>
      </c>
    </row>
    <row r="1482" spans="1:59" hidden="1">
      <c r="A1482">
        <v>37571</v>
      </c>
      <c r="B1482">
        <v>2016</v>
      </c>
      <c r="C1482" t="s">
        <v>7</v>
      </c>
      <c r="D1482" t="s">
        <v>5389</v>
      </c>
      <c r="E1482" s="2">
        <v>42461</v>
      </c>
      <c r="F1482" s="2">
        <v>42462</v>
      </c>
      <c r="G1482" t="s">
        <v>8</v>
      </c>
      <c r="H1482" t="s">
        <v>8</v>
      </c>
      <c r="I1482" t="s">
        <v>743</v>
      </c>
      <c r="J1482">
        <v>1</v>
      </c>
      <c r="K1482" t="s">
        <v>1182</v>
      </c>
      <c r="L1482" t="s">
        <v>1786</v>
      </c>
      <c r="M1482" t="s">
        <v>744</v>
      </c>
    </row>
    <row r="1483" spans="1:59" hidden="1">
      <c r="A1483">
        <v>37698</v>
      </c>
      <c r="B1483">
        <v>2016</v>
      </c>
      <c r="C1483" t="s">
        <v>7</v>
      </c>
      <c r="D1483" t="s">
        <v>2470</v>
      </c>
      <c r="E1483" s="2">
        <v>42461</v>
      </c>
      <c r="F1483" s="2">
        <v>42464</v>
      </c>
      <c r="G1483" t="s">
        <v>10</v>
      </c>
      <c r="H1483" t="s">
        <v>10</v>
      </c>
      <c r="I1483" t="s">
        <v>2824</v>
      </c>
    </row>
    <row r="1484" spans="1:59" hidden="1">
      <c r="A1484">
        <v>37746</v>
      </c>
      <c r="B1484">
        <v>2016</v>
      </c>
      <c r="C1484" t="s">
        <v>7</v>
      </c>
      <c r="E1484" s="2">
        <v>42461</v>
      </c>
      <c r="F1484" s="2">
        <v>42462</v>
      </c>
      <c r="G1484" t="s">
        <v>19</v>
      </c>
      <c r="H1484" t="s">
        <v>19</v>
      </c>
      <c r="I1484" t="s">
        <v>5390</v>
      </c>
      <c r="J1484">
        <v>1</v>
      </c>
      <c r="K1484" t="s">
        <v>5391</v>
      </c>
      <c r="L1484" t="s">
        <v>5392</v>
      </c>
      <c r="N1484" t="s">
        <v>3723</v>
      </c>
      <c r="O1484" t="s">
        <v>5393</v>
      </c>
      <c r="Q1484" t="s">
        <v>5394</v>
      </c>
      <c r="R1484" t="s">
        <v>5395</v>
      </c>
      <c r="S1484" t="s">
        <v>5396</v>
      </c>
      <c r="V1484" t="s">
        <v>5397</v>
      </c>
      <c r="Y1484" t="s">
        <v>1</v>
      </c>
      <c r="AB1484" t="s">
        <v>25</v>
      </c>
      <c r="AF1484">
        <v>0</v>
      </c>
      <c r="AI1484" t="s">
        <v>35</v>
      </c>
      <c r="AJ1484" t="s">
        <v>101</v>
      </c>
      <c r="AK1484" t="s">
        <v>2020</v>
      </c>
      <c r="AL1484" t="s">
        <v>2020</v>
      </c>
      <c r="AM1484" t="s">
        <v>5398</v>
      </c>
      <c r="AO1484">
        <v>0</v>
      </c>
      <c r="AS1484">
        <v>0</v>
      </c>
      <c r="AT1484">
        <v>0</v>
      </c>
      <c r="BB1484">
        <v>0</v>
      </c>
      <c r="BC1484">
        <v>0</v>
      </c>
      <c r="BD1484">
        <v>0</v>
      </c>
      <c r="BG1484" s="1">
        <v>42269.660949074074</v>
      </c>
    </row>
    <row r="1485" spans="1:59" hidden="1">
      <c r="A1485">
        <v>37811</v>
      </c>
      <c r="B1485">
        <v>2016</v>
      </c>
      <c r="C1485" t="s">
        <v>7</v>
      </c>
      <c r="D1485" t="s">
        <v>5399</v>
      </c>
      <c r="E1485" s="2">
        <v>42461</v>
      </c>
      <c r="F1485" s="2">
        <v>42463</v>
      </c>
      <c r="G1485" t="s">
        <v>47</v>
      </c>
      <c r="H1485" t="s">
        <v>47</v>
      </c>
      <c r="I1485" t="s">
        <v>5400</v>
      </c>
      <c r="J1485">
        <v>1</v>
      </c>
      <c r="K1485" t="s">
        <v>2380</v>
      </c>
      <c r="L1485" t="s">
        <v>2381</v>
      </c>
      <c r="M1485" t="s">
        <v>2382</v>
      </c>
      <c r="N1485" t="s">
        <v>3117</v>
      </c>
      <c r="O1485" t="s">
        <v>3118</v>
      </c>
      <c r="R1485" t="s">
        <v>3119</v>
      </c>
      <c r="Y1485" t="s">
        <v>1</v>
      </c>
      <c r="AB1485" t="s">
        <v>14</v>
      </c>
      <c r="AF1485">
        <v>0</v>
      </c>
      <c r="AI1485" t="s">
        <v>35</v>
      </c>
      <c r="AJ1485" t="s">
        <v>18</v>
      </c>
      <c r="AK1485" t="s">
        <v>677</v>
      </c>
      <c r="AL1485" t="s">
        <v>677</v>
      </c>
      <c r="AM1485" t="s">
        <v>5401</v>
      </c>
      <c r="AO1485">
        <v>0</v>
      </c>
      <c r="AS1485">
        <v>0</v>
      </c>
      <c r="AT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 s="1">
        <v>42272.474444444444</v>
      </c>
    </row>
    <row r="1486" spans="1:59" hidden="1">
      <c r="A1486">
        <v>37928</v>
      </c>
      <c r="B1486">
        <v>2016</v>
      </c>
      <c r="C1486" t="s">
        <v>2</v>
      </c>
      <c r="D1486" t="s">
        <v>5402</v>
      </c>
      <c r="E1486" s="2">
        <v>42461</v>
      </c>
      <c r="F1486" s="2">
        <v>42463</v>
      </c>
      <c r="G1486" t="s">
        <v>6</v>
      </c>
      <c r="H1486" t="s">
        <v>6</v>
      </c>
      <c r="I1486" t="s">
        <v>2287</v>
      </c>
      <c r="J1486">
        <v>1</v>
      </c>
      <c r="K1486" t="s">
        <v>2288</v>
      </c>
      <c r="L1486" t="s">
        <v>2289</v>
      </c>
      <c r="N1486" t="s">
        <v>2290</v>
      </c>
    </row>
    <row r="1487" spans="1:59" hidden="1">
      <c r="A1487">
        <v>37934</v>
      </c>
      <c r="B1487">
        <v>2016</v>
      </c>
      <c r="C1487" t="s">
        <v>2</v>
      </c>
      <c r="D1487" t="s">
        <v>797</v>
      </c>
      <c r="E1487" s="2">
        <v>42461</v>
      </c>
      <c r="F1487" s="2">
        <v>42463</v>
      </c>
      <c r="G1487" t="s">
        <v>5</v>
      </c>
      <c r="H1487" t="s">
        <v>5</v>
      </c>
      <c r="I1487" t="s">
        <v>700</v>
      </c>
      <c r="J1487">
        <v>1</v>
      </c>
      <c r="K1487" t="s">
        <v>2227</v>
      </c>
      <c r="L1487" t="s">
        <v>1728</v>
      </c>
      <c r="N1487" t="s">
        <v>1729</v>
      </c>
      <c r="O1487" t="s">
        <v>1730</v>
      </c>
      <c r="R1487" t="s">
        <v>1125</v>
      </c>
      <c r="V1487" t="s">
        <v>1731</v>
      </c>
      <c r="AI1487" t="s">
        <v>3801</v>
      </c>
      <c r="AJ1487" t="s">
        <v>5403</v>
      </c>
      <c r="AK1487" t="s">
        <v>5404</v>
      </c>
      <c r="AL1487" t="s">
        <v>5405</v>
      </c>
      <c r="AM1487" t="s">
        <v>5401</v>
      </c>
      <c r="AO1487">
        <v>0</v>
      </c>
      <c r="AS1487">
        <v>0</v>
      </c>
      <c r="AT1487">
        <v>0</v>
      </c>
      <c r="BB1487">
        <v>0</v>
      </c>
      <c r="BD1487">
        <v>0</v>
      </c>
      <c r="BE1487">
        <v>0</v>
      </c>
      <c r="BF1487">
        <v>2353</v>
      </c>
      <c r="BG1487" s="1">
        <v>42289.435879629629</v>
      </c>
    </row>
    <row r="1488" spans="1:59" hidden="1">
      <c r="A1488">
        <v>37966</v>
      </c>
      <c r="B1488">
        <v>2016</v>
      </c>
      <c r="C1488" t="s">
        <v>7</v>
      </c>
      <c r="E1488" s="2">
        <v>42461</v>
      </c>
      <c r="F1488" s="2">
        <v>42463</v>
      </c>
      <c r="G1488" t="s">
        <v>22</v>
      </c>
      <c r="H1488" t="s">
        <v>22</v>
      </c>
      <c r="I1488" t="s">
        <v>5289</v>
      </c>
      <c r="J1488">
        <v>1</v>
      </c>
      <c r="K1488" t="s">
        <v>3861</v>
      </c>
      <c r="L1488" t="s">
        <v>5406</v>
      </c>
      <c r="M1488" t="s">
        <v>3863</v>
      </c>
    </row>
    <row r="1489" spans="1:59" hidden="1">
      <c r="A1489">
        <v>38040</v>
      </c>
      <c r="B1489">
        <v>2016</v>
      </c>
      <c r="C1489" t="s">
        <v>7</v>
      </c>
      <c r="E1489" s="2">
        <v>42461</v>
      </c>
      <c r="F1489" s="2">
        <v>42464</v>
      </c>
      <c r="G1489" t="s">
        <v>22</v>
      </c>
      <c r="H1489" t="s">
        <v>22</v>
      </c>
      <c r="I1489" t="s">
        <v>3428</v>
      </c>
      <c r="J1489">
        <v>1</v>
      </c>
      <c r="K1489" t="s">
        <v>2671</v>
      </c>
      <c r="L1489" t="s">
        <v>2672</v>
      </c>
      <c r="M1489" t="s">
        <v>2673</v>
      </c>
      <c r="N1489" t="s">
        <v>2674</v>
      </c>
    </row>
    <row r="1490" spans="1:59" hidden="1">
      <c r="A1490">
        <v>38041</v>
      </c>
      <c r="B1490">
        <v>2016</v>
      </c>
      <c r="C1490" t="s">
        <v>7</v>
      </c>
      <c r="E1490" s="2">
        <v>42461</v>
      </c>
      <c r="F1490" s="2">
        <v>42464</v>
      </c>
      <c r="G1490" t="s">
        <v>22</v>
      </c>
      <c r="H1490" t="s">
        <v>22</v>
      </c>
      <c r="I1490" t="s">
        <v>4457</v>
      </c>
      <c r="J1490">
        <v>1</v>
      </c>
      <c r="K1490" t="s">
        <v>2671</v>
      </c>
      <c r="L1490" t="s">
        <v>2672</v>
      </c>
      <c r="M1490" t="s">
        <v>2673</v>
      </c>
      <c r="N1490" t="s">
        <v>2674</v>
      </c>
    </row>
    <row r="1491" spans="1:59" hidden="1">
      <c r="A1491">
        <v>38232</v>
      </c>
      <c r="B1491">
        <v>2016</v>
      </c>
      <c r="C1491" t="s">
        <v>7</v>
      </c>
      <c r="D1491" t="s">
        <v>5407</v>
      </c>
      <c r="E1491" s="2">
        <v>42461</v>
      </c>
      <c r="F1491" s="2">
        <v>42463</v>
      </c>
      <c r="G1491" t="s">
        <v>59</v>
      </c>
      <c r="H1491" t="s">
        <v>59</v>
      </c>
      <c r="I1491" t="s">
        <v>737</v>
      </c>
      <c r="J1491">
        <v>1</v>
      </c>
      <c r="K1491" t="s">
        <v>5408</v>
      </c>
      <c r="L1491" t="s">
        <v>5409</v>
      </c>
      <c r="M1491" t="s">
        <v>737</v>
      </c>
      <c r="N1491" t="s">
        <v>5410</v>
      </c>
      <c r="O1491" t="s">
        <v>5411</v>
      </c>
      <c r="R1491" t="s">
        <v>6894</v>
      </c>
      <c r="S1491" t="s">
        <v>6895</v>
      </c>
      <c r="V1491" t="s">
        <v>6896</v>
      </c>
      <c r="Y1491" t="s">
        <v>1</v>
      </c>
      <c r="AB1491" t="s">
        <v>5369</v>
      </c>
      <c r="AF1491">
        <v>0</v>
      </c>
      <c r="AI1491" t="s">
        <v>35</v>
      </c>
      <c r="AJ1491" t="s">
        <v>49</v>
      </c>
      <c r="AK1491" t="s">
        <v>745</v>
      </c>
      <c r="AL1491" t="s">
        <v>745</v>
      </c>
      <c r="AM1491" t="s">
        <v>5401</v>
      </c>
      <c r="AO1491">
        <v>0</v>
      </c>
      <c r="AS1491">
        <v>0</v>
      </c>
      <c r="AT1491">
        <v>0</v>
      </c>
      <c r="BB1491">
        <v>0</v>
      </c>
      <c r="BC1491">
        <v>0</v>
      </c>
      <c r="BD1491">
        <v>0</v>
      </c>
      <c r="BG1491" s="1">
        <v>42430.680243055554</v>
      </c>
    </row>
    <row r="1492" spans="1:59" hidden="1">
      <c r="A1492">
        <v>38243</v>
      </c>
      <c r="B1492">
        <v>2016</v>
      </c>
      <c r="C1492" t="s">
        <v>7</v>
      </c>
      <c r="E1492" s="2">
        <v>42461</v>
      </c>
      <c r="F1492" s="2">
        <v>42463</v>
      </c>
      <c r="G1492" t="s">
        <v>3197</v>
      </c>
      <c r="H1492" t="s">
        <v>3197</v>
      </c>
      <c r="I1492" t="s">
        <v>3692</v>
      </c>
      <c r="J1492">
        <v>1</v>
      </c>
      <c r="K1492" t="s">
        <v>3693</v>
      </c>
      <c r="N1492" t="s">
        <v>3694</v>
      </c>
    </row>
    <row r="1493" spans="1:59" hidden="1">
      <c r="A1493">
        <v>38534</v>
      </c>
      <c r="B1493">
        <v>2016</v>
      </c>
      <c r="C1493" t="s">
        <v>7</v>
      </c>
      <c r="E1493" s="2">
        <v>42461</v>
      </c>
      <c r="F1493" s="2">
        <v>42462</v>
      </c>
      <c r="G1493" t="s">
        <v>88</v>
      </c>
      <c r="H1493" t="s">
        <v>88</v>
      </c>
      <c r="I1493" t="s">
        <v>5412</v>
      </c>
      <c r="J1493">
        <v>1</v>
      </c>
      <c r="K1493" t="s">
        <v>4290</v>
      </c>
      <c r="L1493" t="s">
        <v>1886</v>
      </c>
      <c r="N1493" t="s">
        <v>5413</v>
      </c>
    </row>
    <row r="1494" spans="1:59" hidden="1">
      <c r="A1494">
        <v>38680</v>
      </c>
      <c r="B1494">
        <v>2016</v>
      </c>
      <c r="C1494" t="s">
        <v>7</v>
      </c>
      <c r="D1494" t="s">
        <v>5414</v>
      </c>
      <c r="E1494" s="2">
        <v>42461</v>
      </c>
      <c r="F1494" s="2">
        <v>42462</v>
      </c>
      <c r="G1494" t="s">
        <v>44</v>
      </c>
      <c r="H1494" t="s">
        <v>2886</v>
      </c>
      <c r="I1494" t="s">
        <v>2887</v>
      </c>
      <c r="J1494">
        <v>1</v>
      </c>
      <c r="K1494" t="s">
        <v>2888</v>
      </c>
      <c r="L1494" t="s">
        <v>5415</v>
      </c>
      <c r="M1494" t="s">
        <v>2890</v>
      </c>
      <c r="N1494" t="s">
        <v>2891</v>
      </c>
      <c r="R1494" t="s">
        <v>2892</v>
      </c>
      <c r="Y1494" t="s">
        <v>1</v>
      </c>
      <c r="AB1494" t="s">
        <v>38</v>
      </c>
      <c r="AI1494" t="s">
        <v>2146</v>
      </c>
      <c r="AJ1494" t="s">
        <v>3</v>
      </c>
      <c r="AL1494" t="s">
        <v>675</v>
      </c>
      <c r="AM1494" t="s">
        <v>5398</v>
      </c>
      <c r="AO1494">
        <v>0</v>
      </c>
      <c r="AS1494">
        <v>0</v>
      </c>
      <c r="AT1494">
        <v>0</v>
      </c>
      <c r="BB1494">
        <v>0</v>
      </c>
      <c r="BD1494">
        <v>0</v>
      </c>
      <c r="BG1494" s="1">
        <v>42283.666273148148</v>
      </c>
    </row>
    <row r="1495" spans="1:59">
      <c r="A1495">
        <v>38879</v>
      </c>
      <c r="B1495">
        <v>2016</v>
      </c>
      <c r="C1495" t="s">
        <v>12</v>
      </c>
      <c r="E1495" s="2">
        <v>42461</v>
      </c>
      <c r="F1495" s="2">
        <v>42462</v>
      </c>
      <c r="G1495" t="s">
        <v>40</v>
      </c>
      <c r="H1495" t="s">
        <v>40</v>
      </c>
      <c r="I1495" t="s">
        <v>126</v>
      </c>
      <c r="J1495">
        <v>1</v>
      </c>
      <c r="K1495" t="s">
        <v>5919</v>
      </c>
      <c r="L1495" t="s">
        <v>1162</v>
      </c>
      <c r="N1495" t="s">
        <v>1163</v>
      </c>
    </row>
    <row r="1496" spans="1:59">
      <c r="A1496">
        <v>38930</v>
      </c>
      <c r="B1496">
        <v>2016</v>
      </c>
      <c r="C1496" t="s">
        <v>12</v>
      </c>
      <c r="E1496" s="2">
        <v>42461</v>
      </c>
      <c r="F1496" s="2">
        <v>42462</v>
      </c>
      <c r="G1496" t="s">
        <v>8</v>
      </c>
      <c r="H1496" t="s">
        <v>8</v>
      </c>
      <c r="I1496" t="s">
        <v>33</v>
      </c>
      <c r="J1496">
        <v>1</v>
      </c>
      <c r="K1496" t="s">
        <v>767</v>
      </c>
      <c r="L1496" t="s">
        <v>768</v>
      </c>
    </row>
    <row r="1497" spans="1:59" hidden="1">
      <c r="A1497">
        <v>37835</v>
      </c>
      <c r="B1497">
        <v>2016</v>
      </c>
      <c r="C1497" t="s">
        <v>26</v>
      </c>
      <c r="D1497" t="s">
        <v>5192</v>
      </c>
      <c r="E1497" s="2">
        <v>42462</v>
      </c>
      <c r="F1497" s="2">
        <v>42463</v>
      </c>
      <c r="G1497" t="s">
        <v>79</v>
      </c>
      <c r="H1497" t="s">
        <v>79</v>
      </c>
      <c r="I1497" t="s">
        <v>857</v>
      </c>
      <c r="J1497">
        <v>1</v>
      </c>
      <c r="K1497" t="s">
        <v>6897</v>
      </c>
      <c r="L1497" t="s">
        <v>5193</v>
      </c>
      <c r="M1497" t="s">
        <v>5194</v>
      </c>
      <c r="N1497" t="s">
        <v>6898</v>
      </c>
      <c r="O1497">
        <v>421905626254</v>
      </c>
      <c r="P1497">
        <v>421903057683</v>
      </c>
      <c r="R1497" t="s">
        <v>6899</v>
      </c>
      <c r="S1497" t="s">
        <v>6899</v>
      </c>
      <c r="T1497" t="s">
        <v>6899</v>
      </c>
      <c r="U1497" t="s">
        <v>6899</v>
      </c>
      <c r="V1497" t="s">
        <v>6900</v>
      </c>
      <c r="Y1497" t="s">
        <v>1</v>
      </c>
      <c r="AB1497" t="s">
        <v>79</v>
      </c>
      <c r="AF1497">
        <v>0</v>
      </c>
      <c r="AI1497" t="s">
        <v>147</v>
      </c>
      <c r="AJ1497" t="s">
        <v>18</v>
      </c>
      <c r="AK1497" t="s">
        <v>677</v>
      </c>
      <c r="AL1497" t="s">
        <v>676</v>
      </c>
      <c r="AM1497" t="s">
        <v>5450</v>
      </c>
      <c r="AN1497" t="s">
        <v>28</v>
      </c>
      <c r="AO1497">
        <v>0</v>
      </c>
      <c r="AS1497">
        <v>0</v>
      </c>
      <c r="AT1497">
        <v>1</v>
      </c>
      <c r="BB1497">
        <v>0</v>
      </c>
      <c r="BC1497">
        <v>0</v>
      </c>
      <c r="BD1497">
        <v>0</v>
      </c>
      <c r="BE1497">
        <v>0</v>
      </c>
      <c r="BF1497">
        <v>6642546</v>
      </c>
      <c r="BG1497" s="1">
        <v>42414.805775462963</v>
      </c>
    </row>
    <row r="1498" spans="1:59" hidden="1">
      <c r="A1498">
        <v>37918</v>
      </c>
      <c r="B1498">
        <v>2016</v>
      </c>
      <c r="C1498" t="s">
        <v>2</v>
      </c>
      <c r="D1498" t="s">
        <v>5417</v>
      </c>
      <c r="E1498" s="2">
        <v>42462</v>
      </c>
      <c r="F1498" s="2">
        <v>42462</v>
      </c>
      <c r="G1498" t="s">
        <v>6</v>
      </c>
      <c r="H1498" t="s">
        <v>6</v>
      </c>
      <c r="I1498" t="s">
        <v>5418</v>
      </c>
      <c r="J1498">
        <v>1</v>
      </c>
      <c r="K1498" t="s">
        <v>5419</v>
      </c>
      <c r="L1498" t="s">
        <v>5420</v>
      </c>
      <c r="N1498" t="s">
        <v>5421</v>
      </c>
    </row>
    <row r="1499" spans="1:59" hidden="1">
      <c r="A1499">
        <v>37989</v>
      </c>
      <c r="B1499">
        <v>2016</v>
      </c>
      <c r="C1499" t="s">
        <v>2</v>
      </c>
      <c r="D1499" t="s">
        <v>5422</v>
      </c>
      <c r="E1499" s="2">
        <v>42462</v>
      </c>
      <c r="F1499" s="2">
        <v>42462</v>
      </c>
      <c r="G1499" t="s">
        <v>5</v>
      </c>
      <c r="H1499" t="s">
        <v>5</v>
      </c>
      <c r="I1499" t="s">
        <v>5423</v>
      </c>
      <c r="J1499">
        <v>1</v>
      </c>
      <c r="K1499" t="s">
        <v>5424</v>
      </c>
      <c r="L1499" t="s">
        <v>5425</v>
      </c>
      <c r="N1499" t="s">
        <v>5426</v>
      </c>
      <c r="O1499">
        <v>4792057317</v>
      </c>
      <c r="R1499" t="s">
        <v>5427</v>
      </c>
      <c r="V1499" t="s">
        <v>5428</v>
      </c>
      <c r="AI1499" t="s">
        <v>0</v>
      </c>
      <c r="AJ1499" t="s">
        <v>0</v>
      </c>
      <c r="AK1499" t="s">
        <v>5820</v>
      </c>
      <c r="AL1499" t="s">
        <v>5820</v>
      </c>
      <c r="AM1499" t="s">
        <v>5920</v>
      </c>
      <c r="AO1499">
        <v>0</v>
      </c>
      <c r="AS1499">
        <v>0</v>
      </c>
      <c r="AT1499">
        <v>0</v>
      </c>
      <c r="BB1499">
        <v>0</v>
      </c>
      <c r="BD1499">
        <v>0</v>
      </c>
      <c r="BE1499">
        <v>0</v>
      </c>
      <c r="BF1499">
        <v>2630</v>
      </c>
      <c r="BG1499" s="1">
        <v>42289.436354166668</v>
      </c>
    </row>
    <row r="1500" spans="1:59" hidden="1">
      <c r="A1500">
        <v>37990</v>
      </c>
      <c r="B1500">
        <v>2016</v>
      </c>
      <c r="C1500" t="s">
        <v>2</v>
      </c>
      <c r="E1500" s="2">
        <v>42462</v>
      </c>
      <c r="F1500" s="2">
        <v>42463</v>
      </c>
      <c r="G1500" t="s">
        <v>5</v>
      </c>
      <c r="H1500" t="s">
        <v>5</v>
      </c>
      <c r="I1500" t="s">
        <v>5429</v>
      </c>
      <c r="J1500">
        <v>1</v>
      </c>
      <c r="K1500" t="s">
        <v>5430</v>
      </c>
      <c r="L1500" t="s">
        <v>5431</v>
      </c>
      <c r="N1500" t="s">
        <v>5432</v>
      </c>
      <c r="O1500" t="s">
        <v>5433</v>
      </c>
      <c r="R1500" t="s">
        <v>5434</v>
      </c>
      <c r="V1500" t="s">
        <v>5435</v>
      </c>
      <c r="AI1500" t="s">
        <v>0</v>
      </c>
      <c r="AJ1500" t="s">
        <v>0</v>
      </c>
      <c r="AK1500" t="s">
        <v>5820</v>
      </c>
      <c r="AL1500" t="s">
        <v>5820</v>
      </c>
      <c r="AM1500" t="s">
        <v>5450</v>
      </c>
      <c r="AO1500">
        <v>0</v>
      </c>
      <c r="AS1500">
        <v>0</v>
      </c>
      <c r="AT1500">
        <v>0</v>
      </c>
      <c r="BB1500">
        <v>0</v>
      </c>
      <c r="BD1500">
        <v>1</v>
      </c>
      <c r="BE1500">
        <v>0</v>
      </c>
      <c r="BF1500">
        <v>7882</v>
      </c>
      <c r="BG1500" s="1">
        <v>42289.436030092591</v>
      </c>
    </row>
    <row r="1501" spans="1:59" hidden="1">
      <c r="A1501">
        <v>38081</v>
      </c>
      <c r="B1501">
        <v>2016</v>
      </c>
      <c r="C1501" t="s">
        <v>32</v>
      </c>
      <c r="E1501" s="2">
        <v>42462</v>
      </c>
      <c r="F1501" s="2">
        <v>42462</v>
      </c>
      <c r="G1501" t="s">
        <v>5</v>
      </c>
      <c r="H1501" t="s">
        <v>5</v>
      </c>
      <c r="I1501" t="s">
        <v>2295</v>
      </c>
      <c r="J1501">
        <v>1</v>
      </c>
      <c r="K1501" t="s">
        <v>5436</v>
      </c>
      <c r="L1501" t="s">
        <v>5437</v>
      </c>
      <c r="N1501" t="s">
        <v>2298</v>
      </c>
    </row>
    <row r="1502" spans="1:59" hidden="1">
      <c r="A1502">
        <v>38292</v>
      </c>
      <c r="B1502">
        <v>2016</v>
      </c>
      <c r="C1502" t="s">
        <v>2</v>
      </c>
      <c r="D1502" t="s">
        <v>797</v>
      </c>
      <c r="E1502" s="2">
        <v>42462</v>
      </c>
      <c r="F1502" s="2">
        <v>42463</v>
      </c>
      <c r="G1502" t="s">
        <v>24</v>
      </c>
      <c r="H1502" t="s">
        <v>24</v>
      </c>
      <c r="I1502" t="s">
        <v>5325</v>
      </c>
      <c r="J1502">
        <v>1</v>
      </c>
      <c r="K1502" t="s">
        <v>5326</v>
      </c>
      <c r="L1502" t="s">
        <v>5327</v>
      </c>
      <c r="M1502" t="s">
        <v>5328</v>
      </c>
      <c r="N1502" t="s">
        <v>5329</v>
      </c>
    </row>
    <row r="1503" spans="1:59" hidden="1">
      <c r="A1503">
        <v>38360</v>
      </c>
      <c r="B1503">
        <v>2016</v>
      </c>
      <c r="C1503" t="s">
        <v>7</v>
      </c>
      <c r="D1503" t="s">
        <v>5438</v>
      </c>
      <c r="E1503" s="2">
        <v>42462</v>
      </c>
      <c r="F1503" s="2">
        <v>42463</v>
      </c>
      <c r="G1503" t="s">
        <v>36</v>
      </c>
      <c r="H1503" t="s">
        <v>36</v>
      </c>
      <c r="I1503" t="s">
        <v>5439</v>
      </c>
      <c r="J1503">
        <v>1</v>
      </c>
      <c r="K1503" t="s">
        <v>5440</v>
      </c>
      <c r="L1503" t="s">
        <v>5441</v>
      </c>
      <c r="M1503" t="s">
        <v>5442</v>
      </c>
      <c r="N1503" t="s">
        <v>5443</v>
      </c>
    </row>
    <row r="1504" spans="1:59" hidden="1">
      <c r="A1504">
        <v>38377</v>
      </c>
      <c r="B1504">
        <v>2016</v>
      </c>
      <c r="C1504" t="s">
        <v>2</v>
      </c>
      <c r="D1504" t="s">
        <v>5444</v>
      </c>
      <c r="E1504" s="2">
        <v>42462</v>
      </c>
      <c r="F1504" s="2">
        <v>42462</v>
      </c>
      <c r="G1504" t="s">
        <v>17</v>
      </c>
      <c r="H1504" t="s">
        <v>17</v>
      </c>
      <c r="I1504" t="s">
        <v>5445</v>
      </c>
      <c r="J1504">
        <v>1</v>
      </c>
      <c r="K1504" t="s">
        <v>5446</v>
      </c>
      <c r="L1504" t="s">
        <v>5447</v>
      </c>
      <c r="N1504" t="s">
        <v>5448</v>
      </c>
    </row>
    <row r="1505" spans="1:59" hidden="1">
      <c r="A1505">
        <v>38442</v>
      </c>
      <c r="B1505">
        <v>2016</v>
      </c>
      <c r="C1505" t="s">
        <v>7</v>
      </c>
      <c r="D1505" t="s">
        <v>5449</v>
      </c>
      <c r="E1505" s="2">
        <v>42462</v>
      </c>
      <c r="F1505" s="2">
        <v>42463</v>
      </c>
      <c r="G1505" t="s">
        <v>38</v>
      </c>
      <c r="H1505" t="s">
        <v>38</v>
      </c>
      <c r="I1505" t="s">
        <v>2558</v>
      </c>
      <c r="J1505">
        <v>1</v>
      </c>
      <c r="K1505" t="s">
        <v>2559</v>
      </c>
      <c r="L1505" t="s">
        <v>2560</v>
      </c>
      <c r="M1505" t="s">
        <v>2561</v>
      </c>
      <c r="N1505" t="s">
        <v>41</v>
      </c>
      <c r="O1505" t="s">
        <v>2562</v>
      </c>
      <c r="Q1505" t="s">
        <v>2563</v>
      </c>
      <c r="R1505" t="s">
        <v>2564</v>
      </c>
      <c r="V1505" t="s">
        <v>2565</v>
      </c>
      <c r="Y1505" t="s">
        <v>1</v>
      </c>
      <c r="AB1505" t="s">
        <v>40</v>
      </c>
      <c r="AF1505">
        <v>0</v>
      </c>
      <c r="AI1505" t="s">
        <v>4</v>
      </c>
      <c r="AJ1505" t="s">
        <v>3</v>
      </c>
      <c r="AK1505" t="s">
        <v>675</v>
      </c>
      <c r="AL1505" t="s">
        <v>675</v>
      </c>
      <c r="AM1505" t="s">
        <v>5450</v>
      </c>
      <c r="AO1505">
        <v>0</v>
      </c>
      <c r="AS1505">
        <v>0</v>
      </c>
      <c r="AT1505">
        <v>0</v>
      </c>
      <c r="BB1505">
        <v>0</v>
      </c>
      <c r="BC1505">
        <v>108452</v>
      </c>
      <c r="BD1505">
        <v>0</v>
      </c>
      <c r="BG1505" s="1">
        <v>42272.56040509259</v>
      </c>
    </row>
    <row r="1506" spans="1:59" hidden="1">
      <c r="A1506">
        <v>38585</v>
      </c>
      <c r="B1506">
        <v>2016</v>
      </c>
      <c r="C1506" t="s">
        <v>7</v>
      </c>
      <c r="E1506" s="2">
        <v>42462</v>
      </c>
      <c r="F1506" s="2">
        <v>42462</v>
      </c>
      <c r="G1506" t="s">
        <v>25</v>
      </c>
      <c r="H1506" t="s">
        <v>2709</v>
      </c>
      <c r="I1506" t="s">
        <v>2218</v>
      </c>
      <c r="J1506">
        <v>1</v>
      </c>
      <c r="K1506" t="s">
        <v>5451</v>
      </c>
      <c r="L1506" t="s">
        <v>2711</v>
      </c>
      <c r="N1506" t="s">
        <v>2712</v>
      </c>
    </row>
    <row r="1507" spans="1:59" hidden="1">
      <c r="A1507">
        <v>38617</v>
      </c>
      <c r="B1507">
        <v>2016</v>
      </c>
      <c r="C1507" t="s">
        <v>7</v>
      </c>
      <c r="D1507" t="s">
        <v>5452</v>
      </c>
      <c r="E1507" s="2">
        <v>42462</v>
      </c>
      <c r="F1507" s="2">
        <v>42463</v>
      </c>
      <c r="G1507" t="s">
        <v>25</v>
      </c>
      <c r="H1507" t="s">
        <v>25</v>
      </c>
      <c r="I1507" t="s">
        <v>5453</v>
      </c>
      <c r="J1507">
        <v>1</v>
      </c>
      <c r="K1507" t="s">
        <v>5454</v>
      </c>
      <c r="L1507" t="s">
        <v>5455</v>
      </c>
      <c r="N1507" t="s">
        <v>5456</v>
      </c>
    </row>
    <row r="1508" spans="1:59" hidden="1">
      <c r="A1508">
        <v>38917</v>
      </c>
      <c r="B1508">
        <v>2016</v>
      </c>
      <c r="C1508" t="s">
        <v>7</v>
      </c>
      <c r="D1508" t="s">
        <v>6429</v>
      </c>
      <c r="E1508" s="2">
        <v>42462</v>
      </c>
      <c r="F1508" s="2">
        <v>42463</v>
      </c>
      <c r="G1508" t="s">
        <v>25</v>
      </c>
      <c r="H1508" t="s">
        <v>25</v>
      </c>
      <c r="I1508" t="s">
        <v>6430</v>
      </c>
      <c r="J1508">
        <v>1</v>
      </c>
      <c r="K1508" t="s">
        <v>6407</v>
      </c>
      <c r="M1508" t="s">
        <v>6412</v>
      </c>
    </row>
    <row r="1509" spans="1:59" hidden="1">
      <c r="A1509">
        <v>38889</v>
      </c>
      <c r="B1509">
        <v>2016</v>
      </c>
      <c r="C1509" t="s">
        <v>7</v>
      </c>
      <c r="E1509" s="2">
        <v>42462</v>
      </c>
      <c r="F1509" s="2">
        <v>42466</v>
      </c>
      <c r="G1509" t="s">
        <v>14</v>
      </c>
      <c r="H1509" t="s">
        <v>14</v>
      </c>
      <c r="I1509" t="s">
        <v>84</v>
      </c>
      <c r="J1509">
        <v>1</v>
      </c>
      <c r="K1509" t="s">
        <v>2424</v>
      </c>
      <c r="L1509" t="s">
        <v>2425</v>
      </c>
      <c r="M1509" t="s">
        <v>5293</v>
      </c>
      <c r="N1509" t="s">
        <v>2427</v>
      </c>
    </row>
    <row r="1510" spans="1:59">
      <c r="A1510">
        <v>38964</v>
      </c>
      <c r="B1510">
        <v>2016</v>
      </c>
      <c r="C1510" t="s">
        <v>12</v>
      </c>
      <c r="D1510" t="s">
        <v>6901</v>
      </c>
      <c r="E1510" s="2">
        <v>42462</v>
      </c>
      <c r="F1510" s="2">
        <v>42466</v>
      </c>
      <c r="G1510" t="s">
        <v>38</v>
      </c>
      <c r="H1510" t="s">
        <v>38</v>
      </c>
      <c r="I1510" t="s">
        <v>68</v>
      </c>
      <c r="J1510">
        <v>1</v>
      </c>
      <c r="K1510" t="s">
        <v>6902</v>
      </c>
      <c r="O1510" t="s">
        <v>6903</v>
      </c>
      <c r="Q1510" t="s">
        <v>6904</v>
      </c>
      <c r="R1510" t="s">
        <v>6905</v>
      </c>
      <c r="V1510" t="s">
        <v>6906</v>
      </c>
      <c r="Y1510" t="s">
        <v>1</v>
      </c>
      <c r="AI1510" t="s">
        <v>81</v>
      </c>
      <c r="AJ1510" t="s">
        <v>6907</v>
      </c>
      <c r="AK1510" t="s">
        <v>6908</v>
      </c>
      <c r="AL1510" t="s">
        <v>6908</v>
      </c>
      <c r="AM1510" t="s">
        <v>6909</v>
      </c>
      <c r="AO1510">
        <v>0</v>
      </c>
      <c r="AS1510">
        <v>0</v>
      </c>
      <c r="AT1510">
        <v>0</v>
      </c>
      <c r="BB1510">
        <v>0</v>
      </c>
      <c r="BD1510">
        <v>0</v>
      </c>
      <c r="BG1510" s="1">
        <v>42429.629027777781</v>
      </c>
    </row>
    <row r="1511" spans="1:59">
      <c r="A1511">
        <v>37711</v>
      </c>
      <c r="B1511">
        <v>2016</v>
      </c>
      <c r="C1511" t="s">
        <v>12</v>
      </c>
      <c r="D1511" t="s">
        <v>5321</v>
      </c>
      <c r="E1511" s="2">
        <v>42463</v>
      </c>
      <c r="F1511" s="2">
        <v>42465</v>
      </c>
      <c r="G1511" t="s">
        <v>10</v>
      </c>
      <c r="H1511" t="s">
        <v>10</v>
      </c>
      <c r="I1511" t="s">
        <v>237</v>
      </c>
    </row>
    <row r="1512" spans="1:59" hidden="1">
      <c r="A1512">
        <v>37747</v>
      </c>
      <c r="B1512">
        <v>2016</v>
      </c>
      <c r="C1512" t="s">
        <v>7</v>
      </c>
      <c r="E1512" s="2">
        <v>42463</v>
      </c>
      <c r="F1512" s="2">
        <v>42463</v>
      </c>
      <c r="G1512" t="s">
        <v>19</v>
      </c>
      <c r="H1512" t="s">
        <v>19</v>
      </c>
      <c r="I1512" t="s">
        <v>2904</v>
      </c>
      <c r="J1512">
        <v>1</v>
      </c>
      <c r="K1512" t="s">
        <v>5457</v>
      </c>
      <c r="L1512" t="s">
        <v>5458</v>
      </c>
    </row>
    <row r="1513" spans="1:59">
      <c r="A1513">
        <v>38155</v>
      </c>
      <c r="B1513">
        <v>2016</v>
      </c>
      <c r="C1513" t="s">
        <v>12</v>
      </c>
      <c r="D1513" t="s">
        <v>5459</v>
      </c>
      <c r="E1513" s="2">
        <v>42463</v>
      </c>
      <c r="F1513" s="2">
        <v>42464</v>
      </c>
      <c r="G1513" t="s">
        <v>10</v>
      </c>
      <c r="H1513" t="s">
        <v>10</v>
      </c>
      <c r="I1513" t="s">
        <v>5460</v>
      </c>
    </row>
    <row r="1514" spans="1:59" hidden="1">
      <c r="A1514">
        <v>37742</v>
      </c>
      <c r="B1514">
        <v>2016</v>
      </c>
      <c r="C1514" t="s">
        <v>7</v>
      </c>
      <c r="D1514" t="s">
        <v>5461</v>
      </c>
      <c r="E1514" s="2">
        <v>42464</v>
      </c>
      <c r="F1514" s="2">
        <v>42465</v>
      </c>
      <c r="G1514" t="s">
        <v>44</v>
      </c>
      <c r="H1514" t="s">
        <v>44</v>
      </c>
      <c r="I1514" t="s">
        <v>2887</v>
      </c>
      <c r="J1514">
        <v>1</v>
      </c>
      <c r="K1514" t="s">
        <v>2926</v>
      </c>
      <c r="L1514" t="s">
        <v>2927</v>
      </c>
      <c r="M1514" t="s">
        <v>2928</v>
      </c>
    </row>
    <row r="1515" spans="1:59" hidden="1">
      <c r="A1515">
        <v>37797</v>
      </c>
      <c r="B1515">
        <v>2016</v>
      </c>
      <c r="C1515" t="s">
        <v>7</v>
      </c>
      <c r="D1515" t="s">
        <v>5462</v>
      </c>
      <c r="E1515" s="2">
        <v>42464</v>
      </c>
      <c r="F1515" s="2">
        <v>42465</v>
      </c>
      <c r="G1515" t="s">
        <v>10</v>
      </c>
      <c r="H1515" t="s">
        <v>10</v>
      </c>
      <c r="I1515" t="s">
        <v>3401</v>
      </c>
    </row>
    <row r="1516" spans="1:59" hidden="1">
      <c r="A1516">
        <v>37893</v>
      </c>
      <c r="B1516">
        <v>2016</v>
      </c>
      <c r="C1516" t="s">
        <v>7</v>
      </c>
      <c r="D1516" t="s">
        <v>5463</v>
      </c>
      <c r="E1516" s="2">
        <v>42464</v>
      </c>
      <c r="F1516" s="2">
        <v>42467</v>
      </c>
      <c r="G1516" t="s">
        <v>10</v>
      </c>
      <c r="H1516" t="s">
        <v>10</v>
      </c>
      <c r="I1516" t="s">
        <v>2077</v>
      </c>
    </row>
    <row r="1517" spans="1:59" hidden="1">
      <c r="A1517">
        <v>38323</v>
      </c>
      <c r="B1517">
        <v>2016</v>
      </c>
      <c r="C1517" t="s">
        <v>7</v>
      </c>
      <c r="D1517" t="s">
        <v>5464</v>
      </c>
      <c r="E1517" s="2">
        <v>42464</v>
      </c>
      <c r="F1517" s="2">
        <v>42467</v>
      </c>
      <c r="G1517" t="s">
        <v>6</v>
      </c>
      <c r="H1517" t="s">
        <v>6</v>
      </c>
      <c r="I1517" t="s">
        <v>2769</v>
      </c>
      <c r="J1517">
        <v>1</v>
      </c>
      <c r="K1517" t="s">
        <v>2863</v>
      </c>
      <c r="L1517" t="s">
        <v>2864</v>
      </c>
      <c r="N1517" t="s">
        <v>5465</v>
      </c>
    </row>
    <row r="1518" spans="1:59" hidden="1">
      <c r="A1518">
        <v>38361</v>
      </c>
      <c r="B1518">
        <v>2016</v>
      </c>
      <c r="C1518" t="s">
        <v>7</v>
      </c>
      <c r="D1518" t="s">
        <v>5466</v>
      </c>
      <c r="E1518" s="2">
        <v>42464</v>
      </c>
      <c r="F1518" s="2">
        <v>42465</v>
      </c>
      <c r="G1518" t="s">
        <v>36</v>
      </c>
      <c r="H1518" t="s">
        <v>36</v>
      </c>
      <c r="I1518" t="s">
        <v>46</v>
      </c>
      <c r="J1518">
        <v>1</v>
      </c>
      <c r="K1518" t="s">
        <v>204</v>
      </c>
      <c r="L1518" t="s">
        <v>203</v>
      </c>
      <c r="N1518" t="s">
        <v>202</v>
      </c>
      <c r="O1518" t="s">
        <v>184</v>
      </c>
      <c r="R1518" t="s">
        <v>2148</v>
      </c>
      <c r="S1518" t="s">
        <v>2148</v>
      </c>
      <c r="V1518" t="s">
        <v>283</v>
      </c>
      <c r="AB1518" t="s">
        <v>14</v>
      </c>
      <c r="AI1518" t="s">
        <v>4</v>
      </c>
      <c r="AJ1518" t="s">
        <v>16</v>
      </c>
      <c r="AL1518" t="s">
        <v>729</v>
      </c>
      <c r="AM1518" t="s">
        <v>5467</v>
      </c>
      <c r="AO1518">
        <v>0</v>
      </c>
      <c r="AS1518">
        <v>0</v>
      </c>
      <c r="AT1518">
        <v>0</v>
      </c>
      <c r="BB1518">
        <v>0</v>
      </c>
      <c r="BD1518">
        <v>1</v>
      </c>
      <c r="BE1518">
        <v>0</v>
      </c>
      <c r="BF1518">
        <v>73120</v>
      </c>
      <c r="BG1518" s="1">
        <v>42320.459918981483</v>
      </c>
    </row>
    <row r="1519" spans="1:59" hidden="1">
      <c r="A1519">
        <v>38539</v>
      </c>
      <c r="B1519">
        <v>2016</v>
      </c>
      <c r="C1519" t="s">
        <v>7</v>
      </c>
      <c r="D1519" t="s">
        <v>6431</v>
      </c>
      <c r="E1519" s="2">
        <v>42464</v>
      </c>
      <c r="F1519" s="2">
        <v>42467</v>
      </c>
      <c r="G1519" t="s">
        <v>40</v>
      </c>
      <c r="H1519" t="s">
        <v>40</v>
      </c>
      <c r="I1519" t="s">
        <v>5478</v>
      </c>
      <c r="J1519">
        <v>1</v>
      </c>
      <c r="K1519" t="s">
        <v>2306</v>
      </c>
      <c r="L1519" t="s">
        <v>6018</v>
      </c>
      <c r="M1519" t="s">
        <v>2356</v>
      </c>
      <c r="N1519" t="s">
        <v>2394</v>
      </c>
    </row>
    <row r="1520" spans="1:59" hidden="1">
      <c r="A1520">
        <v>38810</v>
      </c>
      <c r="B1520">
        <v>2016</v>
      </c>
      <c r="C1520" t="s">
        <v>7</v>
      </c>
      <c r="E1520" s="2">
        <v>42464</v>
      </c>
      <c r="F1520" s="2">
        <v>42464</v>
      </c>
      <c r="G1520" t="s">
        <v>25</v>
      </c>
      <c r="H1520" t="s">
        <v>25</v>
      </c>
      <c r="I1520" t="s">
        <v>5468</v>
      </c>
      <c r="J1520">
        <v>1</v>
      </c>
      <c r="K1520" t="s">
        <v>5469</v>
      </c>
      <c r="M1520" t="s">
        <v>707</v>
      </c>
    </row>
    <row r="1521" spans="1:59" hidden="1">
      <c r="A1521">
        <v>38246</v>
      </c>
      <c r="B1521">
        <v>2016</v>
      </c>
      <c r="C1521" t="s">
        <v>7</v>
      </c>
      <c r="E1521" s="2">
        <v>42465</v>
      </c>
      <c r="F1521" s="2">
        <v>42466</v>
      </c>
      <c r="G1521" t="s">
        <v>3197</v>
      </c>
      <c r="H1521" t="s">
        <v>3197</v>
      </c>
      <c r="I1521" t="s">
        <v>5470</v>
      </c>
      <c r="J1521">
        <v>1</v>
      </c>
      <c r="K1521" t="s">
        <v>5471</v>
      </c>
      <c r="N1521" t="s">
        <v>5472</v>
      </c>
    </row>
    <row r="1522" spans="1:59" hidden="1">
      <c r="A1522">
        <v>38371</v>
      </c>
      <c r="B1522">
        <v>2016</v>
      </c>
      <c r="C1522" t="s">
        <v>2</v>
      </c>
      <c r="D1522" t="s">
        <v>5473</v>
      </c>
      <c r="E1522" s="2">
        <v>42465</v>
      </c>
      <c r="F1522" s="2">
        <v>42465</v>
      </c>
      <c r="G1522" t="s">
        <v>17</v>
      </c>
      <c r="H1522" t="s">
        <v>17</v>
      </c>
      <c r="I1522" t="s">
        <v>5474</v>
      </c>
      <c r="J1522">
        <v>1</v>
      </c>
      <c r="K1522" t="s">
        <v>5475</v>
      </c>
      <c r="L1522" t="s">
        <v>5476</v>
      </c>
      <c r="N1522" t="s">
        <v>5477</v>
      </c>
    </row>
    <row r="1523" spans="1:59" hidden="1">
      <c r="A1523">
        <v>38605</v>
      </c>
      <c r="B1523">
        <v>2016</v>
      </c>
      <c r="C1523" t="s">
        <v>7</v>
      </c>
      <c r="D1523" t="s">
        <v>5479</v>
      </c>
      <c r="E1523" s="2">
        <v>42465</v>
      </c>
      <c r="F1523" s="2">
        <v>42466</v>
      </c>
      <c r="G1523" t="s">
        <v>25</v>
      </c>
      <c r="H1523" t="s">
        <v>25</v>
      </c>
      <c r="I1523" t="s">
        <v>5480</v>
      </c>
      <c r="J1523">
        <v>1</v>
      </c>
      <c r="K1523" t="s">
        <v>5481</v>
      </c>
      <c r="L1523" t="s">
        <v>5482</v>
      </c>
    </row>
    <row r="1524" spans="1:59" hidden="1">
      <c r="A1524">
        <v>37744</v>
      </c>
      <c r="B1524">
        <v>2016</v>
      </c>
      <c r="C1524" t="s">
        <v>7</v>
      </c>
      <c r="D1524" t="s">
        <v>5483</v>
      </c>
      <c r="E1524" s="2">
        <v>42466</v>
      </c>
      <c r="F1524" s="2">
        <v>42467</v>
      </c>
      <c r="G1524" t="s">
        <v>44</v>
      </c>
      <c r="H1524" t="s">
        <v>44</v>
      </c>
      <c r="I1524" t="s">
        <v>2887</v>
      </c>
      <c r="J1524">
        <v>1</v>
      </c>
      <c r="K1524" t="s">
        <v>2926</v>
      </c>
      <c r="L1524" t="s">
        <v>2927</v>
      </c>
      <c r="M1524" t="s">
        <v>2928</v>
      </c>
    </row>
    <row r="1525" spans="1:59">
      <c r="A1525">
        <v>37859</v>
      </c>
      <c r="B1525">
        <v>2016</v>
      </c>
      <c r="C1525" t="s">
        <v>12</v>
      </c>
      <c r="D1525" t="s">
        <v>5484</v>
      </c>
      <c r="E1525" s="2">
        <v>42466</v>
      </c>
      <c r="F1525" s="2">
        <v>42468</v>
      </c>
      <c r="G1525" t="s">
        <v>25</v>
      </c>
      <c r="H1525" t="s">
        <v>25</v>
      </c>
      <c r="I1525" t="s">
        <v>5485</v>
      </c>
      <c r="J1525">
        <v>1</v>
      </c>
      <c r="K1525" t="s">
        <v>5486</v>
      </c>
      <c r="L1525" t="s">
        <v>2669</v>
      </c>
    </row>
    <row r="1526" spans="1:59" hidden="1">
      <c r="A1526">
        <v>38723</v>
      </c>
      <c r="B1526">
        <v>2016</v>
      </c>
      <c r="C1526" t="s">
        <v>32</v>
      </c>
      <c r="D1526" t="s">
        <v>5484</v>
      </c>
      <c r="E1526" s="2">
        <v>42466</v>
      </c>
      <c r="F1526" s="2">
        <v>42466</v>
      </c>
      <c r="G1526" t="s">
        <v>25</v>
      </c>
      <c r="H1526" t="s">
        <v>25</v>
      </c>
      <c r="I1526" t="s">
        <v>2720</v>
      </c>
      <c r="J1526">
        <v>1</v>
      </c>
      <c r="K1526" t="s">
        <v>2721</v>
      </c>
      <c r="L1526" t="s">
        <v>2722</v>
      </c>
    </row>
    <row r="1527" spans="1:59" hidden="1">
      <c r="A1527">
        <v>37920</v>
      </c>
      <c r="B1527">
        <v>2016</v>
      </c>
      <c r="C1527" t="s">
        <v>2</v>
      </c>
      <c r="D1527" t="s">
        <v>5495</v>
      </c>
      <c r="E1527" s="2">
        <v>42467</v>
      </c>
      <c r="F1527" s="2">
        <v>42469</v>
      </c>
      <c r="G1527" t="s">
        <v>6</v>
      </c>
      <c r="H1527" t="s">
        <v>6</v>
      </c>
      <c r="I1527" t="s">
        <v>2276</v>
      </c>
      <c r="J1527">
        <v>1</v>
      </c>
      <c r="K1527" t="s">
        <v>2277</v>
      </c>
      <c r="L1527" t="s">
        <v>2278</v>
      </c>
      <c r="N1527" t="s">
        <v>2279</v>
      </c>
    </row>
    <row r="1528" spans="1:59" hidden="1">
      <c r="A1528">
        <v>38441</v>
      </c>
      <c r="B1528">
        <v>2016</v>
      </c>
      <c r="C1528" t="s">
        <v>7</v>
      </c>
      <c r="D1528" t="s">
        <v>5496</v>
      </c>
      <c r="E1528" s="2">
        <v>42467</v>
      </c>
      <c r="F1528" s="2">
        <v>42470</v>
      </c>
      <c r="G1528" t="s">
        <v>728</v>
      </c>
      <c r="H1528" t="s">
        <v>728</v>
      </c>
      <c r="I1528" t="s">
        <v>6910</v>
      </c>
      <c r="J1528">
        <v>1</v>
      </c>
      <c r="K1528" t="s">
        <v>3144</v>
      </c>
      <c r="L1528" t="s">
        <v>3145</v>
      </c>
      <c r="M1528" t="s">
        <v>3146</v>
      </c>
      <c r="N1528" t="s">
        <v>3147</v>
      </c>
    </row>
    <row r="1529" spans="1:59" hidden="1">
      <c r="A1529">
        <v>38571</v>
      </c>
      <c r="B1529">
        <v>2016</v>
      </c>
      <c r="C1529" t="s">
        <v>7</v>
      </c>
      <c r="D1529" t="s">
        <v>5497</v>
      </c>
      <c r="E1529" s="2">
        <v>42467</v>
      </c>
      <c r="F1529" s="2">
        <v>42468</v>
      </c>
      <c r="G1529" t="s">
        <v>36</v>
      </c>
      <c r="H1529" t="s">
        <v>36</v>
      </c>
      <c r="I1529" t="s">
        <v>5498</v>
      </c>
      <c r="J1529">
        <v>1</v>
      </c>
      <c r="K1529" t="s">
        <v>5499</v>
      </c>
      <c r="L1529" t="s">
        <v>2640</v>
      </c>
      <c r="N1529" t="s">
        <v>2748</v>
      </c>
      <c r="O1529" t="s">
        <v>2642</v>
      </c>
      <c r="R1529" t="s">
        <v>2643</v>
      </c>
      <c r="S1529" t="s">
        <v>2643</v>
      </c>
      <c r="V1529" t="s">
        <v>2644</v>
      </c>
      <c r="AB1529" t="s">
        <v>25</v>
      </c>
      <c r="AE1529" t="s">
        <v>36</v>
      </c>
      <c r="AI1529" t="s">
        <v>27</v>
      </c>
      <c r="AJ1529" t="s">
        <v>5500</v>
      </c>
      <c r="AK1529" t="s">
        <v>5501</v>
      </c>
      <c r="AL1529" t="s">
        <v>5501</v>
      </c>
      <c r="AM1529" t="s">
        <v>5502</v>
      </c>
      <c r="AO1529">
        <v>0</v>
      </c>
      <c r="AS1529">
        <v>0</v>
      </c>
      <c r="AT1529">
        <v>0</v>
      </c>
      <c r="BB1529">
        <v>0</v>
      </c>
      <c r="BD1529">
        <v>1</v>
      </c>
      <c r="BE1529">
        <v>0</v>
      </c>
      <c r="BF1529">
        <v>73152</v>
      </c>
      <c r="BG1529" s="1">
        <v>42324.490624999999</v>
      </c>
    </row>
    <row r="1530" spans="1:59" hidden="1">
      <c r="A1530">
        <v>38788</v>
      </c>
      <c r="B1530">
        <v>2016</v>
      </c>
      <c r="C1530" t="s">
        <v>32</v>
      </c>
      <c r="E1530" s="2">
        <v>42467</v>
      </c>
      <c r="F1530" s="2">
        <v>42468</v>
      </c>
      <c r="G1530" t="s">
        <v>24</v>
      </c>
      <c r="H1530" t="s">
        <v>24</v>
      </c>
      <c r="I1530" t="s">
        <v>71</v>
      </c>
      <c r="J1530">
        <v>1</v>
      </c>
      <c r="K1530" t="s">
        <v>5503</v>
      </c>
      <c r="L1530" t="s">
        <v>5504</v>
      </c>
      <c r="N1530" t="s">
        <v>2629</v>
      </c>
    </row>
    <row r="1531" spans="1:59" hidden="1">
      <c r="A1531">
        <v>38811</v>
      </c>
      <c r="B1531">
        <v>2016</v>
      </c>
      <c r="C1531" t="s">
        <v>7</v>
      </c>
      <c r="D1531" t="s">
        <v>5505</v>
      </c>
      <c r="E1531" s="2">
        <v>42467</v>
      </c>
      <c r="F1531" s="2">
        <v>42468</v>
      </c>
      <c r="G1531" t="s">
        <v>25</v>
      </c>
      <c r="H1531" t="s">
        <v>25</v>
      </c>
      <c r="I1531" t="s">
        <v>4848</v>
      </c>
      <c r="J1531">
        <v>1</v>
      </c>
      <c r="K1531" t="s">
        <v>5506</v>
      </c>
      <c r="M1531" t="s">
        <v>5507</v>
      </c>
      <c r="N1531" t="s">
        <v>5508</v>
      </c>
      <c r="O1531" t="s">
        <v>5509</v>
      </c>
      <c r="R1531" t="s">
        <v>5510</v>
      </c>
      <c r="Y1531" t="s">
        <v>1</v>
      </c>
      <c r="AB1531" t="s">
        <v>36</v>
      </c>
      <c r="AI1531" t="s">
        <v>4</v>
      </c>
      <c r="AJ1531" t="s">
        <v>16</v>
      </c>
      <c r="AK1531" t="s">
        <v>729</v>
      </c>
      <c r="AL1531" t="s">
        <v>729</v>
      </c>
      <c r="AM1531" t="s">
        <v>5502</v>
      </c>
      <c r="AO1531">
        <v>0</v>
      </c>
      <c r="AS1531">
        <v>0</v>
      </c>
      <c r="AT1531">
        <v>0</v>
      </c>
      <c r="BB1531">
        <v>0</v>
      </c>
      <c r="BD1531">
        <v>0</v>
      </c>
      <c r="BG1531" s="1">
        <v>42310.483888888892</v>
      </c>
    </row>
    <row r="1532" spans="1:59" hidden="1">
      <c r="A1532">
        <v>38908</v>
      </c>
      <c r="B1532">
        <v>2016</v>
      </c>
      <c r="C1532" t="s">
        <v>7</v>
      </c>
      <c r="E1532" s="2">
        <v>42467</v>
      </c>
      <c r="F1532" s="2">
        <v>42468</v>
      </c>
      <c r="G1532" t="s">
        <v>36</v>
      </c>
      <c r="H1532" t="s">
        <v>36</v>
      </c>
      <c r="I1532" t="s">
        <v>6432</v>
      </c>
      <c r="J1532">
        <v>1</v>
      </c>
      <c r="K1532" t="s">
        <v>6433</v>
      </c>
      <c r="L1532" t="s">
        <v>6434</v>
      </c>
      <c r="M1532" t="s">
        <v>6435</v>
      </c>
      <c r="N1532" t="s">
        <v>6436</v>
      </c>
      <c r="O1532" t="s">
        <v>6437</v>
      </c>
      <c r="Y1532" t="s">
        <v>1</v>
      </c>
      <c r="AB1532" t="s">
        <v>36</v>
      </c>
      <c r="AI1532" t="s">
        <v>6438</v>
      </c>
      <c r="AJ1532" t="s">
        <v>18</v>
      </c>
      <c r="AK1532" t="s">
        <v>677</v>
      </c>
      <c r="AL1532" t="s">
        <v>677</v>
      </c>
      <c r="AM1532" t="s">
        <v>5502</v>
      </c>
      <c r="AO1532">
        <v>0</v>
      </c>
      <c r="AS1532">
        <v>0</v>
      </c>
      <c r="AT1532">
        <v>0</v>
      </c>
      <c r="BB1532">
        <v>0</v>
      </c>
      <c r="BD1532">
        <v>0</v>
      </c>
      <c r="BG1532" s="1">
        <v>42334.833055555559</v>
      </c>
    </row>
    <row r="1533" spans="1:59" hidden="1">
      <c r="A1533">
        <v>37528</v>
      </c>
      <c r="B1533">
        <v>2016</v>
      </c>
      <c r="C1533" t="s">
        <v>32</v>
      </c>
      <c r="E1533" s="2">
        <v>42468</v>
      </c>
      <c r="F1533" s="2">
        <v>42470</v>
      </c>
      <c r="G1533" t="s">
        <v>8</v>
      </c>
      <c r="H1533" t="s">
        <v>8</v>
      </c>
      <c r="I1533" t="s">
        <v>1234</v>
      </c>
      <c r="J1533">
        <v>1</v>
      </c>
      <c r="K1533" t="s">
        <v>1182</v>
      </c>
      <c r="L1533" t="s">
        <v>2087</v>
      </c>
      <c r="M1533" t="s">
        <v>827</v>
      </c>
    </row>
    <row r="1534" spans="1:59" hidden="1">
      <c r="A1534">
        <v>38082</v>
      </c>
      <c r="B1534">
        <v>2016</v>
      </c>
      <c r="C1534" t="s">
        <v>32</v>
      </c>
      <c r="E1534" s="2">
        <v>42468</v>
      </c>
      <c r="F1534" s="2">
        <v>42469</v>
      </c>
      <c r="G1534" t="s">
        <v>5</v>
      </c>
      <c r="H1534" t="s">
        <v>5</v>
      </c>
      <c r="I1534" t="s">
        <v>4207</v>
      </c>
      <c r="J1534">
        <v>1</v>
      </c>
      <c r="K1534" t="s">
        <v>5511</v>
      </c>
      <c r="L1534" t="s">
        <v>4208</v>
      </c>
      <c r="N1534" t="s">
        <v>4211</v>
      </c>
    </row>
    <row r="1535" spans="1:59" hidden="1">
      <c r="A1535">
        <v>38325</v>
      </c>
      <c r="B1535">
        <v>2016</v>
      </c>
      <c r="C1535" t="s">
        <v>7</v>
      </c>
      <c r="D1535" t="s">
        <v>5464</v>
      </c>
      <c r="E1535" s="2">
        <v>42468</v>
      </c>
      <c r="F1535" s="2">
        <v>42469</v>
      </c>
      <c r="G1535" t="s">
        <v>6</v>
      </c>
      <c r="H1535" t="s">
        <v>6</v>
      </c>
      <c r="I1535" t="s">
        <v>2402</v>
      </c>
      <c r="J1535">
        <v>1</v>
      </c>
      <c r="K1535" t="s">
        <v>2403</v>
      </c>
      <c r="L1535" t="s">
        <v>2278</v>
      </c>
      <c r="N1535" t="s">
        <v>2404</v>
      </c>
      <c r="O1535" t="s">
        <v>2405</v>
      </c>
      <c r="R1535" t="s">
        <v>2406</v>
      </c>
      <c r="V1535" t="s">
        <v>2407</v>
      </c>
      <c r="AB1535" t="s">
        <v>88</v>
      </c>
      <c r="AI1535" t="s">
        <v>35</v>
      </c>
      <c r="AJ1535" t="s">
        <v>18</v>
      </c>
      <c r="AK1535" t="s">
        <v>677</v>
      </c>
      <c r="AL1535" t="s">
        <v>677</v>
      </c>
      <c r="AM1535" t="s">
        <v>5512</v>
      </c>
      <c r="AO1535">
        <v>0</v>
      </c>
      <c r="AS1535">
        <v>0</v>
      </c>
      <c r="AT1535">
        <v>0</v>
      </c>
      <c r="BB1535">
        <v>0</v>
      </c>
      <c r="BD1535">
        <v>1</v>
      </c>
      <c r="BE1535">
        <v>0</v>
      </c>
      <c r="BF1535">
        <v>0</v>
      </c>
      <c r="BG1535" s="1">
        <v>42317.422083333331</v>
      </c>
    </row>
    <row r="1536" spans="1:59" hidden="1">
      <c r="A1536">
        <v>38494</v>
      </c>
      <c r="B1536">
        <v>2016</v>
      </c>
      <c r="C1536" t="s">
        <v>7</v>
      </c>
      <c r="E1536" s="2">
        <v>42468</v>
      </c>
      <c r="F1536" s="2">
        <v>42470</v>
      </c>
      <c r="G1536" t="s">
        <v>24</v>
      </c>
      <c r="H1536" t="s">
        <v>24</v>
      </c>
      <c r="I1536" t="s">
        <v>71</v>
      </c>
      <c r="J1536">
        <v>1</v>
      </c>
      <c r="K1536" t="s">
        <v>2621</v>
      </c>
      <c r="L1536" t="s">
        <v>2622</v>
      </c>
      <c r="N1536" t="s">
        <v>2355</v>
      </c>
    </row>
    <row r="1537" spans="1:59" hidden="1">
      <c r="A1537">
        <v>38500</v>
      </c>
      <c r="B1537">
        <v>2016</v>
      </c>
      <c r="C1537" t="s">
        <v>26</v>
      </c>
      <c r="D1537" t="s">
        <v>5513</v>
      </c>
      <c r="E1537" s="2">
        <v>42468</v>
      </c>
      <c r="F1537" s="2">
        <v>42469</v>
      </c>
      <c r="G1537" t="s">
        <v>36</v>
      </c>
      <c r="H1537" t="s">
        <v>36</v>
      </c>
      <c r="I1537" t="s">
        <v>3291</v>
      </c>
      <c r="J1537">
        <v>1</v>
      </c>
      <c r="K1537" t="s">
        <v>3292</v>
      </c>
      <c r="L1537" t="s">
        <v>5514</v>
      </c>
      <c r="M1537" t="s">
        <v>3294</v>
      </c>
      <c r="N1537" t="s">
        <v>3295</v>
      </c>
    </row>
    <row r="1538" spans="1:59" hidden="1">
      <c r="A1538">
        <v>38632</v>
      </c>
      <c r="B1538">
        <v>2016</v>
      </c>
      <c r="C1538" t="s">
        <v>7</v>
      </c>
      <c r="D1538" t="s">
        <v>5515</v>
      </c>
      <c r="E1538" s="2">
        <v>42468</v>
      </c>
      <c r="F1538" s="2">
        <v>42469</v>
      </c>
      <c r="G1538" t="s">
        <v>25</v>
      </c>
      <c r="H1538" t="s">
        <v>25</v>
      </c>
      <c r="I1538" t="s">
        <v>2496</v>
      </c>
      <c r="J1538">
        <v>1</v>
      </c>
      <c r="K1538" t="s">
        <v>5516</v>
      </c>
      <c r="L1538" t="s">
        <v>5517</v>
      </c>
    </row>
    <row r="1539" spans="1:59" hidden="1">
      <c r="A1539">
        <v>37572</v>
      </c>
      <c r="B1539">
        <v>2016</v>
      </c>
      <c r="C1539" t="s">
        <v>7</v>
      </c>
      <c r="D1539" t="s">
        <v>5518</v>
      </c>
      <c r="E1539" s="2">
        <v>42469</v>
      </c>
      <c r="F1539" s="2">
        <v>42470</v>
      </c>
      <c r="G1539" t="s">
        <v>8</v>
      </c>
      <c r="H1539" t="s">
        <v>8</v>
      </c>
      <c r="I1539" t="s">
        <v>918</v>
      </c>
      <c r="J1539">
        <v>1</v>
      </c>
      <c r="K1539" t="s">
        <v>1182</v>
      </c>
      <c r="L1539" t="s">
        <v>919</v>
      </c>
      <c r="M1539" t="s">
        <v>920</v>
      </c>
    </row>
    <row r="1540" spans="1:59" hidden="1">
      <c r="A1540">
        <v>37992</v>
      </c>
      <c r="B1540">
        <v>2016</v>
      </c>
      <c r="C1540" t="s">
        <v>2</v>
      </c>
      <c r="D1540" t="s">
        <v>5521</v>
      </c>
      <c r="E1540" s="2">
        <v>42469</v>
      </c>
      <c r="F1540" s="2">
        <v>42469</v>
      </c>
      <c r="G1540" t="s">
        <v>5</v>
      </c>
      <c r="H1540" t="s">
        <v>5</v>
      </c>
      <c r="I1540" t="s">
        <v>5522</v>
      </c>
      <c r="J1540">
        <v>1</v>
      </c>
      <c r="K1540" t="s">
        <v>5523</v>
      </c>
      <c r="L1540" t="s">
        <v>5524</v>
      </c>
      <c r="M1540" t="s">
        <v>5525</v>
      </c>
      <c r="N1540" t="s">
        <v>5526</v>
      </c>
    </row>
    <row r="1541" spans="1:59" hidden="1">
      <c r="A1541">
        <v>37993</v>
      </c>
      <c r="B1541">
        <v>2016</v>
      </c>
      <c r="C1541" t="s">
        <v>2</v>
      </c>
      <c r="D1541" t="s">
        <v>5527</v>
      </c>
      <c r="E1541" s="2">
        <v>42469</v>
      </c>
      <c r="F1541" s="2">
        <v>42469</v>
      </c>
      <c r="G1541" t="s">
        <v>5</v>
      </c>
      <c r="H1541" t="s">
        <v>5</v>
      </c>
      <c r="I1541" t="s">
        <v>5528</v>
      </c>
      <c r="J1541">
        <v>1</v>
      </c>
      <c r="K1541" t="s">
        <v>5529</v>
      </c>
      <c r="L1541" t="s">
        <v>5530</v>
      </c>
      <c r="N1541" t="s">
        <v>5531</v>
      </c>
    </row>
    <row r="1542" spans="1:59" hidden="1">
      <c r="A1542">
        <v>37995</v>
      </c>
      <c r="B1542">
        <v>2016</v>
      </c>
      <c r="C1542" t="s">
        <v>2</v>
      </c>
      <c r="D1542" t="s">
        <v>5532</v>
      </c>
      <c r="E1542" s="2">
        <v>42469</v>
      </c>
      <c r="F1542" s="2">
        <v>42469</v>
      </c>
      <c r="G1542" t="s">
        <v>5</v>
      </c>
      <c r="H1542" t="s">
        <v>5</v>
      </c>
      <c r="I1542" t="s">
        <v>5533</v>
      </c>
      <c r="J1542">
        <v>1</v>
      </c>
      <c r="K1542" t="s">
        <v>5532</v>
      </c>
      <c r="L1542" t="s">
        <v>5534</v>
      </c>
      <c r="M1542" t="s">
        <v>5535</v>
      </c>
      <c r="N1542" t="s">
        <v>5536</v>
      </c>
      <c r="O1542">
        <v>4792661721</v>
      </c>
      <c r="R1542" t="s">
        <v>5537</v>
      </c>
      <c r="V1542" t="s">
        <v>5538</v>
      </c>
      <c r="AI1542" t="s">
        <v>0</v>
      </c>
      <c r="AJ1542" t="s">
        <v>0</v>
      </c>
      <c r="AK1542" t="s">
        <v>5820</v>
      </c>
      <c r="AL1542" t="s">
        <v>5820</v>
      </c>
      <c r="AM1542" t="s">
        <v>5921</v>
      </c>
      <c r="AO1542">
        <v>0</v>
      </c>
      <c r="AS1542">
        <v>0</v>
      </c>
      <c r="AT1542">
        <v>0</v>
      </c>
      <c r="BB1542">
        <v>0</v>
      </c>
      <c r="BD1542">
        <v>1</v>
      </c>
      <c r="BE1542">
        <v>0</v>
      </c>
      <c r="BF1542">
        <v>3895</v>
      </c>
      <c r="BG1542" s="1">
        <v>42289.436724537038</v>
      </c>
    </row>
    <row r="1543" spans="1:59" hidden="1">
      <c r="A1543">
        <v>38011</v>
      </c>
      <c r="B1543">
        <v>2016</v>
      </c>
      <c r="C1543" t="s">
        <v>7</v>
      </c>
      <c r="E1543" s="2">
        <v>42469</v>
      </c>
      <c r="F1543" s="2">
        <v>42470</v>
      </c>
      <c r="G1543" t="s">
        <v>14</v>
      </c>
      <c r="H1543" t="s">
        <v>14</v>
      </c>
      <c r="I1543" t="s">
        <v>5539</v>
      </c>
      <c r="J1543">
        <v>1</v>
      </c>
      <c r="K1543" t="s">
        <v>5540</v>
      </c>
      <c r="L1543" t="s">
        <v>5541</v>
      </c>
      <c r="M1543" t="s">
        <v>5542</v>
      </c>
      <c r="N1543" t="s">
        <v>5543</v>
      </c>
    </row>
    <row r="1544" spans="1:59" hidden="1">
      <c r="A1544">
        <v>38021</v>
      </c>
      <c r="B1544">
        <v>2016</v>
      </c>
      <c r="C1544" t="s">
        <v>7</v>
      </c>
      <c r="E1544" s="2">
        <v>42469</v>
      </c>
      <c r="F1544" s="2">
        <v>42470</v>
      </c>
      <c r="G1544" t="s">
        <v>14</v>
      </c>
      <c r="H1544" t="s">
        <v>14</v>
      </c>
      <c r="I1544" t="s">
        <v>50</v>
      </c>
      <c r="J1544">
        <v>1</v>
      </c>
      <c r="K1544" t="s">
        <v>2258</v>
      </c>
      <c r="L1544" t="s">
        <v>2259</v>
      </c>
      <c r="M1544" t="s">
        <v>2260</v>
      </c>
      <c r="N1544" t="s">
        <v>2261</v>
      </c>
    </row>
    <row r="1545" spans="1:59" hidden="1">
      <c r="A1545">
        <v>38194</v>
      </c>
      <c r="B1545">
        <v>2016</v>
      </c>
      <c r="C1545" t="s">
        <v>7</v>
      </c>
      <c r="E1545" s="2">
        <v>42469</v>
      </c>
      <c r="F1545" s="2">
        <v>42471</v>
      </c>
      <c r="G1545" t="s">
        <v>5</v>
      </c>
      <c r="H1545" t="s">
        <v>5</v>
      </c>
      <c r="I1545" t="s">
        <v>4207</v>
      </c>
      <c r="J1545">
        <v>1</v>
      </c>
      <c r="K1545" t="s">
        <v>4208</v>
      </c>
      <c r="L1545" t="s">
        <v>5544</v>
      </c>
      <c r="N1545" t="s">
        <v>4211</v>
      </c>
    </row>
    <row r="1546" spans="1:59" hidden="1">
      <c r="A1546">
        <v>38558</v>
      </c>
      <c r="B1546">
        <v>2016</v>
      </c>
      <c r="C1546" t="s">
        <v>7</v>
      </c>
      <c r="D1546" t="s">
        <v>2701</v>
      </c>
      <c r="E1546" s="2">
        <v>42469</v>
      </c>
      <c r="F1546" s="2">
        <v>42470</v>
      </c>
      <c r="G1546" t="s">
        <v>36</v>
      </c>
      <c r="H1546" t="s">
        <v>36</v>
      </c>
      <c r="I1546" t="s">
        <v>48</v>
      </c>
      <c r="J1546">
        <v>1</v>
      </c>
      <c r="K1546" t="s">
        <v>2575</v>
      </c>
      <c r="L1546" t="s">
        <v>2576</v>
      </c>
      <c r="M1546" t="s">
        <v>2323</v>
      </c>
      <c r="N1546" t="s">
        <v>2324</v>
      </c>
      <c r="O1546" t="s">
        <v>2577</v>
      </c>
      <c r="R1546" t="s">
        <v>2326</v>
      </c>
      <c r="S1546" t="s">
        <v>2326</v>
      </c>
      <c r="V1546" t="s">
        <v>2327</v>
      </c>
      <c r="AB1546" t="s">
        <v>36</v>
      </c>
      <c r="AI1546" t="s">
        <v>2690</v>
      </c>
      <c r="AJ1546" t="s">
        <v>18</v>
      </c>
      <c r="AK1546" t="s">
        <v>677</v>
      </c>
      <c r="AL1546" t="s">
        <v>677</v>
      </c>
      <c r="AM1546" t="s">
        <v>5520</v>
      </c>
      <c r="AO1546">
        <v>0</v>
      </c>
      <c r="AS1546">
        <v>0</v>
      </c>
      <c r="AT1546">
        <v>0</v>
      </c>
      <c r="BB1546">
        <v>0</v>
      </c>
      <c r="BD1546">
        <v>1</v>
      </c>
      <c r="BE1546">
        <v>0</v>
      </c>
      <c r="BF1546">
        <v>-1</v>
      </c>
      <c r="BG1546" s="1">
        <v>42307.628668981481</v>
      </c>
    </row>
    <row r="1547" spans="1:59" hidden="1">
      <c r="A1547">
        <v>38841</v>
      </c>
      <c r="B1547">
        <v>2016</v>
      </c>
      <c r="C1547" t="s">
        <v>15</v>
      </c>
      <c r="D1547" t="s">
        <v>5847</v>
      </c>
      <c r="E1547" s="2">
        <v>42469</v>
      </c>
      <c r="F1547" s="2">
        <v>42470</v>
      </c>
      <c r="G1547" t="s">
        <v>6</v>
      </c>
      <c r="H1547" t="s">
        <v>6</v>
      </c>
      <c r="I1547" t="s">
        <v>453</v>
      </c>
      <c r="J1547">
        <v>1</v>
      </c>
      <c r="K1547" t="s">
        <v>5922</v>
      </c>
      <c r="L1547" t="s">
        <v>5923</v>
      </c>
      <c r="M1547" t="s">
        <v>5924</v>
      </c>
      <c r="N1547" t="s">
        <v>5925</v>
      </c>
      <c r="O1547" t="s">
        <v>5926</v>
      </c>
      <c r="R1547" t="s">
        <v>5927</v>
      </c>
      <c r="Y1547" t="s">
        <v>1</v>
      </c>
      <c r="AI1547" t="s">
        <v>13</v>
      </c>
      <c r="AJ1547" t="s">
        <v>5783</v>
      </c>
      <c r="AK1547" t="s">
        <v>5869</v>
      </c>
      <c r="AL1547" t="s">
        <v>5869</v>
      </c>
      <c r="AM1547" t="s">
        <v>5520</v>
      </c>
      <c r="AO1547">
        <v>0</v>
      </c>
      <c r="AS1547">
        <v>0</v>
      </c>
      <c r="AT1547">
        <v>1</v>
      </c>
      <c r="BB1547">
        <v>0</v>
      </c>
      <c r="BD1547">
        <v>0</v>
      </c>
      <c r="BG1547" s="1">
        <v>42377.600752314815</v>
      </c>
    </row>
    <row r="1548" spans="1:59" hidden="1">
      <c r="A1548">
        <v>38890</v>
      </c>
      <c r="B1548">
        <v>2016</v>
      </c>
      <c r="C1548" t="s">
        <v>32</v>
      </c>
      <c r="D1548" t="s">
        <v>6439</v>
      </c>
      <c r="E1548" s="2">
        <v>42469</v>
      </c>
      <c r="F1548" s="2">
        <v>42470</v>
      </c>
      <c r="G1548" t="s">
        <v>6</v>
      </c>
      <c r="H1548" t="s">
        <v>6</v>
      </c>
      <c r="I1548" t="s">
        <v>62</v>
      </c>
      <c r="J1548">
        <v>1</v>
      </c>
      <c r="K1548" t="s">
        <v>2863</v>
      </c>
      <c r="L1548" t="s">
        <v>2864</v>
      </c>
      <c r="M1548" t="s">
        <v>6440</v>
      </c>
      <c r="O1548" t="s">
        <v>6441</v>
      </c>
      <c r="Q1548" t="s">
        <v>6442</v>
      </c>
      <c r="R1548" t="s">
        <v>2867</v>
      </c>
      <c r="Y1548" t="s">
        <v>1</v>
      </c>
      <c r="AF1548">
        <v>400</v>
      </c>
      <c r="AI1548" t="s">
        <v>81</v>
      </c>
      <c r="AJ1548" t="s">
        <v>69</v>
      </c>
      <c r="AK1548" t="s">
        <v>3656</v>
      </c>
      <c r="AL1548" t="s">
        <v>3656</v>
      </c>
      <c r="AM1548" t="s">
        <v>5520</v>
      </c>
      <c r="AO1548">
        <v>0</v>
      </c>
      <c r="AS1548">
        <v>0</v>
      </c>
      <c r="AT1548">
        <v>1</v>
      </c>
      <c r="BB1548">
        <v>0</v>
      </c>
      <c r="BD1548">
        <v>0</v>
      </c>
      <c r="BG1548" s="1">
        <v>42382.359456018516</v>
      </c>
    </row>
    <row r="1549" spans="1:59">
      <c r="A1549">
        <v>38950</v>
      </c>
      <c r="B1549">
        <v>2016</v>
      </c>
      <c r="C1549" t="s">
        <v>12</v>
      </c>
      <c r="D1549" t="s">
        <v>6911</v>
      </c>
      <c r="E1549" s="2">
        <v>42469</v>
      </c>
      <c r="F1549" s="2">
        <v>42470</v>
      </c>
      <c r="G1549" t="s">
        <v>6</v>
      </c>
      <c r="H1549" t="s">
        <v>6</v>
      </c>
      <c r="I1549" t="s">
        <v>6606</v>
      </c>
      <c r="J1549">
        <v>1</v>
      </c>
      <c r="K1549" t="s">
        <v>6912</v>
      </c>
      <c r="L1549" t="s">
        <v>6913</v>
      </c>
      <c r="N1549" t="s">
        <v>6914</v>
      </c>
      <c r="O1549">
        <v>46107086900</v>
      </c>
      <c r="R1549" t="s">
        <v>6654</v>
      </c>
      <c r="AI1549" t="s">
        <v>35</v>
      </c>
      <c r="AJ1549" t="s">
        <v>123</v>
      </c>
      <c r="AK1549" t="s">
        <v>900</v>
      </c>
      <c r="AL1549" t="s">
        <v>900</v>
      </c>
      <c r="AM1549" t="s">
        <v>5520</v>
      </c>
      <c r="AO1549">
        <v>0</v>
      </c>
      <c r="AS1549">
        <v>0</v>
      </c>
      <c r="AT1549">
        <v>0</v>
      </c>
      <c r="BB1549">
        <v>0</v>
      </c>
      <c r="BD1549">
        <v>0</v>
      </c>
      <c r="BE1549">
        <v>0</v>
      </c>
      <c r="BF1549">
        <v>6508439</v>
      </c>
      <c r="BG1549" s="1">
        <v>42430.380381944444</v>
      </c>
    </row>
    <row r="1550" spans="1:59" hidden="1">
      <c r="A1550">
        <v>38956</v>
      </c>
      <c r="B1550">
        <v>2016</v>
      </c>
      <c r="C1550" t="s">
        <v>32</v>
      </c>
      <c r="D1550" t="s">
        <v>6915</v>
      </c>
      <c r="E1550" s="2">
        <v>42469</v>
      </c>
      <c r="F1550" s="2">
        <v>42470</v>
      </c>
      <c r="G1550" t="s">
        <v>6</v>
      </c>
      <c r="H1550" t="s">
        <v>6</v>
      </c>
      <c r="I1550" t="s">
        <v>6606</v>
      </c>
      <c r="J1550">
        <v>1</v>
      </c>
      <c r="K1550" t="s">
        <v>5560</v>
      </c>
      <c r="L1550" t="s">
        <v>5561</v>
      </c>
      <c r="N1550" t="s">
        <v>6609</v>
      </c>
    </row>
    <row r="1551" spans="1:59" hidden="1">
      <c r="A1551">
        <v>37715</v>
      </c>
      <c r="B1551">
        <v>2016</v>
      </c>
      <c r="C1551" t="s">
        <v>32</v>
      </c>
      <c r="D1551" t="s">
        <v>5321</v>
      </c>
      <c r="E1551" s="2">
        <v>42470</v>
      </c>
      <c r="F1551" s="2">
        <v>42470</v>
      </c>
      <c r="G1551" t="s">
        <v>10</v>
      </c>
      <c r="H1551" t="s">
        <v>10</v>
      </c>
      <c r="I1551" t="s">
        <v>237</v>
      </c>
    </row>
    <row r="1552" spans="1:59" hidden="1">
      <c r="A1552">
        <v>37919</v>
      </c>
      <c r="B1552">
        <v>2016</v>
      </c>
      <c r="C1552" t="s">
        <v>2</v>
      </c>
      <c r="D1552" t="s">
        <v>5545</v>
      </c>
      <c r="E1552" s="2">
        <v>42470</v>
      </c>
      <c r="F1552" s="2">
        <v>42470</v>
      </c>
      <c r="G1552" t="s">
        <v>6</v>
      </c>
      <c r="H1552" t="s">
        <v>6</v>
      </c>
      <c r="I1552" t="s">
        <v>5546</v>
      </c>
      <c r="J1552">
        <v>1</v>
      </c>
      <c r="K1552" t="s">
        <v>5547</v>
      </c>
      <c r="L1552" t="s">
        <v>5548</v>
      </c>
      <c r="N1552" t="s">
        <v>5549</v>
      </c>
    </row>
    <row r="1553" spans="1:59" hidden="1">
      <c r="A1553">
        <v>38299</v>
      </c>
      <c r="B1553">
        <v>2016</v>
      </c>
      <c r="C1553" t="s">
        <v>2</v>
      </c>
      <c r="D1553" t="s">
        <v>797</v>
      </c>
      <c r="E1553" s="2">
        <v>42470</v>
      </c>
      <c r="F1553" s="2">
        <v>42470</v>
      </c>
      <c r="G1553" t="s">
        <v>24</v>
      </c>
      <c r="H1553" t="s">
        <v>24</v>
      </c>
      <c r="I1553" t="s">
        <v>71</v>
      </c>
      <c r="J1553">
        <v>1</v>
      </c>
      <c r="K1553" t="s">
        <v>2342</v>
      </c>
      <c r="L1553" t="s">
        <v>2343</v>
      </c>
      <c r="N1553" t="s">
        <v>2355</v>
      </c>
    </row>
    <row r="1554" spans="1:59" hidden="1">
      <c r="A1554">
        <v>37573</v>
      </c>
      <c r="B1554">
        <v>2016</v>
      </c>
      <c r="C1554" t="s">
        <v>7</v>
      </c>
      <c r="D1554" t="s">
        <v>5550</v>
      </c>
      <c r="E1554" s="2">
        <v>42471</v>
      </c>
      <c r="F1554" s="2">
        <v>42474</v>
      </c>
      <c r="G1554" t="s">
        <v>8</v>
      </c>
      <c r="H1554" t="s">
        <v>8</v>
      </c>
      <c r="I1554" t="s">
        <v>879</v>
      </c>
      <c r="J1554">
        <v>1</v>
      </c>
      <c r="K1554" t="s">
        <v>1182</v>
      </c>
      <c r="L1554" t="s">
        <v>2088</v>
      </c>
      <c r="M1554" t="s">
        <v>912</v>
      </c>
    </row>
    <row r="1555" spans="1:59" hidden="1">
      <c r="A1555">
        <v>37967</v>
      </c>
      <c r="B1555">
        <v>2016</v>
      </c>
      <c r="C1555" t="s">
        <v>7</v>
      </c>
      <c r="E1555" s="2">
        <v>42471</v>
      </c>
      <c r="F1555" s="2">
        <v>42476</v>
      </c>
      <c r="G1555" t="s">
        <v>22</v>
      </c>
      <c r="H1555" t="s">
        <v>22</v>
      </c>
      <c r="I1555" t="s">
        <v>5289</v>
      </c>
      <c r="J1555">
        <v>1</v>
      </c>
      <c r="K1555" t="s">
        <v>3861</v>
      </c>
      <c r="L1555" t="s">
        <v>5406</v>
      </c>
      <c r="M1555" t="s">
        <v>3863</v>
      </c>
    </row>
    <row r="1556" spans="1:59" hidden="1">
      <c r="A1556">
        <v>38538</v>
      </c>
      <c r="B1556">
        <v>2016</v>
      </c>
      <c r="C1556" t="s">
        <v>7</v>
      </c>
      <c r="E1556" s="2">
        <v>42471</v>
      </c>
      <c r="F1556" s="2">
        <v>42472</v>
      </c>
      <c r="G1556" t="s">
        <v>40</v>
      </c>
      <c r="H1556" t="s">
        <v>40</v>
      </c>
      <c r="I1556" t="s">
        <v>5551</v>
      </c>
      <c r="J1556">
        <v>1</v>
      </c>
      <c r="Y1556" t="s">
        <v>1</v>
      </c>
      <c r="AB1556" t="s">
        <v>47</v>
      </c>
      <c r="AF1556">
        <v>0</v>
      </c>
      <c r="AI1556" t="s">
        <v>4</v>
      </c>
      <c r="AJ1556" t="s">
        <v>3</v>
      </c>
      <c r="AK1556" t="s">
        <v>675</v>
      </c>
      <c r="AM1556" t="s">
        <v>5552</v>
      </c>
      <c r="AN1556" t="s">
        <v>28</v>
      </c>
      <c r="AO1556">
        <v>0</v>
      </c>
      <c r="AS1556">
        <v>0</v>
      </c>
      <c r="AT1556">
        <v>0</v>
      </c>
      <c r="BB1556">
        <v>0</v>
      </c>
      <c r="BC1556">
        <v>0</v>
      </c>
      <c r="BD1556">
        <v>0</v>
      </c>
      <c r="BG1556" s="1">
        <v>42283.667303240742</v>
      </c>
    </row>
    <row r="1557" spans="1:59" hidden="1">
      <c r="A1557">
        <v>38559</v>
      </c>
      <c r="B1557">
        <v>2016</v>
      </c>
      <c r="C1557" t="s">
        <v>7</v>
      </c>
      <c r="D1557" t="s">
        <v>5553</v>
      </c>
      <c r="E1557" s="2">
        <v>42471</v>
      </c>
      <c r="F1557" s="2">
        <v>42472</v>
      </c>
      <c r="G1557" t="s">
        <v>10</v>
      </c>
      <c r="H1557" t="s">
        <v>10</v>
      </c>
      <c r="I1557" t="s">
        <v>5554</v>
      </c>
    </row>
    <row r="1558" spans="1:59" hidden="1">
      <c r="A1558">
        <v>38072</v>
      </c>
      <c r="B1558">
        <v>2016</v>
      </c>
      <c r="C1558" t="s">
        <v>7</v>
      </c>
      <c r="E1558" s="2">
        <v>42472</v>
      </c>
      <c r="F1558" s="2">
        <v>42473</v>
      </c>
      <c r="G1558" t="s">
        <v>14</v>
      </c>
      <c r="H1558" t="s">
        <v>14</v>
      </c>
      <c r="I1558" t="s">
        <v>5487</v>
      </c>
      <c r="J1558">
        <v>1</v>
      </c>
      <c r="K1558" t="s">
        <v>5488</v>
      </c>
      <c r="L1558" t="s">
        <v>5489</v>
      </c>
      <c r="M1558" t="s">
        <v>5490</v>
      </c>
      <c r="N1558" t="s">
        <v>5491</v>
      </c>
      <c r="O1558" t="s">
        <v>5492</v>
      </c>
      <c r="R1558" t="s">
        <v>5493</v>
      </c>
      <c r="V1558" t="s">
        <v>5494</v>
      </c>
      <c r="AB1558" t="s">
        <v>40</v>
      </c>
      <c r="AI1558" t="s">
        <v>4</v>
      </c>
      <c r="AJ1558" t="s">
        <v>3</v>
      </c>
      <c r="AK1558" t="s">
        <v>675</v>
      </c>
      <c r="AM1558" t="s">
        <v>6443</v>
      </c>
      <c r="AN1558" t="s">
        <v>28</v>
      </c>
      <c r="AO1558">
        <v>0</v>
      </c>
      <c r="AS1558">
        <v>0</v>
      </c>
      <c r="AT1558">
        <v>1</v>
      </c>
      <c r="BB1558">
        <v>0</v>
      </c>
      <c r="BD1558">
        <v>0</v>
      </c>
      <c r="BE1558">
        <v>0</v>
      </c>
      <c r="BF1558">
        <v>1863596</v>
      </c>
      <c r="BG1558" s="1">
        <v>42353.629224537035</v>
      </c>
    </row>
    <row r="1559" spans="1:59" hidden="1">
      <c r="A1559">
        <v>38088</v>
      </c>
      <c r="B1559">
        <v>2016</v>
      </c>
      <c r="C1559" t="s">
        <v>7</v>
      </c>
      <c r="E1559" s="2">
        <v>42472</v>
      </c>
      <c r="F1559" s="2">
        <v>42475</v>
      </c>
      <c r="G1559" t="s">
        <v>14</v>
      </c>
      <c r="H1559" t="s">
        <v>14</v>
      </c>
      <c r="I1559" t="s">
        <v>236</v>
      </c>
      <c r="J1559">
        <v>1</v>
      </c>
      <c r="K1559" t="s">
        <v>2262</v>
      </c>
      <c r="L1559" t="s">
        <v>2263</v>
      </c>
      <c r="M1559" t="s">
        <v>2264</v>
      </c>
      <c r="N1559" t="s">
        <v>2265</v>
      </c>
      <c r="O1559" t="s">
        <v>2266</v>
      </c>
      <c r="R1559" t="s">
        <v>2267</v>
      </c>
      <c r="V1559" t="s">
        <v>2268</v>
      </c>
      <c r="AB1559" t="s">
        <v>40</v>
      </c>
      <c r="AI1559" t="s">
        <v>5555</v>
      </c>
      <c r="AJ1559" t="s">
        <v>64</v>
      </c>
      <c r="AL1559" t="s">
        <v>2567</v>
      </c>
      <c r="AM1559" t="s">
        <v>5556</v>
      </c>
      <c r="AO1559">
        <v>0</v>
      </c>
      <c r="AS1559">
        <v>0</v>
      </c>
      <c r="AT1559">
        <v>1</v>
      </c>
      <c r="BB1559">
        <v>0</v>
      </c>
      <c r="BD1559">
        <v>1</v>
      </c>
      <c r="BE1559">
        <v>0</v>
      </c>
      <c r="BF1559">
        <v>7260</v>
      </c>
      <c r="BG1559" s="1">
        <v>42353.629224537035</v>
      </c>
    </row>
    <row r="1560" spans="1:59" hidden="1">
      <c r="A1560">
        <v>38869</v>
      </c>
      <c r="B1560">
        <v>2016</v>
      </c>
      <c r="C1560" t="s">
        <v>32</v>
      </c>
      <c r="D1560" t="s">
        <v>5928</v>
      </c>
      <c r="E1560" s="2">
        <v>42472</v>
      </c>
      <c r="F1560" s="2">
        <v>42472</v>
      </c>
      <c r="G1560" t="s">
        <v>6</v>
      </c>
      <c r="H1560" t="s">
        <v>6</v>
      </c>
      <c r="I1560" t="s">
        <v>5519</v>
      </c>
      <c r="J1560">
        <v>1</v>
      </c>
      <c r="K1560" t="s">
        <v>3973</v>
      </c>
      <c r="L1560" t="s">
        <v>3974</v>
      </c>
      <c r="N1560" t="s">
        <v>3975</v>
      </c>
    </row>
    <row r="1561" spans="1:59" hidden="1">
      <c r="A1561">
        <v>37650</v>
      </c>
      <c r="B1561">
        <v>2016</v>
      </c>
      <c r="C1561" t="s">
        <v>32</v>
      </c>
      <c r="D1561" t="s">
        <v>2431</v>
      </c>
      <c r="E1561" s="2">
        <v>42473</v>
      </c>
      <c r="F1561" s="2">
        <v>42474</v>
      </c>
      <c r="G1561" t="s">
        <v>6</v>
      </c>
      <c r="H1561" t="s">
        <v>6</v>
      </c>
      <c r="I1561" t="s">
        <v>5519</v>
      </c>
      <c r="J1561">
        <v>1</v>
      </c>
      <c r="K1561" t="s">
        <v>3973</v>
      </c>
      <c r="L1561" t="s">
        <v>3974</v>
      </c>
      <c r="N1561" t="s">
        <v>3975</v>
      </c>
    </row>
    <row r="1562" spans="1:59" hidden="1">
      <c r="A1562">
        <v>38128</v>
      </c>
      <c r="B1562">
        <v>2016</v>
      </c>
      <c r="C1562" t="s">
        <v>7</v>
      </c>
      <c r="D1562" t="s">
        <v>5557</v>
      </c>
      <c r="E1562" s="2">
        <v>42473</v>
      </c>
      <c r="F1562" s="2">
        <v>42478</v>
      </c>
      <c r="G1562" t="s">
        <v>10</v>
      </c>
      <c r="H1562" t="s">
        <v>10</v>
      </c>
      <c r="I1562" t="s">
        <v>5554</v>
      </c>
    </row>
    <row r="1563" spans="1:59" hidden="1">
      <c r="A1563">
        <v>38327</v>
      </c>
      <c r="B1563">
        <v>2016</v>
      </c>
      <c r="C1563" t="s">
        <v>7</v>
      </c>
      <c r="D1563" t="s">
        <v>5558</v>
      </c>
      <c r="E1563" s="2">
        <v>42473</v>
      </c>
      <c r="F1563" s="2">
        <v>42474</v>
      </c>
      <c r="G1563" t="s">
        <v>6</v>
      </c>
      <c r="H1563" t="s">
        <v>6</v>
      </c>
      <c r="I1563" t="s">
        <v>5559</v>
      </c>
      <c r="J1563">
        <v>1</v>
      </c>
      <c r="K1563" t="s">
        <v>5560</v>
      </c>
      <c r="L1563" t="s">
        <v>5561</v>
      </c>
      <c r="N1563" t="s">
        <v>5562</v>
      </c>
      <c r="O1563" t="s">
        <v>5563</v>
      </c>
      <c r="R1563" t="s">
        <v>5564</v>
      </c>
      <c r="V1563" t="s">
        <v>5565</v>
      </c>
      <c r="AB1563" t="s">
        <v>5</v>
      </c>
      <c r="AI1563" t="s">
        <v>4</v>
      </c>
      <c r="AJ1563" t="s">
        <v>16</v>
      </c>
      <c r="AK1563" t="s">
        <v>729</v>
      </c>
      <c r="AL1563" t="s">
        <v>729</v>
      </c>
      <c r="AM1563" t="s">
        <v>5566</v>
      </c>
      <c r="AO1563">
        <v>0</v>
      </c>
      <c r="AS1563">
        <v>0</v>
      </c>
      <c r="AT1563">
        <v>0</v>
      </c>
      <c r="BB1563">
        <v>0</v>
      </c>
      <c r="BD1563">
        <v>0</v>
      </c>
      <c r="BE1563">
        <v>0</v>
      </c>
      <c r="BF1563">
        <v>0</v>
      </c>
      <c r="BG1563" s="1">
        <v>42317.422199074077</v>
      </c>
    </row>
    <row r="1564" spans="1:59" hidden="1">
      <c r="A1564">
        <v>38536</v>
      </c>
      <c r="B1564">
        <v>2016</v>
      </c>
      <c r="C1564" t="s">
        <v>7</v>
      </c>
      <c r="E1564" s="2">
        <v>42473</v>
      </c>
      <c r="F1564" s="2">
        <v>42474</v>
      </c>
      <c r="G1564" t="s">
        <v>40</v>
      </c>
      <c r="H1564" t="s">
        <v>40</v>
      </c>
      <c r="I1564" t="s">
        <v>5551</v>
      </c>
      <c r="J1564">
        <v>1</v>
      </c>
      <c r="Y1564" t="s">
        <v>1</v>
      </c>
      <c r="AB1564" t="s">
        <v>47</v>
      </c>
      <c r="AF1564">
        <v>0</v>
      </c>
      <c r="AI1564" t="s">
        <v>4</v>
      </c>
      <c r="AJ1564" t="s">
        <v>16</v>
      </c>
      <c r="AL1564" t="s">
        <v>729</v>
      </c>
      <c r="AM1564" t="s">
        <v>5566</v>
      </c>
      <c r="AN1564" t="s">
        <v>28</v>
      </c>
      <c r="AO1564">
        <v>0</v>
      </c>
      <c r="AS1564">
        <v>0</v>
      </c>
      <c r="AT1564">
        <v>0</v>
      </c>
      <c r="BB1564">
        <v>0</v>
      </c>
      <c r="BC1564">
        <v>0</v>
      </c>
      <c r="BD1564">
        <v>0</v>
      </c>
      <c r="BG1564" s="1">
        <v>42335.67224537037</v>
      </c>
    </row>
    <row r="1565" spans="1:59" hidden="1">
      <c r="A1565">
        <v>38719</v>
      </c>
      <c r="B1565">
        <v>2016</v>
      </c>
      <c r="C1565" t="s">
        <v>15</v>
      </c>
      <c r="D1565" t="s">
        <v>5847</v>
      </c>
      <c r="E1565" s="2">
        <v>42473</v>
      </c>
      <c r="F1565" s="2">
        <v>42476</v>
      </c>
      <c r="G1565" t="s">
        <v>40</v>
      </c>
      <c r="H1565" t="s">
        <v>40</v>
      </c>
      <c r="I1565" t="s">
        <v>5567</v>
      </c>
      <c r="J1565">
        <v>1</v>
      </c>
      <c r="K1565" t="s">
        <v>5777</v>
      </c>
      <c r="L1565" t="s">
        <v>5778</v>
      </c>
      <c r="M1565" t="s">
        <v>5929</v>
      </c>
      <c r="N1565" t="s">
        <v>5930</v>
      </c>
      <c r="O1565" t="s">
        <v>5931</v>
      </c>
      <c r="R1565" t="s">
        <v>5932</v>
      </c>
      <c r="V1565" t="s">
        <v>5933</v>
      </c>
      <c r="Y1565" t="s">
        <v>1</v>
      </c>
      <c r="AF1565">
        <v>0</v>
      </c>
      <c r="AI1565" t="s">
        <v>13</v>
      </c>
      <c r="AJ1565" t="s">
        <v>5783</v>
      </c>
      <c r="AK1565" t="s">
        <v>5869</v>
      </c>
      <c r="AL1565" t="s">
        <v>5869</v>
      </c>
      <c r="AM1565" t="s">
        <v>5934</v>
      </c>
      <c r="AN1565" t="s">
        <v>653</v>
      </c>
      <c r="AO1565">
        <v>0</v>
      </c>
      <c r="AS1565">
        <v>0</v>
      </c>
      <c r="AT1565">
        <v>0</v>
      </c>
      <c r="BB1565">
        <v>0</v>
      </c>
      <c r="BC1565">
        <v>0</v>
      </c>
      <c r="BD1565">
        <v>0</v>
      </c>
      <c r="BG1565" s="1">
        <v>42326.612268518518</v>
      </c>
    </row>
    <row r="1566" spans="1:59" hidden="1">
      <c r="A1566">
        <v>38328</v>
      </c>
      <c r="B1566">
        <v>2016</v>
      </c>
      <c r="C1566" t="s">
        <v>7</v>
      </c>
      <c r="D1566" t="s">
        <v>5569</v>
      </c>
      <c r="E1566" s="2">
        <v>42475</v>
      </c>
      <c r="F1566" s="2">
        <v>42476</v>
      </c>
      <c r="G1566" t="s">
        <v>6</v>
      </c>
      <c r="H1566" t="s">
        <v>6</v>
      </c>
      <c r="I1566" t="s">
        <v>5570</v>
      </c>
      <c r="J1566">
        <v>1</v>
      </c>
      <c r="K1566" t="s">
        <v>5571</v>
      </c>
      <c r="L1566" t="s">
        <v>5572</v>
      </c>
      <c r="N1566" t="s">
        <v>5573</v>
      </c>
    </row>
    <row r="1567" spans="1:59" hidden="1">
      <c r="A1567">
        <v>37574</v>
      </c>
      <c r="B1567">
        <v>2016</v>
      </c>
      <c r="C1567" t="s">
        <v>7</v>
      </c>
      <c r="D1567" t="s">
        <v>5574</v>
      </c>
      <c r="E1567" s="2">
        <v>42476</v>
      </c>
      <c r="F1567" s="2">
        <v>42477</v>
      </c>
      <c r="G1567" t="s">
        <v>8</v>
      </c>
      <c r="H1567" t="s">
        <v>8</v>
      </c>
      <c r="I1567" t="s">
        <v>2089</v>
      </c>
      <c r="J1567">
        <v>1</v>
      </c>
      <c r="K1567" t="s">
        <v>1182</v>
      </c>
      <c r="L1567" t="s">
        <v>913</v>
      </c>
      <c r="M1567" t="s">
        <v>914</v>
      </c>
    </row>
    <row r="1568" spans="1:59" hidden="1">
      <c r="A1568">
        <v>37575</v>
      </c>
      <c r="B1568">
        <v>2016</v>
      </c>
      <c r="C1568" t="s">
        <v>7</v>
      </c>
      <c r="D1568" t="s">
        <v>5575</v>
      </c>
      <c r="E1568" s="2">
        <v>42476</v>
      </c>
      <c r="F1568" s="2">
        <v>42477</v>
      </c>
      <c r="G1568" t="s">
        <v>8</v>
      </c>
      <c r="H1568" t="s">
        <v>8</v>
      </c>
      <c r="I1568" t="s">
        <v>921</v>
      </c>
      <c r="J1568">
        <v>1</v>
      </c>
      <c r="K1568" t="s">
        <v>1182</v>
      </c>
      <c r="L1568" t="s">
        <v>5576</v>
      </c>
      <c r="M1568" t="s">
        <v>2090</v>
      </c>
    </row>
    <row r="1569" spans="1:59" hidden="1">
      <c r="A1569">
        <v>38195</v>
      </c>
      <c r="B1569">
        <v>2016</v>
      </c>
      <c r="C1569" t="s">
        <v>7</v>
      </c>
      <c r="E1569" s="2">
        <v>42476</v>
      </c>
      <c r="F1569" s="2">
        <v>42477</v>
      </c>
      <c r="G1569" t="s">
        <v>5</v>
      </c>
      <c r="H1569" t="s">
        <v>5</v>
      </c>
      <c r="I1569" t="s">
        <v>3259</v>
      </c>
      <c r="J1569">
        <v>1</v>
      </c>
      <c r="K1569" t="s">
        <v>3260</v>
      </c>
    </row>
    <row r="1570" spans="1:59" hidden="1">
      <c r="A1570">
        <v>38490</v>
      </c>
      <c r="B1570">
        <v>2016</v>
      </c>
      <c r="C1570" t="s">
        <v>7</v>
      </c>
      <c r="E1570" s="2">
        <v>42476</v>
      </c>
      <c r="F1570" s="2">
        <v>42483</v>
      </c>
      <c r="G1570" t="s">
        <v>24</v>
      </c>
      <c r="H1570" t="s">
        <v>24</v>
      </c>
      <c r="I1570" t="s">
        <v>5577</v>
      </c>
      <c r="J1570">
        <v>1</v>
      </c>
      <c r="K1570" t="s">
        <v>2621</v>
      </c>
      <c r="L1570" t="s">
        <v>2622</v>
      </c>
      <c r="N1570" t="s">
        <v>5578</v>
      </c>
    </row>
    <row r="1571" spans="1:59" hidden="1">
      <c r="A1571">
        <v>38580</v>
      </c>
      <c r="B1571">
        <v>2016</v>
      </c>
      <c r="C1571" t="s">
        <v>32</v>
      </c>
      <c r="D1571" t="s">
        <v>5579</v>
      </c>
      <c r="E1571" s="2">
        <v>42476</v>
      </c>
      <c r="F1571" s="2">
        <v>42477</v>
      </c>
      <c r="G1571" t="s">
        <v>24</v>
      </c>
      <c r="H1571" t="s">
        <v>24</v>
      </c>
      <c r="I1571" t="s">
        <v>5325</v>
      </c>
      <c r="J1571">
        <v>1</v>
      </c>
      <c r="K1571" t="s">
        <v>5580</v>
      </c>
      <c r="L1571" t="s">
        <v>5581</v>
      </c>
      <c r="N1571" t="s">
        <v>5329</v>
      </c>
    </row>
    <row r="1572" spans="1:59">
      <c r="A1572">
        <v>38949</v>
      </c>
      <c r="B1572">
        <v>2016</v>
      </c>
      <c r="C1572" t="s">
        <v>12</v>
      </c>
      <c r="D1572" t="s">
        <v>6916</v>
      </c>
      <c r="E1572" s="2">
        <v>42476</v>
      </c>
      <c r="F1572" s="2">
        <v>42476</v>
      </c>
      <c r="G1572" t="s">
        <v>6</v>
      </c>
      <c r="H1572" t="s">
        <v>6</v>
      </c>
      <c r="I1572" t="s">
        <v>6917</v>
      </c>
      <c r="J1572">
        <v>1</v>
      </c>
      <c r="K1572" t="s">
        <v>6912</v>
      </c>
      <c r="L1572" t="s">
        <v>6913</v>
      </c>
      <c r="N1572" t="s">
        <v>6914</v>
      </c>
    </row>
    <row r="1573" spans="1:59" hidden="1">
      <c r="A1573">
        <v>38955</v>
      </c>
      <c r="B1573">
        <v>2016</v>
      </c>
      <c r="C1573" t="s">
        <v>32</v>
      </c>
      <c r="D1573" t="s">
        <v>6918</v>
      </c>
      <c r="E1573" s="2">
        <v>42476</v>
      </c>
      <c r="F1573" s="2">
        <v>42476</v>
      </c>
      <c r="G1573" t="s">
        <v>6</v>
      </c>
      <c r="H1573" t="s">
        <v>6</v>
      </c>
      <c r="I1573" t="s">
        <v>6917</v>
      </c>
      <c r="J1573">
        <v>1</v>
      </c>
      <c r="K1573" t="s">
        <v>6912</v>
      </c>
      <c r="L1573" t="s">
        <v>6913</v>
      </c>
      <c r="N1573" t="s">
        <v>6914</v>
      </c>
    </row>
    <row r="1574" spans="1:59" hidden="1">
      <c r="A1574">
        <v>38379</v>
      </c>
      <c r="B1574">
        <v>2016</v>
      </c>
      <c r="C1574" t="s">
        <v>2</v>
      </c>
      <c r="D1574" t="s">
        <v>5582</v>
      </c>
      <c r="E1574" s="2">
        <v>42477</v>
      </c>
      <c r="F1574" s="2">
        <v>42477</v>
      </c>
      <c r="G1574" t="s">
        <v>17</v>
      </c>
      <c r="H1574" t="s">
        <v>17</v>
      </c>
      <c r="I1574" t="s">
        <v>5583</v>
      </c>
      <c r="J1574">
        <v>1</v>
      </c>
      <c r="K1574" t="s">
        <v>5584</v>
      </c>
      <c r="L1574" t="s">
        <v>5585</v>
      </c>
    </row>
    <row r="1575" spans="1:59" hidden="1">
      <c r="A1575">
        <v>37970</v>
      </c>
      <c r="B1575">
        <v>2016</v>
      </c>
      <c r="C1575" t="s">
        <v>7</v>
      </c>
      <c r="E1575" s="2">
        <v>42478</v>
      </c>
      <c r="F1575" s="2">
        <v>42482</v>
      </c>
      <c r="G1575" t="s">
        <v>22</v>
      </c>
      <c r="H1575" t="s">
        <v>22</v>
      </c>
      <c r="I1575" t="s">
        <v>2420</v>
      </c>
      <c r="J1575">
        <v>1</v>
      </c>
      <c r="K1575" t="s">
        <v>3164</v>
      </c>
      <c r="L1575" t="s">
        <v>2422</v>
      </c>
    </row>
    <row r="1576" spans="1:59">
      <c r="A1576">
        <v>37515</v>
      </c>
      <c r="B1576">
        <v>2016</v>
      </c>
      <c r="C1576" t="s">
        <v>12</v>
      </c>
      <c r="D1576" t="s">
        <v>2751</v>
      </c>
      <c r="E1576" s="2">
        <v>42479</v>
      </c>
      <c r="F1576" s="2">
        <v>42483</v>
      </c>
      <c r="G1576" t="s">
        <v>14</v>
      </c>
      <c r="H1576" t="s">
        <v>14</v>
      </c>
      <c r="I1576" t="s">
        <v>1235</v>
      </c>
      <c r="J1576">
        <v>1</v>
      </c>
      <c r="K1576" t="s">
        <v>2257</v>
      </c>
      <c r="L1576" t="s">
        <v>2225</v>
      </c>
      <c r="N1576" t="s">
        <v>2226</v>
      </c>
    </row>
    <row r="1577" spans="1:59" hidden="1">
      <c r="A1577">
        <v>37652</v>
      </c>
      <c r="B1577">
        <v>2016</v>
      </c>
      <c r="C1577" t="s">
        <v>32</v>
      </c>
      <c r="E1577" s="2">
        <v>42480</v>
      </c>
      <c r="F1577" s="2">
        <v>42483</v>
      </c>
      <c r="G1577" t="s">
        <v>14</v>
      </c>
      <c r="H1577" t="s">
        <v>14</v>
      </c>
      <c r="I1577" t="s">
        <v>60</v>
      </c>
      <c r="J1577">
        <v>1</v>
      </c>
      <c r="K1577" t="s">
        <v>2257</v>
      </c>
      <c r="L1577" t="s">
        <v>2225</v>
      </c>
      <c r="N1577" t="s">
        <v>2226</v>
      </c>
    </row>
    <row r="1578" spans="1:59" hidden="1">
      <c r="A1578">
        <v>37576</v>
      </c>
      <c r="B1578">
        <v>2016</v>
      </c>
      <c r="C1578" t="s">
        <v>7</v>
      </c>
      <c r="D1578" t="s">
        <v>5586</v>
      </c>
      <c r="E1578" s="2">
        <v>42481</v>
      </c>
      <c r="F1578" s="2">
        <v>42482</v>
      </c>
      <c r="G1578" t="s">
        <v>8</v>
      </c>
      <c r="H1578" t="s">
        <v>8</v>
      </c>
      <c r="I1578" t="s">
        <v>2091</v>
      </c>
      <c r="J1578">
        <v>1</v>
      </c>
      <c r="K1578" t="s">
        <v>1182</v>
      </c>
      <c r="L1578" t="s">
        <v>922</v>
      </c>
      <c r="M1578" t="s">
        <v>923</v>
      </c>
    </row>
    <row r="1579" spans="1:59" hidden="1">
      <c r="A1579">
        <v>38330</v>
      </c>
      <c r="B1579">
        <v>2016</v>
      </c>
      <c r="C1579" t="s">
        <v>7</v>
      </c>
      <c r="D1579" t="s">
        <v>5587</v>
      </c>
      <c r="E1579" s="2">
        <v>42482</v>
      </c>
      <c r="F1579" s="2">
        <v>42483</v>
      </c>
      <c r="G1579" t="s">
        <v>6</v>
      </c>
      <c r="H1579" t="s">
        <v>6</v>
      </c>
      <c r="I1579" t="s">
        <v>2610</v>
      </c>
      <c r="J1579">
        <v>1</v>
      </c>
      <c r="K1579" t="s">
        <v>2611</v>
      </c>
      <c r="L1579" t="s">
        <v>5588</v>
      </c>
      <c r="N1579" t="s">
        <v>2613</v>
      </c>
      <c r="O1579" t="s">
        <v>2614</v>
      </c>
      <c r="R1579" t="s">
        <v>2615</v>
      </c>
      <c r="V1579" t="s">
        <v>2616</v>
      </c>
      <c r="AB1579" t="s">
        <v>3043</v>
      </c>
      <c r="AI1579" t="s">
        <v>27</v>
      </c>
      <c r="AJ1579" t="s">
        <v>18</v>
      </c>
      <c r="AK1579" t="s">
        <v>677</v>
      </c>
      <c r="AL1579" t="s">
        <v>677</v>
      </c>
      <c r="AM1579" t="s">
        <v>5589</v>
      </c>
      <c r="AO1579">
        <v>0</v>
      </c>
      <c r="AS1579">
        <v>0</v>
      </c>
      <c r="AT1579">
        <v>0</v>
      </c>
      <c r="BB1579">
        <v>0</v>
      </c>
      <c r="BD1579">
        <v>1</v>
      </c>
      <c r="BE1579">
        <v>0</v>
      </c>
      <c r="BF1579">
        <v>0</v>
      </c>
      <c r="BG1579" s="1">
        <v>42339.565393518518</v>
      </c>
    </row>
    <row r="1580" spans="1:59" hidden="1">
      <c r="A1580">
        <v>37997</v>
      </c>
      <c r="B1580">
        <v>2016</v>
      </c>
      <c r="C1580" t="s">
        <v>2</v>
      </c>
      <c r="D1580" t="s">
        <v>5590</v>
      </c>
      <c r="E1580" s="2">
        <v>42483</v>
      </c>
      <c r="F1580" s="2">
        <v>42483</v>
      </c>
      <c r="G1580" t="s">
        <v>5</v>
      </c>
      <c r="H1580" t="s">
        <v>5</v>
      </c>
      <c r="I1580" t="s">
        <v>2347</v>
      </c>
      <c r="J1580">
        <v>1</v>
      </c>
      <c r="K1580" t="s">
        <v>5591</v>
      </c>
      <c r="L1580" t="s">
        <v>2350</v>
      </c>
      <c r="N1580" t="s">
        <v>2350</v>
      </c>
    </row>
    <row r="1581" spans="1:59" hidden="1">
      <c r="A1581">
        <v>38380</v>
      </c>
      <c r="B1581">
        <v>2016</v>
      </c>
      <c r="C1581" t="s">
        <v>2</v>
      </c>
      <c r="D1581" t="s">
        <v>5592</v>
      </c>
      <c r="E1581" s="2">
        <v>42483</v>
      </c>
      <c r="F1581" s="2">
        <v>42483</v>
      </c>
      <c r="G1581" t="s">
        <v>17</v>
      </c>
      <c r="H1581" t="s">
        <v>17</v>
      </c>
      <c r="I1581" t="s">
        <v>5593</v>
      </c>
      <c r="J1581">
        <v>1</v>
      </c>
      <c r="K1581" t="s">
        <v>5594</v>
      </c>
      <c r="L1581" t="s">
        <v>5595</v>
      </c>
      <c r="N1581" t="s">
        <v>5596</v>
      </c>
    </row>
    <row r="1582" spans="1:59" hidden="1">
      <c r="A1582">
        <v>38196</v>
      </c>
      <c r="B1582">
        <v>2016</v>
      </c>
      <c r="C1582" t="s">
        <v>7</v>
      </c>
      <c r="D1582" t="s">
        <v>5597</v>
      </c>
      <c r="E1582" s="2">
        <v>42483</v>
      </c>
      <c r="F1582" s="2">
        <v>42484</v>
      </c>
      <c r="G1582" t="s">
        <v>5</v>
      </c>
      <c r="H1582" t="s">
        <v>5</v>
      </c>
      <c r="I1582" t="s">
        <v>2295</v>
      </c>
      <c r="J1582">
        <v>1</v>
      </c>
      <c r="K1582" t="s">
        <v>5598</v>
      </c>
      <c r="L1582" t="s">
        <v>2296</v>
      </c>
      <c r="N1582" t="s">
        <v>2298</v>
      </c>
    </row>
    <row r="1583" spans="1:59" hidden="1">
      <c r="A1583">
        <v>38708</v>
      </c>
      <c r="B1583">
        <v>2016</v>
      </c>
      <c r="C1583" t="s">
        <v>7</v>
      </c>
      <c r="D1583" t="s">
        <v>5599</v>
      </c>
      <c r="E1583" s="2">
        <v>42484</v>
      </c>
      <c r="F1583" s="2">
        <v>42485</v>
      </c>
      <c r="G1583" t="s">
        <v>25</v>
      </c>
      <c r="H1583" t="s">
        <v>25</v>
      </c>
      <c r="I1583" t="s">
        <v>2415</v>
      </c>
      <c r="J1583">
        <v>1</v>
      </c>
      <c r="K1583" t="s">
        <v>2416</v>
      </c>
      <c r="L1583" t="s">
        <v>2417</v>
      </c>
      <c r="N1583" t="s">
        <v>2418</v>
      </c>
    </row>
    <row r="1584" spans="1:59" hidden="1">
      <c r="A1584">
        <v>38197</v>
      </c>
      <c r="B1584">
        <v>2016</v>
      </c>
      <c r="C1584" t="s">
        <v>7</v>
      </c>
      <c r="E1584" s="2">
        <v>42485</v>
      </c>
      <c r="F1584" s="2">
        <v>42486</v>
      </c>
      <c r="G1584" t="s">
        <v>5</v>
      </c>
      <c r="H1584" t="s">
        <v>5</v>
      </c>
      <c r="I1584" t="s">
        <v>2295</v>
      </c>
      <c r="J1584">
        <v>1</v>
      </c>
      <c r="K1584" t="s">
        <v>5436</v>
      </c>
      <c r="L1584" t="s">
        <v>2296</v>
      </c>
      <c r="N1584" t="s">
        <v>2298</v>
      </c>
    </row>
    <row r="1585" spans="1:59" hidden="1">
      <c r="A1585">
        <v>38329</v>
      </c>
      <c r="B1585">
        <v>2016</v>
      </c>
      <c r="C1585" t="s">
        <v>7</v>
      </c>
      <c r="D1585" t="s">
        <v>5600</v>
      </c>
      <c r="E1585" s="2">
        <v>42485</v>
      </c>
      <c r="F1585" s="2">
        <v>42488</v>
      </c>
      <c r="G1585" t="s">
        <v>6</v>
      </c>
      <c r="H1585" t="s">
        <v>6</v>
      </c>
      <c r="I1585" t="s">
        <v>2610</v>
      </c>
      <c r="J1585">
        <v>1</v>
      </c>
      <c r="K1585" t="s">
        <v>2611</v>
      </c>
      <c r="L1585" t="s">
        <v>5588</v>
      </c>
      <c r="N1585" t="s">
        <v>2613</v>
      </c>
      <c r="O1585" t="s">
        <v>2614</v>
      </c>
      <c r="R1585" t="s">
        <v>2615</v>
      </c>
      <c r="V1585" t="s">
        <v>2616</v>
      </c>
      <c r="AB1585" t="s">
        <v>3043</v>
      </c>
      <c r="AI1585" t="s">
        <v>4</v>
      </c>
      <c r="AJ1585" t="s">
        <v>18</v>
      </c>
      <c r="AK1585" t="s">
        <v>676</v>
      </c>
      <c r="AL1585" t="s">
        <v>676</v>
      </c>
      <c r="AM1585" t="s">
        <v>6919</v>
      </c>
      <c r="AN1585" t="s">
        <v>28</v>
      </c>
      <c r="AO1585">
        <v>0</v>
      </c>
      <c r="AS1585">
        <v>0</v>
      </c>
      <c r="AT1585">
        <v>0</v>
      </c>
      <c r="BB1585">
        <v>0</v>
      </c>
      <c r="BD1585">
        <v>1</v>
      </c>
      <c r="BE1585">
        <v>0</v>
      </c>
      <c r="BF1585">
        <v>0</v>
      </c>
      <c r="BG1585" s="1">
        <v>42397.490416666667</v>
      </c>
    </row>
    <row r="1586" spans="1:59" hidden="1">
      <c r="A1586">
        <v>38331</v>
      </c>
      <c r="B1586">
        <v>2016</v>
      </c>
      <c r="C1586" t="s">
        <v>7</v>
      </c>
      <c r="E1586" s="2">
        <v>42488</v>
      </c>
      <c r="F1586" s="2">
        <v>42489</v>
      </c>
      <c r="G1586" t="s">
        <v>6</v>
      </c>
      <c r="H1586" t="s">
        <v>6</v>
      </c>
      <c r="I1586" t="s">
        <v>2402</v>
      </c>
      <c r="J1586">
        <v>1</v>
      </c>
      <c r="K1586" t="s">
        <v>2403</v>
      </c>
      <c r="L1586" t="s">
        <v>2278</v>
      </c>
      <c r="N1586" t="s">
        <v>2404</v>
      </c>
      <c r="O1586" t="s">
        <v>2405</v>
      </c>
      <c r="R1586" t="s">
        <v>2406</v>
      </c>
      <c r="V1586" t="s">
        <v>2407</v>
      </c>
      <c r="AB1586" t="s">
        <v>5</v>
      </c>
      <c r="AM1586" t="s">
        <v>5601</v>
      </c>
      <c r="AN1586" t="s">
        <v>653</v>
      </c>
      <c r="AO1586">
        <v>0</v>
      </c>
      <c r="AS1586">
        <v>0</v>
      </c>
      <c r="AT1586">
        <v>0</v>
      </c>
      <c r="BB1586">
        <v>0</v>
      </c>
      <c r="BD1586">
        <v>1</v>
      </c>
      <c r="BE1586">
        <v>0</v>
      </c>
      <c r="BF1586">
        <v>0</v>
      </c>
      <c r="BG1586" s="1">
        <v>42397.490115740744</v>
      </c>
    </row>
    <row r="1587" spans="1:59" hidden="1">
      <c r="A1587">
        <v>38863</v>
      </c>
      <c r="B1587">
        <v>2016</v>
      </c>
      <c r="C1587" t="s">
        <v>32</v>
      </c>
      <c r="D1587" t="s">
        <v>5935</v>
      </c>
      <c r="E1587" s="2">
        <v>42489</v>
      </c>
      <c r="F1587" s="2">
        <v>42490</v>
      </c>
      <c r="G1587" t="s">
        <v>6</v>
      </c>
      <c r="H1587" t="s">
        <v>6</v>
      </c>
      <c r="I1587" t="s">
        <v>5936</v>
      </c>
      <c r="J1587">
        <v>1</v>
      </c>
      <c r="K1587" t="s">
        <v>5789</v>
      </c>
      <c r="L1587" t="s">
        <v>4079</v>
      </c>
      <c r="N1587" t="s">
        <v>4482</v>
      </c>
    </row>
    <row r="1588" spans="1:59" hidden="1">
      <c r="A1588">
        <v>37998</v>
      </c>
      <c r="B1588">
        <v>2016</v>
      </c>
      <c r="C1588" t="s">
        <v>2</v>
      </c>
      <c r="D1588" t="s">
        <v>5602</v>
      </c>
      <c r="E1588" s="2">
        <v>42490</v>
      </c>
      <c r="F1588" s="2">
        <v>42490</v>
      </c>
      <c r="G1588" t="s">
        <v>5</v>
      </c>
      <c r="H1588" t="s">
        <v>5</v>
      </c>
      <c r="I1588" t="s">
        <v>5603</v>
      </c>
      <c r="J1588">
        <v>1</v>
      </c>
      <c r="K1588" t="s">
        <v>5604</v>
      </c>
      <c r="L1588" t="s">
        <v>5605</v>
      </c>
      <c r="N1588" t="s">
        <v>5606</v>
      </c>
    </row>
    <row r="1589" spans="1:59" hidden="1">
      <c r="A1589">
        <v>38247</v>
      </c>
      <c r="B1589">
        <v>2016</v>
      </c>
      <c r="C1589" t="s">
        <v>2</v>
      </c>
      <c r="D1589" t="s">
        <v>5607</v>
      </c>
      <c r="E1589" s="2">
        <v>42490</v>
      </c>
      <c r="F1589" s="2">
        <v>42490</v>
      </c>
      <c r="G1589" t="s">
        <v>3197</v>
      </c>
      <c r="H1589" t="s">
        <v>3197</v>
      </c>
      <c r="I1589" t="s">
        <v>5608</v>
      </c>
      <c r="J1589">
        <v>1</v>
      </c>
      <c r="K1589" t="s">
        <v>5609</v>
      </c>
      <c r="N1589" t="s">
        <v>5610</v>
      </c>
    </row>
  </sheetData>
  <autoFilter ref="A1:BD1589">
    <filterColumn colId="2">
      <filters>
        <filter val="SB"/>
      </filters>
    </filterColumn>
  </autoFilter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/>
  <dimension ref="A1:AC94"/>
  <sheetViews>
    <sheetView zoomScaleNormal="100" workbookViewId="0">
      <selection activeCell="A21" sqref="A21:G2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37365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/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Montafon</v>
      </c>
      <c r="E6" s="55"/>
      <c r="F6" s="56" t="str">
        <f>V7</f>
        <v>AUT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Montafon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AUT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891" t="str">
        <f>VLOOKUP($V$4,Calendar!$1:$1048576,35,FALSE)</f>
        <v>-QUA-WC-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42349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42349</v>
      </c>
      <c r="W9" s="39" t="s">
        <v>411</v>
      </c>
      <c r="X9" s="46">
        <f>VLOOKUP($V$4,Calendar!$1:$1048576,6,FALSE)</f>
        <v>42351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42351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-QUA-WC-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711">
        <v>9040155</v>
      </c>
      <c r="B21" s="1398" t="str">
        <f>VLOOKUP(A21,'Athlete and Points'!$A$1:$S$279,2,FALSE)</f>
        <v>DICKSON Adam</v>
      </c>
      <c r="C21" s="1398"/>
      <c r="D21" s="1068">
        <f>VLOOKUP(A21,'Athlete and Points'!$A$1:$S$279,4,FALSE)</f>
        <v>95</v>
      </c>
      <c r="E21" s="713"/>
      <c r="F21" s="1399">
        <f>VLOOKUP(A21,'Athlete and Points'!$A$1:$S$279,8,FALSE)</f>
        <v>242.5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973" priority="21" stopIfTrue="1">
      <formula>ISERROR($B$5:$B$13)</formula>
    </cfRule>
  </conditionalFormatting>
  <conditionalFormatting sqref="X9">
    <cfRule type="expression" dxfId="3972" priority="20" stopIfTrue="1">
      <formula>ISERROR($E$9)</formula>
    </cfRule>
  </conditionalFormatting>
  <conditionalFormatting sqref="C20">
    <cfRule type="expression" dxfId="3971" priority="19" stopIfTrue="1">
      <formula>ISERROR(C20:D35)</formula>
    </cfRule>
  </conditionalFormatting>
  <conditionalFormatting sqref="C20">
    <cfRule type="expression" dxfId="3970" priority="18" stopIfTrue="1">
      <formula>ISERROR(C20:D35)</formula>
    </cfRule>
  </conditionalFormatting>
  <conditionalFormatting sqref="B20:B31">
    <cfRule type="expression" dxfId="3969" priority="17" stopIfTrue="1">
      <formula>ISERROR(B20:B35)</formula>
    </cfRule>
  </conditionalFormatting>
  <conditionalFormatting sqref="D20:D31">
    <cfRule type="expression" dxfId="3968" priority="16" stopIfTrue="1">
      <formula>ISERROR(D20:H35)</formula>
    </cfRule>
  </conditionalFormatting>
  <conditionalFormatting sqref="F20:F31">
    <cfRule type="expression" dxfId="3967" priority="15" stopIfTrue="1">
      <formula>ISERROR(F20:N35)</formula>
    </cfRule>
  </conditionalFormatting>
  <conditionalFormatting sqref="E20:E31">
    <cfRule type="expression" dxfId="3966" priority="14" stopIfTrue="1">
      <formula>ISERROR(E20:K35)</formula>
    </cfRule>
  </conditionalFormatting>
  <conditionalFormatting sqref="I20:I31">
    <cfRule type="expression" dxfId="3965" priority="13" stopIfTrue="1">
      <formula>ISERROR(H20:R35)</formula>
    </cfRule>
  </conditionalFormatting>
  <conditionalFormatting sqref="H20:H42">
    <cfRule type="expression" dxfId="3964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963" priority="11" stopIfTrue="1">
      <formula>ISERROR(A5)</formula>
    </cfRule>
  </conditionalFormatting>
  <conditionalFormatting sqref="M21:M42">
    <cfRule type="expression" dxfId="3962" priority="10" stopIfTrue="1">
      <formula>ISERROR(L21:X36)</formula>
    </cfRule>
  </conditionalFormatting>
  <conditionalFormatting sqref="B33:B42">
    <cfRule type="expression" dxfId="3961" priority="9" stopIfTrue="1">
      <formula>ISERROR(B33:B48)</formula>
    </cfRule>
  </conditionalFormatting>
  <conditionalFormatting sqref="D33:D42">
    <cfRule type="expression" dxfId="3960" priority="8" stopIfTrue="1">
      <formula>ISERROR(D33:H48)</formula>
    </cfRule>
  </conditionalFormatting>
  <conditionalFormatting sqref="F33:F42">
    <cfRule type="expression" dxfId="3959" priority="7" stopIfTrue="1">
      <formula>ISERROR(F33:N48)</formula>
    </cfRule>
  </conditionalFormatting>
  <conditionalFormatting sqref="E33:E42">
    <cfRule type="expression" dxfId="3958" priority="6" stopIfTrue="1">
      <formula>ISERROR(E33:K48)</formula>
    </cfRule>
  </conditionalFormatting>
  <conditionalFormatting sqref="I33:I42">
    <cfRule type="expression" dxfId="3957" priority="5" stopIfTrue="1">
      <formula>ISERROR(H33:R48)</formula>
    </cfRule>
  </conditionalFormatting>
  <conditionalFormatting sqref="I34:I41">
    <cfRule type="expression" dxfId="3956" priority="4" stopIfTrue="1">
      <formula>ISERROR(H34:R49)</formula>
    </cfRule>
  </conditionalFormatting>
  <conditionalFormatting sqref="I33:I42">
    <cfRule type="expression" dxfId="3955" priority="3" stopIfTrue="1">
      <formula>ISERROR(H33:R48)</formula>
    </cfRule>
  </conditionalFormatting>
  <conditionalFormatting sqref="I35:I42">
    <cfRule type="expression" dxfId="3954" priority="2" stopIfTrue="1">
      <formula>ISERROR(H35:R50)</formula>
    </cfRule>
  </conditionalFormatting>
  <conditionalFormatting sqref="H21:H42">
    <cfRule type="expression" dxfId="3953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/>
  <dimension ref="A1:AC94"/>
  <sheetViews>
    <sheetView zoomScaleNormal="100" workbookViewId="0">
      <selection activeCell="A21" sqref="A21:G2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37858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Troefeo 150° Cervino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Troefeo 150° Cervino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Breuil Cervinia-Valtournenche</v>
      </c>
      <c r="E6" s="55"/>
      <c r="F6" s="56" t="str">
        <f>V7</f>
        <v>ITA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Breuil Cervinia-Valtournenche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ITA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42412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42412</v>
      </c>
      <c r="W9" s="39" t="s">
        <v>411</v>
      </c>
      <c r="X9" s="46">
        <f>VLOOKUP($V$4,Calendar!$1:$1048576,6,FALSE)</f>
        <v>42413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42413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5941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711">
        <v>9040155</v>
      </c>
      <c r="B21" s="1398" t="str">
        <f>VLOOKUP(A21,'Athlete and Points'!$A$1:$S$279,2,FALSE)</f>
        <v>DICKSON Adam</v>
      </c>
      <c r="C21" s="1398"/>
      <c r="D21" s="1068">
        <f>VLOOKUP(A21,'Athlete and Points'!$A$1:$S$279,4,FALSE)</f>
        <v>95</v>
      </c>
      <c r="E21" s="713"/>
      <c r="F21" s="1399">
        <f>VLOOKUP(A21,'Athlete and Points'!$A$1:$S$279,8,FALSE)</f>
        <v>242.5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952" priority="21" stopIfTrue="1">
      <formula>ISERROR($B$5:$B$13)</formula>
    </cfRule>
  </conditionalFormatting>
  <conditionalFormatting sqref="X9">
    <cfRule type="expression" dxfId="3951" priority="20" stopIfTrue="1">
      <formula>ISERROR($E$9)</formula>
    </cfRule>
  </conditionalFormatting>
  <conditionalFormatting sqref="C20">
    <cfRule type="expression" dxfId="3950" priority="19" stopIfTrue="1">
      <formula>ISERROR(C20:D35)</formula>
    </cfRule>
  </conditionalFormatting>
  <conditionalFormatting sqref="C20">
    <cfRule type="expression" dxfId="3949" priority="18" stopIfTrue="1">
      <formula>ISERROR(C20:D35)</formula>
    </cfRule>
  </conditionalFormatting>
  <conditionalFormatting sqref="B20:B31">
    <cfRule type="expression" dxfId="3948" priority="17" stopIfTrue="1">
      <formula>ISERROR(B20:B35)</formula>
    </cfRule>
  </conditionalFormatting>
  <conditionalFormatting sqref="D20:D31">
    <cfRule type="expression" dxfId="3947" priority="16" stopIfTrue="1">
      <formula>ISERROR(D20:H35)</formula>
    </cfRule>
  </conditionalFormatting>
  <conditionalFormatting sqref="F20:F31">
    <cfRule type="expression" dxfId="3946" priority="15" stopIfTrue="1">
      <formula>ISERROR(F20:N35)</formula>
    </cfRule>
  </conditionalFormatting>
  <conditionalFormatting sqref="E20:E31">
    <cfRule type="expression" dxfId="3945" priority="14" stopIfTrue="1">
      <formula>ISERROR(E20:K35)</formula>
    </cfRule>
  </conditionalFormatting>
  <conditionalFormatting sqref="I20:I31">
    <cfRule type="expression" dxfId="3944" priority="13" stopIfTrue="1">
      <formula>ISERROR(H20:R35)</formula>
    </cfRule>
  </conditionalFormatting>
  <conditionalFormatting sqref="H20:H42">
    <cfRule type="expression" dxfId="3943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942" priority="11" stopIfTrue="1">
      <formula>ISERROR(A5)</formula>
    </cfRule>
  </conditionalFormatting>
  <conditionalFormatting sqref="M21:M42">
    <cfRule type="expression" dxfId="3941" priority="10" stopIfTrue="1">
      <formula>ISERROR(L21:X36)</formula>
    </cfRule>
  </conditionalFormatting>
  <conditionalFormatting sqref="B33:B42">
    <cfRule type="expression" dxfId="3940" priority="9" stopIfTrue="1">
      <formula>ISERROR(B33:B48)</formula>
    </cfRule>
  </conditionalFormatting>
  <conditionalFormatting sqref="D33:D42">
    <cfRule type="expression" dxfId="3939" priority="8" stopIfTrue="1">
      <formula>ISERROR(D33:H48)</formula>
    </cfRule>
  </conditionalFormatting>
  <conditionalFormatting sqref="F33:F42">
    <cfRule type="expression" dxfId="3938" priority="7" stopIfTrue="1">
      <formula>ISERROR(F33:N48)</formula>
    </cfRule>
  </conditionalFormatting>
  <conditionalFormatting sqref="E33:E42">
    <cfRule type="expression" dxfId="3937" priority="6" stopIfTrue="1">
      <formula>ISERROR(E33:K48)</formula>
    </cfRule>
  </conditionalFormatting>
  <conditionalFormatting sqref="I33:I42">
    <cfRule type="expression" dxfId="3936" priority="5" stopIfTrue="1">
      <formula>ISERROR(H33:R48)</formula>
    </cfRule>
  </conditionalFormatting>
  <conditionalFormatting sqref="I34:I41">
    <cfRule type="expression" dxfId="3935" priority="4" stopIfTrue="1">
      <formula>ISERROR(H34:R49)</formula>
    </cfRule>
  </conditionalFormatting>
  <conditionalFormatting sqref="I33:I42">
    <cfRule type="expression" dxfId="3934" priority="3" stopIfTrue="1">
      <formula>ISERROR(H33:R48)</formula>
    </cfRule>
  </conditionalFormatting>
  <conditionalFormatting sqref="I35:I42">
    <cfRule type="expression" dxfId="3933" priority="2" stopIfTrue="1">
      <formula>ISERROR(H35:R50)</formula>
    </cfRule>
  </conditionalFormatting>
  <conditionalFormatting sqref="H21:H42">
    <cfRule type="expression" dxfId="3932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/>
  <dimension ref="A1:AC94"/>
  <sheetViews>
    <sheetView topLeftCell="A4" zoomScaleNormal="100" workbookViewId="0">
      <selection activeCell="A21" sqref="A21:G2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37368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 t="str">
        <f>V5</f>
        <v>SBX WC 2015</v>
      </c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SBX WC 2015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Cortina d'Ampezzo</v>
      </c>
      <c r="E6" s="55"/>
      <c r="F6" s="56" t="str">
        <f>V7</f>
        <v>ITA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Cortina d'Ampezzo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ITA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891" t="s">
        <v>468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42356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42356</v>
      </c>
      <c r="W9" s="39" t="s">
        <v>411</v>
      </c>
      <c r="X9" s="46">
        <f>VLOOKUP($V$4,Calendar!$1:$1048576,6,FALSE)</f>
        <v>42357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42357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711">
        <v>9040155</v>
      </c>
      <c r="B21" s="1398" t="str">
        <f>VLOOKUP(A21,'Athlete and Points'!$A$1:$S$279,2,FALSE)</f>
        <v>DICKSON Adam</v>
      </c>
      <c r="C21" s="1398"/>
      <c r="D21" s="1068">
        <f>VLOOKUP(A21,'Athlete and Points'!$A$1:$S$279,4,FALSE)</f>
        <v>95</v>
      </c>
      <c r="E21" s="713"/>
      <c r="F21" s="1399">
        <f>VLOOKUP(A21,'Athlete and Points'!$A$1:$S$279,8,FALSE)</f>
        <v>242.5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931" priority="21" stopIfTrue="1">
      <formula>ISERROR($B$5:$B$13)</formula>
    </cfRule>
  </conditionalFormatting>
  <conditionalFormatting sqref="X9">
    <cfRule type="expression" dxfId="3930" priority="20" stopIfTrue="1">
      <formula>ISERROR($E$9)</formula>
    </cfRule>
  </conditionalFormatting>
  <conditionalFormatting sqref="C20">
    <cfRule type="expression" dxfId="3929" priority="19" stopIfTrue="1">
      <formula>ISERROR(C20:D35)</formula>
    </cfRule>
  </conditionalFormatting>
  <conditionalFormatting sqref="C20">
    <cfRule type="expression" dxfId="3928" priority="18" stopIfTrue="1">
      <formula>ISERROR(C20:D35)</formula>
    </cfRule>
  </conditionalFormatting>
  <conditionalFormatting sqref="B20:B31">
    <cfRule type="expression" dxfId="3927" priority="17" stopIfTrue="1">
      <formula>ISERROR(B20:B35)</formula>
    </cfRule>
  </conditionalFormatting>
  <conditionalFormatting sqref="D20:D31">
    <cfRule type="expression" dxfId="3926" priority="16" stopIfTrue="1">
      <formula>ISERROR(D20:H35)</formula>
    </cfRule>
  </conditionalFormatting>
  <conditionalFormatting sqref="F20:F31">
    <cfRule type="expression" dxfId="3925" priority="15" stopIfTrue="1">
      <formula>ISERROR(F20:N35)</formula>
    </cfRule>
  </conditionalFormatting>
  <conditionalFormatting sqref="E20:E31">
    <cfRule type="expression" dxfId="3924" priority="14" stopIfTrue="1">
      <formula>ISERROR(E20:K35)</formula>
    </cfRule>
  </conditionalFormatting>
  <conditionalFormatting sqref="I20:I31">
    <cfRule type="expression" dxfId="3923" priority="13" stopIfTrue="1">
      <formula>ISERROR(H20:R35)</formula>
    </cfRule>
  </conditionalFormatting>
  <conditionalFormatting sqref="H20:H42">
    <cfRule type="expression" dxfId="3922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921" priority="11" stopIfTrue="1">
      <formula>ISERROR(A5)</formula>
    </cfRule>
  </conditionalFormatting>
  <conditionalFormatting sqref="M21:M42">
    <cfRule type="expression" dxfId="3920" priority="10" stopIfTrue="1">
      <formula>ISERROR(L21:X36)</formula>
    </cfRule>
  </conditionalFormatting>
  <conditionalFormatting sqref="B33:B42">
    <cfRule type="expression" dxfId="3919" priority="9" stopIfTrue="1">
      <formula>ISERROR(B33:B48)</formula>
    </cfRule>
  </conditionalFormatting>
  <conditionalFormatting sqref="D33:D42">
    <cfRule type="expression" dxfId="3918" priority="8" stopIfTrue="1">
      <formula>ISERROR(D33:H48)</formula>
    </cfRule>
  </conditionalFormatting>
  <conditionalFormatting sqref="F33:F42">
    <cfRule type="expression" dxfId="3917" priority="7" stopIfTrue="1">
      <formula>ISERROR(F33:N48)</formula>
    </cfRule>
  </conditionalFormatting>
  <conditionalFormatting sqref="E33:E42">
    <cfRule type="expression" dxfId="3916" priority="6" stopIfTrue="1">
      <formula>ISERROR(E33:K48)</formula>
    </cfRule>
  </conditionalFormatting>
  <conditionalFormatting sqref="I33:I42">
    <cfRule type="expression" dxfId="3915" priority="5" stopIfTrue="1">
      <formula>ISERROR(H33:R48)</formula>
    </cfRule>
  </conditionalFormatting>
  <conditionalFormatting sqref="I34:I41">
    <cfRule type="expression" dxfId="3914" priority="4" stopIfTrue="1">
      <formula>ISERROR(H34:R49)</formula>
    </cfRule>
  </conditionalFormatting>
  <conditionalFormatting sqref="I33:I42">
    <cfRule type="expression" dxfId="3913" priority="3" stopIfTrue="1">
      <formula>ISERROR(H33:R48)</formula>
    </cfRule>
  </conditionalFormatting>
  <conditionalFormatting sqref="I35:I42">
    <cfRule type="expression" dxfId="3912" priority="2" stopIfTrue="1">
      <formula>ISERROR(H35:R50)</formula>
    </cfRule>
  </conditionalFormatting>
  <conditionalFormatting sqref="H21:H42">
    <cfRule type="expression" dxfId="3911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rgb="FFFF0000"/>
  </sheetPr>
  <dimension ref="A1:AC94"/>
  <sheetViews>
    <sheetView zoomScaleNormal="100" workbookViewId="0">
      <selection activeCell="V12" sqref="V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37709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Race to the Cup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Race to the Cup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Buck Hill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Buck Hill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42357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42357</v>
      </c>
      <c r="W9" s="39" t="s">
        <v>411</v>
      </c>
      <c r="X9" s="46">
        <f>VLOOKUP($V$4,Calendar!$1:$1048576,6,FALSE)</f>
        <v>42358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42358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481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9040196</v>
      </c>
      <c r="B22" s="1344" t="str">
        <f>VLOOKUP(A22,'Athlete and Points'!$A$1:$S$279,2,FALSE)</f>
        <v>MASJUK Nicholas</v>
      </c>
      <c r="C22" s="1344"/>
      <c r="D22" s="24">
        <f>VLOOKUP(A22,'Athlete and Points'!$A$1:$S$279,4,FALSE)</f>
        <v>97</v>
      </c>
      <c r="E22" s="23">
        <f>VLOOKUP(A22,'Athlete and Points'!$A$1:$S$279,5,FALSE)</f>
        <v>24</v>
      </c>
      <c r="F22" s="1345"/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9045081</v>
      </c>
      <c r="B33" s="1338" t="str">
        <f>VLOOKUP(A33,'Athlete and Points'!$A$1:$S$279,2,FALSE)</f>
        <v>BONGIORNO Millie</v>
      </c>
      <c r="C33" s="1338"/>
      <c r="D33" s="27">
        <f>VLOOKUP(A33,'Athlete and Points'!$A$1:$S$279,4,FALSE)</f>
        <v>97</v>
      </c>
      <c r="E33" s="26">
        <f>VLOOKUP(A33,'Athlete and Points'!$A$1:$S$279,5,FALSE)</f>
        <v>52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910" priority="21" stopIfTrue="1">
      <formula>ISERROR($B$5:$B$13)</formula>
    </cfRule>
  </conditionalFormatting>
  <conditionalFormatting sqref="X9">
    <cfRule type="expression" dxfId="3909" priority="20" stopIfTrue="1">
      <formula>ISERROR($E$9)</formula>
    </cfRule>
  </conditionalFormatting>
  <conditionalFormatting sqref="C20">
    <cfRule type="expression" dxfId="3908" priority="19" stopIfTrue="1">
      <formula>ISERROR(C20:D35)</formula>
    </cfRule>
  </conditionalFormatting>
  <conditionalFormatting sqref="C20">
    <cfRule type="expression" dxfId="3907" priority="18" stopIfTrue="1">
      <formula>ISERROR(C20:D35)</formula>
    </cfRule>
  </conditionalFormatting>
  <conditionalFormatting sqref="B20:B31">
    <cfRule type="expression" dxfId="3906" priority="17" stopIfTrue="1">
      <formula>ISERROR(B20:B35)</formula>
    </cfRule>
  </conditionalFormatting>
  <conditionalFormatting sqref="D20:D31">
    <cfRule type="expression" dxfId="3905" priority="16" stopIfTrue="1">
      <formula>ISERROR(D20:H35)</formula>
    </cfRule>
  </conditionalFormatting>
  <conditionalFormatting sqref="F20:F31">
    <cfRule type="expression" dxfId="3904" priority="15" stopIfTrue="1">
      <formula>ISERROR(F20:N35)</formula>
    </cfRule>
  </conditionalFormatting>
  <conditionalFormatting sqref="E20:E31">
    <cfRule type="expression" dxfId="3903" priority="14" stopIfTrue="1">
      <formula>ISERROR(E20:K35)</formula>
    </cfRule>
  </conditionalFormatting>
  <conditionalFormatting sqref="I20:I31">
    <cfRule type="expression" dxfId="3902" priority="13" stopIfTrue="1">
      <formula>ISERROR(H20:R35)</formula>
    </cfRule>
  </conditionalFormatting>
  <conditionalFormatting sqref="H20:H42">
    <cfRule type="expression" dxfId="3901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900" priority="11" stopIfTrue="1">
      <formula>ISERROR(A5)</formula>
    </cfRule>
  </conditionalFormatting>
  <conditionalFormatting sqref="M21:M42">
    <cfRule type="expression" dxfId="3899" priority="10" stopIfTrue="1">
      <formula>ISERROR(L21:X36)</formula>
    </cfRule>
  </conditionalFormatting>
  <conditionalFormatting sqref="B33:B42">
    <cfRule type="expression" dxfId="3898" priority="9" stopIfTrue="1">
      <formula>ISERROR(B33:B48)</formula>
    </cfRule>
  </conditionalFormatting>
  <conditionalFormatting sqref="D33:D42">
    <cfRule type="expression" dxfId="3897" priority="8" stopIfTrue="1">
      <formula>ISERROR(D33:H48)</formula>
    </cfRule>
  </conditionalFormatting>
  <conditionalFormatting sqref="F33:F42">
    <cfRule type="expression" dxfId="3896" priority="7" stopIfTrue="1">
      <formula>ISERROR(F33:N48)</formula>
    </cfRule>
  </conditionalFormatting>
  <conditionalFormatting sqref="E33:E42">
    <cfRule type="expression" dxfId="3895" priority="6" stopIfTrue="1">
      <formula>ISERROR(E33:K48)</formula>
    </cfRule>
  </conditionalFormatting>
  <conditionalFormatting sqref="I33:I42">
    <cfRule type="expression" dxfId="3894" priority="5" stopIfTrue="1">
      <formula>ISERROR(H33:R48)</formula>
    </cfRule>
  </conditionalFormatting>
  <conditionalFormatting sqref="I34:I41">
    <cfRule type="expression" dxfId="3893" priority="4" stopIfTrue="1">
      <formula>ISERROR(H34:R49)</formula>
    </cfRule>
  </conditionalFormatting>
  <conditionalFormatting sqref="I33:I42">
    <cfRule type="expression" dxfId="3892" priority="3" stopIfTrue="1">
      <formula>ISERROR(H33:R48)</formula>
    </cfRule>
  </conditionalFormatting>
  <conditionalFormatting sqref="I35:I42">
    <cfRule type="expression" dxfId="3891" priority="2" stopIfTrue="1">
      <formula>ISERROR(H35:R50)</formula>
    </cfRule>
  </conditionalFormatting>
  <conditionalFormatting sqref="H21:H42">
    <cfRule type="expression" dxfId="3890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/>
  <dimension ref="A1:AC94"/>
  <sheetViews>
    <sheetView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37496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Coupe d Europe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Coupe d Europe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Vars</v>
      </c>
      <c r="E6" s="55"/>
      <c r="F6" s="56" t="str">
        <f>V7</f>
        <v>FRA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Vars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FRA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42395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42395</v>
      </c>
      <c r="W9" s="39" t="s">
        <v>411</v>
      </c>
      <c r="X9" s="46">
        <f>VLOOKUP($V$4,Calendar!$1:$1048576,6,FALSE)</f>
        <v>42396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42396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54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889" priority="21" stopIfTrue="1">
      <formula>ISERROR($B$5:$B$13)</formula>
    </cfRule>
  </conditionalFormatting>
  <conditionalFormatting sqref="X9">
    <cfRule type="expression" dxfId="3888" priority="20" stopIfTrue="1">
      <formula>ISERROR($E$9)</formula>
    </cfRule>
  </conditionalFormatting>
  <conditionalFormatting sqref="C20">
    <cfRule type="expression" dxfId="3887" priority="19" stopIfTrue="1">
      <formula>ISERROR(C20:D35)</formula>
    </cfRule>
  </conditionalFormatting>
  <conditionalFormatting sqref="C20">
    <cfRule type="expression" dxfId="3886" priority="18" stopIfTrue="1">
      <formula>ISERROR(C20:D35)</formula>
    </cfRule>
  </conditionalFormatting>
  <conditionalFormatting sqref="B20:B31">
    <cfRule type="expression" dxfId="3885" priority="17" stopIfTrue="1">
      <formula>ISERROR(B20:B35)</formula>
    </cfRule>
  </conditionalFormatting>
  <conditionalFormatting sqref="D20:D31">
    <cfRule type="expression" dxfId="3884" priority="16" stopIfTrue="1">
      <formula>ISERROR(D20:H35)</formula>
    </cfRule>
  </conditionalFormatting>
  <conditionalFormatting sqref="F20:F31">
    <cfRule type="expression" dxfId="3883" priority="15" stopIfTrue="1">
      <formula>ISERROR(F20:N35)</formula>
    </cfRule>
  </conditionalFormatting>
  <conditionalFormatting sqref="E20:E31">
    <cfRule type="expression" dxfId="3882" priority="14" stopIfTrue="1">
      <formula>ISERROR(E20:K35)</formula>
    </cfRule>
  </conditionalFormatting>
  <conditionalFormatting sqref="I20:I31">
    <cfRule type="expression" dxfId="3881" priority="13" stopIfTrue="1">
      <formula>ISERROR(H20:R35)</formula>
    </cfRule>
  </conditionalFormatting>
  <conditionalFormatting sqref="H20:H42">
    <cfRule type="expression" dxfId="3880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879" priority="11" stopIfTrue="1">
      <formula>ISERROR(A5)</formula>
    </cfRule>
  </conditionalFormatting>
  <conditionalFormatting sqref="M21:M42">
    <cfRule type="expression" dxfId="3878" priority="10" stopIfTrue="1">
      <formula>ISERROR(L21:X36)</formula>
    </cfRule>
  </conditionalFormatting>
  <conditionalFormatting sqref="B33:B42">
    <cfRule type="expression" dxfId="3877" priority="9" stopIfTrue="1">
      <formula>ISERROR(B33:B48)</formula>
    </cfRule>
  </conditionalFormatting>
  <conditionalFormatting sqref="D33:D42">
    <cfRule type="expression" dxfId="3876" priority="8" stopIfTrue="1">
      <formula>ISERROR(D33:H48)</formula>
    </cfRule>
  </conditionalFormatting>
  <conditionalFormatting sqref="F33:F42">
    <cfRule type="expression" dxfId="3875" priority="7" stopIfTrue="1">
      <formula>ISERROR(F33:N48)</formula>
    </cfRule>
  </conditionalFormatting>
  <conditionalFormatting sqref="E33:E42">
    <cfRule type="expression" dxfId="3874" priority="6" stopIfTrue="1">
      <formula>ISERROR(E33:K48)</formula>
    </cfRule>
  </conditionalFormatting>
  <conditionalFormatting sqref="I33:I42">
    <cfRule type="expression" dxfId="3873" priority="5" stopIfTrue="1">
      <formula>ISERROR(H33:R48)</formula>
    </cfRule>
  </conditionalFormatting>
  <conditionalFormatting sqref="I34:I41">
    <cfRule type="expression" dxfId="3872" priority="4" stopIfTrue="1">
      <formula>ISERROR(H34:R49)</formula>
    </cfRule>
  </conditionalFormatting>
  <conditionalFormatting sqref="I33:I42">
    <cfRule type="expression" dxfId="3871" priority="3" stopIfTrue="1">
      <formula>ISERROR(H33:R48)</formula>
    </cfRule>
  </conditionalFormatting>
  <conditionalFormatting sqref="I35:I42">
    <cfRule type="expression" dxfId="3870" priority="2" stopIfTrue="1">
      <formula>ISERROR(H35:R50)</formula>
    </cfRule>
  </conditionalFormatting>
  <conditionalFormatting sqref="H21:H42">
    <cfRule type="expression" dxfId="3869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/>
  <dimension ref="A1:AC94"/>
  <sheetViews>
    <sheetView zoomScaleNormal="100" workbookViewId="0">
      <selection activeCell="V38" sqref="V3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38823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Air Nation Canada Cup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Air Nation Canada Cup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Whistler Backcomb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Whistler Backcomb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42384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42384</v>
      </c>
      <c r="W9" s="39" t="s">
        <v>411</v>
      </c>
      <c r="X9" s="46">
        <f>VLOOKUP($V$4,Calendar!$1:$1048576,6,FALSE)</f>
        <v>42386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42386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5946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868" priority="21" stopIfTrue="1">
      <formula>ISERROR($B$5:$B$13)</formula>
    </cfRule>
  </conditionalFormatting>
  <conditionalFormatting sqref="X9">
    <cfRule type="expression" dxfId="3867" priority="20" stopIfTrue="1">
      <formula>ISERROR($E$9)</formula>
    </cfRule>
  </conditionalFormatting>
  <conditionalFormatting sqref="C20">
    <cfRule type="expression" dxfId="3866" priority="19" stopIfTrue="1">
      <formula>ISERROR(C20:D35)</formula>
    </cfRule>
  </conditionalFormatting>
  <conditionalFormatting sqref="C20">
    <cfRule type="expression" dxfId="3865" priority="18" stopIfTrue="1">
      <formula>ISERROR(C20:D35)</formula>
    </cfRule>
  </conditionalFormatting>
  <conditionalFormatting sqref="B20:B31">
    <cfRule type="expression" dxfId="3864" priority="17" stopIfTrue="1">
      <formula>ISERROR(B20:B35)</formula>
    </cfRule>
  </conditionalFormatting>
  <conditionalFormatting sqref="D20:D31">
    <cfRule type="expression" dxfId="3863" priority="16" stopIfTrue="1">
      <formula>ISERROR(D20:H35)</formula>
    </cfRule>
  </conditionalFormatting>
  <conditionalFormatting sqref="F20:F31">
    <cfRule type="expression" dxfId="3862" priority="15" stopIfTrue="1">
      <formula>ISERROR(F20:N35)</formula>
    </cfRule>
  </conditionalFormatting>
  <conditionalFormatting sqref="E20:E31">
    <cfRule type="expression" dxfId="3861" priority="14" stopIfTrue="1">
      <formula>ISERROR(E20:K35)</formula>
    </cfRule>
  </conditionalFormatting>
  <conditionalFormatting sqref="I20:I31">
    <cfRule type="expression" dxfId="3860" priority="13" stopIfTrue="1">
      <formula>ISERROR(H20:R35)</formula>
    </cfRule>
  </conditionalFormatting>
  <conditionalFormatting sqref="H20:H42">
    <cfRule type="expression" dxfId="3859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858" priority="11" stopIfTrue="1">
      <formula>ISERROR(A5)</formula>
    </cfRule>
  </conditionalFormatting>
  <conditionalFormatting sqref="M21:M42">
    <cfRule type="expression" dxfId="3857" priority="10" stopIfTrue="1">
      <formula>ISERROR(L21:X36)</formula>
    </cfRule>
  </conditionalFormatting>
  <conditionalFormatting sqref="B33:B42">
    <cfRule type="expression" dxfId="3856" priority="9" stopIfTrue="1">
      <formula>ISERROR(B33:B48)</formula>
    </cfRule>
  </conditionalFormatting>
  <conditionalFormatting sqref="D33:D42">
    <cfRule type="expression" dxfId="3855" priority="8" stopIfTrue="1">
      <formula>ISERROR(D33:H48)</formula>
    </cfRule>
  </conditionalFormatting>
  <conditionalFormatting sqref="F33:F42">
    <cfRule type="expression" dxfId="3854" priority="7" stopIfTrue="1">
      <formula>ISERROR(F33:N48)</formula>
    </cfRule>
  </conditionalFormatting>
  <conditionalFormatting sqref="E33:E42">
    <cfRule type="expression" dxfId="3853" priority="6" stopIfTrue="1">
      <formula>ISERROR(E33:K48)</formula>
    </cfRule>
  </conditionalFormatting>
  <conditionalFormatting sqref="I33:I42">
    <cfRule type="expression" dxfId="3852" priority="5" stopIfTrue="1">
      <formula>ISERROR(H33:R48)</formula>
    </cfRule>
  </conditionalFormatting>
  <conditionalFormatting sqref="I34:I41">
    <cfRule type="expression" dxfId="3851" priority="4" stopIfTrue="1">
      <formula>ISERROR(H34:R49)</formula>
    </cfRule>
  </conditionalFormatting>
  <conditionalFormatting sqref="I33:I42">
    <cfRule type="expression" dxfId="3850" priority="3" stopIfTrue="1">
      <formula>ISERROR(H33:R48)</formula>
    </cfRule>
  </conditionalFormatting>
  <conditionalFormatting sqref="I35:I42">
    <cfRule type="expression" dxfId="3849" priority="2" stopIfTrue="1">
      <formula>ISERROR(H35:R50)</formula>
    </cfRule>
  </conditionalFormatting>
  <conditionalFormatting sqref="H21:H42">
    <cfRule type="expression" dxfId="3848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rgb="FFFF0000"/>
  </sheetPr>
  <dimension ref="A1:AC94"/>
  <sheetViews>
    <sheetView zoomScaleNormal="100" workbookViewId="0">
      <selection activeCell="P30" sqref="A30:Q3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37707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Race to the Cup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Race to the Cup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Howelsen Hill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Howelsen Hill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42385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42385</v>
      </c>
      <c r="W9" s="39" t="s">
        <v>411</v>
      </c>
      <c r="X9" s="46">
        <f>VLOOKUP($V$4,Calendar!$1:$1048576,6,FALSE)</f>
        <v>42386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42386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481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9040196</v>
      </c>
      <c r="B22" s="1344" t="str">
        <f>VLOOKUP(A22,'Athlete and Points'!$A$1:$S$279,2,FALSE)</f>
        <v>MASJUK Nicholas</v>
      </c>
      <c r="C22" s="1344"/>
      <c r="D22" s="24">
        <f>VLOOKUP(A22,'Athlete and Points'!$A$1:$S$279,4,FALSE)</f>
        <v>97</v>
      </c>
      <c r="E22" s="23">
        <f>VLOOKUP(A22,'Athlete and Points'!$A$1:$S$279,5,FALSE)</f>
        <v>24</v>
      </c>
      <c r="F22" s="1345"/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1" ht="13.5" thickBot="1">
      <c r="A23" s="25">
        <v>1177677</v>
      </c>
      <c r="B23" s="1344" t="str">
        <f>VLOOKUP(A23,'Athlete and Points'!$A$1:$S$279,2,FALSE)</f>
        <v>SMITH Michael</v>
      </c>
      <c r="C23" s="1344"/>
      <c r="D23" s="24">
        <f>VLOOKUP(A23,'Athlete and Points'!$A$1:$S$279,4,FALSE)</f>
        <v>67</v>
      </c>
      <c r="E23" s="23">
        <f>VLOOKUP(A23,'Athlete and Points'!$A$1:$S$279,5,FALSE)</f>
        <v>23</v>
      </c>
      <c r="F23" s="1345"/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9045081</v>
      </c>
      <c r="B33" s="1338" t="str">
        <f>VLOOKUP(A33,'Athlete and Points'!$A$1:$S$279,2,FALSE)</f>
        <v>BONGIORNO Millie</v>
      </c>
      <c r="C33" s="1338"/>
      <c r="D33" s="27">
        <f>VLOOKUP(A33,'Athlete and Points'!$A$1:$S$279,4,FALSE)</f>
        <v>97</v>
      </c>
      <c r="E33" s="26">
        <f>VLOOKUP(A33,'Athlete and Points'!$A$1:$S$279,5,FALSE)</f>
        <v>52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847" priority="21" stopIfTrue="1">
      <formula>ISERROR($B$5:$B$13)</formula>
    </cfRule>
  </conditionalFormatting>
  <conditionalFormatting sqref="X9">
    <cfRule type="expression" dxfId="3846" priority="20" stopIfTrue="1">
      <formula>ISERROR($E$9)</formula>
    </cfRule>
  </conditionalFormatting>
  <conditionalFormatting sqref="C20">
    <cfRule type="expression" dxfId="3845" priority="19" stopIfTrue="1">
      <formula>ISERROR(C20:D35)</formula>
    </cfRule>
  </conditionalFormatting>
  <conditionalFormatting sqref="C20">
    <cfRule type="expression" dxfId="3844" priority="18" stopIfTrue="1">
      <formula>ISERROR(C20:D35)</formula>
    </cfRule>
  </conditionalFormatting>
  <conditionalFormatting sqref="B20:B31">
    <cfRule type="expression" dxfId="3843" priority="17" stopIfTrue="1">
      <formula>ISERROR(B20:B35)</formula>
    </cfRule>
  </conditionalFormatting>
  <conditionalFormatting sqref="D20:D31">
    <cfRule type="expression" dxfId="3842" priority="16" stopIfTrue="1">
      <formula>ISERROR(D20:H35)</formula>
    </cfRule>
  </conditionalFormatting>
  <conditionalFormatting sqref="F20:F31">
    <cfRule type="expression" dxfId="3841" priority="15" stopIfTrue="1">
      <formula>ISERROR(F20:N35)</formula>
    </cfRule>
  </conditionalFormatting>
  <conditionalFormatting sqref="E20:E31">
    <cfRule type="expression" dxfId="3840" priority="14" stopIfTrue="1">
      <formula>ISERROR(E20:K35)</formula>
    </cfRule>
  </conditionalFormatting>
  <conditionalFormatting sqref="I20:I31">
    <cfRule type="expression" dxfId="3839" priority="13" stopIfTrue="1">
      <formula>ISERROR(H20:R35)</formula>
    </cfRule>
  </conditionalFormatting>
  <conditionalFormatting sqref="H20:H42">
    <cfRule type="expression" dxfId="383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837" priority="11" stopIfTrue="1">
      <formula>ISERROR(A5)</formula>
    </cfRule>
  </conditionalFormatting>
  <conditionalFormatting sqref="M21:M42">
    <cfRule type="expression" dxfId="3836" priority="10" stopIfTrue="1">
      <formula>ISERROR(L21:X36)</formula>
    </cfRule>
  </conditionalFormatting>
  <conditionalFormatting sqref="B33:B42">
    <cfRule type="expression" dxfId="3835" priority="9" stopIfTrue="1">
      <formula>ISERROR(B33:B48)</formula>
    </cfRule>
  </conditionalFormatting>
  <conditionalFormatting sqref="D33:D42">
    <cfRule type="expression" dxfId="3834" priority="8" stopIfTrue="1">
      <formula>ISERROR(D33:H48)</formula>
    </cfRule>
  </conditionalFormatting>
  <conditionalFormatting sqref="F33:F42">
    <cfRule type="expression" dxfId="3833" priority="7" stopIfTrue="1">
      <formula>ISERROR(F33:N48)</formula>
    </cfRule>
  </conditionalFormatting>
  <conditionalFormatting sqref="E33:E42">
    <cfRule type="expression" dxfId="3832" priority="6" stopIfTrue="1">
      <formula>ISERROR(E33:K48)</formula>
    </cfRule>
  </conditionalFormatting>
  <conditionalFormatting sqref="I33:I42">
    <cfRule type="expression" dxfId="3831" priority="5" stopIfTrue="1">
      <formula>ISERROR(H33:R48)</formula>
    </cfRule>
  </conditionalFormatting>
  <conditionalFormatting sqref="I34:I41">
    <cfRule type="expression" dxfId="3830" priority="4" stopIfTrue="1">
      <formula>ISERROR(H34:R49)</formula>
    </cfRule>
  </conditionalFormatting>
  <conditionalFormatting sqref="I33:I42">
    <cfRule type="expression" dxfId="3829" priority="3" stopIfTrue="1">
      <formula>ISERROR(H33:R48)</formula>
    </cfRule>
  </conditionalFormatting>
  <conditionalFormatting sqref="I35:I42">
    <cfRule type="expression" dxfId="3828" priority="2" stopIfTrue="1">
      <formula>ISERROR(H35:R50)</formula>
    </cfRule>
  </conditionalFormatting>
  <conditionalFormatting sqref="H21:H42">
    <cfRule type="expression" dxfId="3827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tabColor rgb="FFFF0000"/>
  </sheetPr>
  <dimension ref="A1:AC94"/>
  <sheetViews>
    <sheetView topLeftCell="A4" zoomScaleNormal="100" workbookViewId="0">
      <selection activeCell="P30" sqref="A30:Q3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37370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 t="str">
        <f>V5</f>
        <v>U.S. Grand Prix-Mammoth</v>
      </c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U.S. Grand Prix-Mammoth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Mammoth Mountain</v>
      </c>
      <c r="E6" s="55"/>
      <c r="F6" s="56" t="str">
        <f>V7</f>
        <v>USA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Mammoth Mountain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891" t="s">
        <v>468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42390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42390</v>
      </c>
      <c r="W9" s="39" t="s">
        <v>411</v>
      </c>
      <c r="X9" s="46">
        <f>VLOOKUP($V$4,Calendar!$1:$1048576,6,FALSE)</f>
        <v>42393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42393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247">
        <v>9040195</v>
      </c>
      <c r="B21" s="1401" t="str">
        <f>VLOOKUP(A21,'Athlete and Points'!$A$1:$S$279,2,FALSE)</f>
        <v>WADDINGTON Angus</v>
      </c>
      <c r="C21" s="1401"/>
      <c r="D21" s="1091">
        <f>VLOOKUP(A21,'Athlete and Points'!$A$1:$S$279,4,FALSE)</f>
        <v>97</v>
      </c>
      <c r="E21" s="249"/>
      <c r="F21" s="1402"/>
      <c r="G21" s="1403"/>
      <c r="H21" s="249"/>
      <c r="I21" s="1402"/>
      <c r="J21" s="1403"/>
      <c r="K21" s="1403"/>
      <c r="L21" s="1403"/>
      <c r="M21" s="249">
        <f>VLOOKUP(B21,Slopestyle!$A$1:$D$113,4,FALSE)</f>
        <v>206.9</v>
      </c>
      <c r="N21" s="1341"/>
      <c r="O21" s="1342"/>
      <c r="P21" s="1341"/>
      <c r="Q21" s="1343"/>
      <c r="R21" s="18"/>
      <c r="T21" s="52" t="s">
        <v>1280</v>
      </c>
    </row>
    <row r="22" spans="1:21">
      <c r="A22" s="889">
        <v>9040167</v>
      </c>
      <c r="B22" s="1404" t="str">
        <f>VLOOKUP(A22,'Athlete and Points'!$A$1:$S$279,2,FALSE)</f>
        <v>MCALPIN Joss</v>
      </c>
      <c r="C22" s="1404"/>
      <c r="D22" s="1093">
        <f>VLOOKUP(A22,'Athlete and Points'!$A$1:$S$279,4,FALSE)</f>
        <v>94</v>
      </c>
      <c r="E22" s="888"/>
      <c r="F22" s="1405"/>
      <c r="G22" s="1406"/>
      <c r="H22" s="888"/>
      <c r="I22" s="1405"/>
      <c r="J22" s="1406"/>
      <c r="K22" s="1406"/>
      <c r="L22" s="1406"/>
      <c r="M22" s="888">
        <f>VLOOKUP(B22,Slopestyle!$A$1:$D$113,4,FALSE)</f>
        <v>187.26</v>
      </c>
      <c r="N22" s="1347"/>
      <c r="O22" s="1348"/>
      <c r="P22" s="1347"/>
      <c r="Q22" s="1349"/>
      <c r="R22" s="22"/>
    </row>
    <row r="23" spans="1:21" ht="13.5" thickBot="1">
      <c r="A23" s="252">
        <v>9040224</v>
      </c>
      <c r="B23" s="1407" t="str">
        <f>VLOOKUP(A23,'Athlete and Points'!$A$1:$S$279,2,FALSE)</f>
        <v>ELSTON Jared</v>
      </c>
      <c r="C23" s="1407"/>
      <c r="D23" s="1092">
        <f>VLOOKUP(A23,'Athlete and Points'!$A$1:$S$279,4,FALSE)</f>
        <v>99</v>
      </c>
      <c r="E23" s="254"/>
      <c r="F23" s="1408"/>
      <c r="G23" s="1409"/>
      <c r="H23" s="254" t="e">
        <f>VLOOKUP(B23,Halfpipe!$A$1:$D$148,4,FALSE)</f>
        <v>#N/A</v>
      </c>
      <c r="I23" s="1408" t="str">
        <f>VLOOKUP(A23,'Athlete and Points'!$A$1:$S$279,14,FALSE)</f>
        <v>---</v>
      </c>
      <c r="J23" s="1409"/>
      <c r="K23" s="1409"/>
      <c r="L23" s="1409"/>
      <c r="M23" s="254">
        <f>VLOOKUP(B23,Slopestyle!$A$1:$D$113,4,FALSE)</f>
        <v>246.71</v>
      </c>
      <c r="N23" s="1347"/>
      <c r="O23" s="1348"/>
      <c r="P23" s="1347"/>
      <c r="Q23" s="1349"/>
      <c r="R23" s="18"/>
      <c r="T23" s="52" t="s">
        <v>1292</v>
      </c>
    </row>
    <row r="24" spans="1:21">
      <c r="A24" s="488">
        <v>9040186</v>
      </c>
      <c r="B24" s="1410" t="str">
        <f>VLOOKUP(A24,'Athlete and Points'!$A$1:$S$279,2,FALSE)</f>
        <v>CALLISTER Kent</v>
      </c>
      <c r="C24" s="1410"/>
      <c r="D24" s="1089">
        <f>VLOOKUP(A24,'Athlete and Points'!$A$1:$S$279,4,FALSE)</f>
        <v>95</v>
      </c>
      <c r="E24" s="427"/>
      <c r="F24" s="1411"/>
      <c r="G24" s="1412"/>
      <c r="H24" s="427">
        <f>VLOOKUP(B24,Halfpipe!$A$1:$D$148,4,FALSE)</f>
        <v>486.21</v>
      </c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2">
        <v>9040132</v>
      </c>
      <c r="B25" s="1407" t="str">
        <f>VLOOKUP(A25,'Athlete and Points'!$A$1:$S$279,2,FALSE)</f>
        <v>MARSDEN Hugh</v>
      </c>
      <c r="C25" s="1407"/>
      <c r="D25" s="1092">
        <f>VLOOKUP(A25,'Athlete and Points'!$A$1:$S$279,4,FALSE)</f>
        <v>93</v>
      </c>
      <c r="E25" s="254"/>
      <c r="F25" s="1408"/>
      <c r="G25" s="1409"/>
      <c r="H25" s="254"/>
      <c r="I25" s="1408"/>
      <c r="J25" s="1409"/>
      <c r="K25" s="1409"/>
      <c r="L25" s="1409"/>
      <c r="M25" s="254" t="str">
        <f>VLOOKUP(B25,Slopestyle!$A$1:$D$113,4,FALSE)</f>
        <v>X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47">
        <v>9045076</v>
      </c>
      <c r="B33" s="1401" t="str">
        <f>VLOOKUP(A33,'Athlete and Points'!$A$1:$S$279,2,FALSE)</f>
        <v>MULLINS Mahalah</v>
      </c>
      <c r="C33" s="1401"/>
      <c r="D33" s="1091">
        <f>VLOOKUP(A33,'Athlete and Points'!$A$1:$S$279,4,FALSE)</f>
        <v>98</v>
      </c>
      <c r="E33" s="249"/>
      <c r="F33" s="1402"/>
      <c r="G33" s="1403"/>
      <c r="H33" s="249"/>
      <c r="I33" s="1402"/>
      <c r="J33" s="1403"/>
      <c r="K33" s="1403"/>
      <c r="L33" s="1403"/>
      <c r="M33" s="249">
        <f>VLOOKUP(B33,Slopestyle!$A$1:$D$113,4,FALSE)</f>
        <v>304.26</v>
      </c>
      <c r="N33" s="1341"/>
      <c r="O33" s="1342"/>
      <c r="P33" s="1341"/>
      <c r="Q33" s="1343"/>
      <c r="R33" s="5"/>
    </row>
    <row r="34" spans="1:18" ht="13.5" thickBot="1">
      <c r="A34" s="199">
        <v>9045022</v>
      </c>
      <c r="B34" s="1413" t="str">
        <f>VLOOKUP(A34,'Athlete and Points'!$A$1:$S$279,2,FALSE)</f>
        <v>STAVELEY Lauren</v>
      </c>
      <c r="C34" s="1413"/>
      <c r="D34" s="1090">
        <f>VLOOKUP(A34,'Athlete and Points'!$A$1:$S$279,4,FALSE)</f>
        <v>94</v>
      </c>
      <c r="E34" s="195"/>
      <c r="F34" s="1414"/>
      <c r="G34" s="1415"/>
      <c r="H34" s="195" t="e">
        <f>VLOOKUP(B34,Halfpipe!$A$1:$D$148,4,FALSE)</f>
        <v>#N/A</v>
      </c>
      <c r="I34" s="1414" t="str">
        <f>VLOOKUP(A34,'Athlete and Points'!$A$1:$S$279,14,FALSE)</f>
        <v>---</v>
      </c>
      <c r="J34" s="1415"/>
      <c r="K34" s="1415"/>
      <c r="L34" s="1415"/>
      <c r="M34" s="195">
        <f>VLOOKUP(B34,Slopestyle!$A$1:$D$113,4,FALSE)</f>
        <v>62.75</v>
      </c>
      <c r="N34" s="1347"/>
      <c r="O34" s="1348"/>
      <c r="P34" s="1347"/>
      <c r="Q34" s="1349"/>
      <c r="R34" s="18"/>
    </row>
    <row r="35" spans="1:18">
      <c r="A35" s="1095">
        <v>9045073</v>
      </c>
      <c r="B35" s="1416" t="str">
        <f>VLOOKUP(A35,'Athlete and Points'!$A$1:$S$279,2,FALSE)</f>
        <v>ARTHUR Emily</v>
      </c>
      <c r="C35" s="1416"/>
      <c r="D35" s="1096">
        <f>VLOOKUP(A35,'Athlete and Points'!$A$1:$S$279,4,FALSE)</f>
        <v>99</v>
      </c>
      <c r="E35" s="1097"/>
      <c r="F35" s="1417"/>
      <c r="G35" s="1418"/>
      <c r="H35" s="1097">
        <f>VLOOKUP(B35,Halfpipe!$A$1:$D$148,4,FALSE)</f>
        <v>444</v>
      </c>
      <c r="I35" s="1411"/>
      <c r="J35" s="1412"/>
      <c r="K35" s="1412"/>
      <c r="L35" s="1412"/>
      <c r="M35" s="427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826" priority="21" stopIfTrue="1">
      <formula>ISERROR($B$5:$B$13)</formula>
    </cfRule>
  </conditionalFormatting>
  <conditionalFormatting sqref="X9">
    <cfRule type="expression" dxfId="3825" priority="20" stopIfTrue="1">
      <formula>ISERROR($E$9)</formula>
    </cfRule>
  </conditionalFormatting>
  <conditionalFormatting sqref="C20">
    <cfRule type="expression" dxfId="3824" priority="19" stopIfTrue="1">
      <formula>ISERROR(C20:D35)</formula>
    </cfRule>
  </conditionalFormatting>
  <conditionalFormatting sqref="C20">
    <cfRule type="expression" dxfId="3823" priority="18" stopIfTrue="1">
      <formula>ISERROR(C20:D35)</formula>
    </cfRule>
  </conditionalFormatting>
  <conditionalFormatting sqref="B20:B31">
    <cfRule type="expression" dxfId="3822" priority="17" stopIfTrue="1">
      <formula>ISERROR(B20:B35)</formula>
    </cfRule>
  </conditionalFormatting>
  <conditionalFormatting sqref="D20:D31">
    <cfRule type="expression" dxfId="3821" priority="16" stopIfTrue="1">
      <formula>ISERROR(D20:H35)</formula>
    </cfRule>
  </conditionalFormatting>
  <conditionalFormatting sqref="F20:F31">
    <cfRule type="expression" dxfId="3820" priority="15" stopIfTrue="1">
      <formula>ISERROR(F20:N35)</formula>
    </cfRule>
  </conditionalFormatting>
  <conditionalFormatting sqref="E20:E31">
    <cfRule type="expression" dxfId="3819" priority="14" stopIfTrue="1">
      <formula>ISERROR(E20:K35)</formula>
    </cfRule>
  </conditionalFormatting>
  <conditionalFormatting sqref="I20:I31">
    <cfRule type="expression" dxfId="3818" priority="13" stopIfTrue="1">
      <formula>ISERROR(H20:R35)</formula>
    </cfRule>
  </conditionalFormatting>
  <conditionalFormatting sqref="H20:H42">
    <cfRule type="expression" dxfId="3817" priority="12" stopIfTrue="1">
      <formula>ISERROR(G20:P35)</formula>
    </cfRule>
  </conditionalFormatting>
  <conditionalFormatting sqref="F6 C20 E5:E6 C5:C6 K9:R10 L11:N11 A33:B42 D33:G42 D20:Q21 D22:G31 N22:Q31 M22:M42 I22:L31 I33:L42 H22:H42 A20:B31">
    <cfRule type="containsErrors" dxfId="3816" priority="11" stopIfTrue="1">
      <formula>ISERROR(A5)</formula>
    </cfRule>
  </conditionalFormatting>
  <conditionalFormatting sqref="M21:M42">
    <cfRule type="expression" dxfId="3815" priority="10" stopIfTrue="1">
      <formula>ISERROR(L21:X36)</formula>
    </cfRule>
  </conditionalFormatting>
  <conditionalFormatting sqref="B33:B42">
    <cfRule type="expression" dxfId="3814" priority="9" stopIfTrue="1">
      <formula>ISERROR(B33:B48)</formula>
    </cfRule>
  </conditionalFormatting>
  <conditionalFormatting sqref="D33:D42">
    <cfRule type="expression" dxfId="3813" priority="8" stopIfTrue="1">
      <formula>ISERROR(D33:H48)</formula>
    </cfRule>
  </conditionalFormatting>
  <conditionalFormatting sqref="F33:F42">
    <cfRule type="expression" dxfId="3812" priority="7" stopIfTrue="1">
      <formula>ISERROR(F33:N48)</formula>
    </cfRule>
  </conditionalFormatting>
  <conditionalFormatting sqref="E33:E42">
    <cfRule type="expression" dxfId="3811" priority="6" stopIfTrue="1">
      <formula>ISERROR(E33:K48)</formula>
    </cfRule>
  </conditionalFormatting>
  <conditionalFormatting sqref="I33:I42">
    <cfRule type="expression" dxfId="3810" priority="5" stopIfTrue="1">
      <formula>ISERROR(H33:R48)</formula>
    </cfRule>
  </conditionalFormatting>
  <conditionalFormatting sqref="I34:I41">
    <cfRule type="expression" dxfId="3809" priority="4" stopIfTrue="1">
      <formula>ISERROR(H34:R49)</formula>
    </cfRule>
  </conditionalFormatting>
  <conditionalFormatting sqref="I33:I42">
    <cfRule type="expression" dxfId="3808" priority="3" stopIfTrue="1">
      <formula>ISERROR(H33:R48)</formula>
    </cfRule>
  </conditionalFormatting>
  <conditionalFormatting sqref="I35:I42">
    <cfRule type="expression" dxfId="3807" priority="2" stopIfTrue="1">
      <formula>ISERROR(H35:R50)</formula>
    </cfRule>
  </conditionalFormatting>
  <conditionalFormatting sqref="H21:H42">
    <cfRule type="expression" dxfId="3806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/>
  <dimension ref="A1:AC94"/>
  <sheetViews>
    <sheetView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38852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Air Nation Canada Cup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Air Nation Canada Cup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Sunshine Village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Sunshine Village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42392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42392</v>
      </c>
      <c r="W9" s="39" t="s">
        <v>411</v>
      </c>
      <c r="X9" s="46">
        <f>VLOOKUP($V$4,Calendar!$1:$1048576,6,FALSE)</f>
        <v>42393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42393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5947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805" priority="21" stopIfTrue="1">
      <formula>ISERROR($B$5:$B$13)</formula>
    </cfRule>
  </conditionalFormatting>
  <conditionalFormatting sqref="X9">
    <cfRule type="expression" dxfId="3804" priority="20" stopIfTrue="1">
      <formula>ISERROR($E$9)</formula>
    </cfRule>
  </conditionalFormatting>
  <conditionalFormatting sqref="C20">
    <cfRule type="expression" dxfId="3803" priority="19" stopIfTrue="1">
      <formula>ISERROR(C20:D35)</formula>
    </cfRule>
  </conditionalFormatting>
  <conditionalFormatting sqref="C20">
    <cfRule type="expression" dxfId="3802" priority="18" stopIfTrue="1">
      <formula>ISERROR(C20:D35)</formula>
    </cfRule>
  </conditionalFormatting>
  <conditionalFormatting sqref="B20:B31">
    <cfRule type="expression" dxfId="3801" priority="17" stopIfTrue="1">
      <formula>ISERROR(B20:B35)</formula>
    </cfRule>
  </conditionalFormatting>
  <conditionalFormatting sqref="D20:D31">
    <cfRule type="expression" dxfId="3800" priority="16" stopIfTrue="1">
      <formula>ISERROR(D20:H35)</formula>
    </cfRule>
  </conditionalFormatting>
  <conditionalFormatting sqref="F20:F31">
    <cfRule type="expression" dxfId="3799" priority="15" stopIfTrue="1">
      <formula>ISERROR(F20:N35)</formula>
    </cfRule>
  </conditionalFormatting>
  <conditionalFormatting sqref="E20:E31">
    <cfRule type="expression" dxfId="3798" priority="14" stopIfTrue="1">
      <formula>ISERROR(E20:K35)</formula>
    </cfRule>
  </conditionalFormatting>
  <conditionalFormatting sqref="I20:I31">
    <cfRule type="expression" dxfId="3797" priority="13" stopIfTrue="1">
      <formula>ISERROR(H20:R35)</formula>
    </cfRule>
  </conditionalFormatting>
  <conditionalFormatting sqref="H20:H42">
    <cfRule type="expression" dxfId="379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795" priority="11" stopIfTrue="1">
      <formula>ISERROR(A5)</formula>
    </cfRule>
  </conditionalFormatting>
  <conditionalFormatting sqref="M21:M42">
    <cfRule type="expression" dxfId="3794" priority="10" stopIfTrue="1">
      <formula>ISERROR(L21:X36)</formula>
    </cfRule>
  </conditionalFormatting>
  <conditionalFormatting sqref="B33:B42">
    <cfRule type="expression" dxfId="3793" priority="9" stopIfTrue="1">
      <formula>ISERROR(B33:B48)</formula>
    </cfRule>
  </conditionalFormatting>
  <conditionalFormatting sqref="D33:D42">
    <cfRule type="expression" dxfId="3792" priority="8" stopIfTrue="1">
      <formula>ISERROR(D33:H48)</formula>
    </cfRule>
  </conditionalFormatting>
  <conditionalFormatting sqref="F33:F42">
    <cfRule type="expression" dxfId="3791" priority="7" stopIfTrue="1">
      <formula>ISERROR(F33:N48)</formula>
    </cfRule>
  </conditionalFormatting>
  <conditionalFormatting sqref="E33:E42">
    <cfRule type="expression" dxfId="3790" priority="6" stopIfTrue="1">
      <formula>ISERROR(E33:K48)</formula>
    </cfRule>
  </conditionalFormatting>
  <conditionalFormatting sqref="I33:I42">
    <cfRule type="expression" dxfId="3789" priority="5" stopIfTrue="1">
      <formula>ISERROR(H33:R48)</formula>
    </cfRule>
  </conditionalFormatting>
  <conditionalFormatting sqref="I34:I41">
    <cfRule type="expression" dxfId="3788" priority="4" stopIfTrue="1">
      <formula>ISERROR(H34:R49)</formula>
    </cfRule>
  </conditionalFormatting>
  <conditionalFormatting sqref="I33:I42">
    <cfRule type="expression" dxfId="3787" priority="3" stopIfTrue="1">
      <formula>ISERROR(H33:R48)</formula>
    </cfRule>
  </conditionalFormatting>
  <conditionalFormatting sqref="I35:I42">
    <cfRule type="expression" dxfId="3786" priority="2" stopIfTrue="1">
      <formula>ISERROR(H35:R50)</formula>
    </cfRule>
  </conditionalFormatting>
  <conditionalFormatting sqref="H21:H42">
    <cfRule type="expression" dxfId="3785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dmin@albertasnowboarding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rgb="FFFF0000"/>
  </sheetPr>
  <dimension ref="A1:AC94"/>
  <sheetViews>
    <sheetView zoomScaleNormal="100" workbookViewId="0">
      <selection activeCell="E30" sqref="E3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37848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Speed Nation SBX - Nor Am Tour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Speed Nation SBX - Nor Am Tour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Tabor Mountain Ski Resort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Tabor Mountain Ski Resort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42398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42398</v>
      </c>
      <c r="W9" s="39" t="s">
        <v>411</v>
      </c>
      <c r="X9" s="46">
        <f>VLOOKUP($V$4,Calendar!$1:$1048576,6,FALSE)</f>
        <v>42400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42400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552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8</v>
      </c>
      <c r="I15" s="37" t="s">
        <v>396</v>
      </c>
      <c r="J15" s="37"/>
      <c r="K15" s="1315">
        <f>COUNT(A21:A31)</f>
        <v>10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758" t="s">
        <v>1279</v>
      </c>
    </row>
    <row r="21" spans="1:21" ht="13.5" thickBot="1">
      <c r="A21" s="28">
        <v>9040201</v>
      </c>
      <c r="B21" s="1338" t="str">
        <f>VLOOKUP(A21,'Athlete and Points'!$A$1:$S$279,2,FALSE)</f>
        <v>DICKSON Alex</v>
      </c>
      <c r="C21" s="1338"/>
      <c r="D21" s="1014">
        <f>VLOOKUP(A21,'Athlete and Points'!$A$1:$S$279,4,FALSE)</f>
        <v>98</v>
      </c>
      <c r="E21" s="26"/>
      <c r="F21" s="1339">
        <f>VLOOKUP(A21,'Athlete and Points'!$A$1:$S$279,8,FALSE)</f>
        <v>98.4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1281</v>
      </c>
    </row>
    <row r="22" spans="1:21">
      <c r="A22" s="25">
        <v>9040188</v>
      </c>
      <c r="B22" s="1344" t="str">
        <f>VLOOKUP(A22,'Athlete and Points'!$A$1:$S$279,2,FALSE)</f>
        <v>LAMBERT Adam</v>
      </c>
      <c r="C22" s="1344"/>
      <c r="D22" s="1015">
        <f>VLOOKUP(A22,'Athlete and Points'!$A$1:$S$279,4,FALSE)</f>
        <v>97</v>
      </c>
      <c r="E22" s="23"/>
      <c r="F22" s="1345">
        <f>VLOOKUP(A22,'Athlete and Points'!$A$1:$S$279,8,FALSE)</f>
        <v>142.80000000000001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1280</v>
      </c>
    </row>
    <row r="23" spans="1:21" ht="13.5" thickBot="1">
      <c r="A23" s="25">
        <v>9040155</v>
      </c>
      <c r="B23" s="1344" t="str">
        <f>VLOOKUP(A23,'Athlete and Points'!$A$1:$S$279,2,FALSE)</f>
        <v>DICKSON Adam</v>
      </c>
      <c r="C23" s="1344"/>
      <c r="D23" s="1015">
        <f>VLOOKUP(A23,'Athlete and Points'!$A$1:$S$279,4,FALSE)</f>
        <v>95</v>
      </c>
      <c r="E23" s="23"/>
      <c r="F23" s="1345">
        <f>VLOOKUP(A23,'Athlete and Points'!$A$1:$S$279,8,FALSE)</f>
        <v>242.5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</row>
    <row r="24" spans="1:21">
      <c r="A24" s="25">
        <v>9040203</v>
      </c>
      <c r="B24" s="1344" t="str">
        <f>VLOOKUP(A24,'Athlete and Points'!$A$1:$S$279,2,FALSE)</f>
        <v>NICHOLAS Bryn</v>
      </c>
      <c r="C24" s="1344"/>
      <c r="D24" s="1015">
        <f>VLOOKUP(A24,'Athlete and Points'!$A$1:$S$279,4,FALSE)</f>
        <v>0</v>
      </c>
      <c r="E24" s="23"/>
      <c r="F24" s="1345">
        <f>VLOOKUP(A24,'Athlete and Points'!$A$1:$S$279,8,FALSE)</f>
        <v>49.4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1292</v>
      </c>
    </row>
    <row r="25" spans="1:21" ht="13.5" thickBot="1">
      <c r="A25" s="1117">
        <v>9040221</v>
      </c>
      <c r="B25" s="1419" t="str">
        <f>VLOOKUP(A25,'Athlete and Points'!$A$1:$S$279,2,FALSE)</f>
        <v>COLLINS Henry</v>
      </c>
      <c r="C25" s="1419"/>
      <c r="D25" s="1118">
        <f>VLOOKUP(A25,'Athlete and Points'!$A$1:$S$279,4,FALSE)</f>
        <v>98</v>
      </c>
      <c r="E25" s="1119"/>
      <c r="F25" s="1420">
        <f>VLOOKUP(A25,'Athlete and Points'!$A$1:$S$279,8,FALSE)</f>
        <v>66.5</v>
      </c>
      <c r="G25" s="1421"/>
      <c r="H25" s="23" t="e">
        <f>VLOOKUP(B25,Halfpipe!$A$1:$D$148,4,FALSE)</f>
        <v>#N/A</v>
      </c>
      <c r="I25" s="1345" t="str">
        <f>VLOOKUP(A25,'Athlete and Points'!$A$1:$S$279,14,FALSE)</f>
        <v>---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1294</v>
      </c>
    </row>
    <row r="26" spans="1:21">
      <c r="A26" s="1117">
        <v>9040168</v>
      </c>
      <c r="B26" s="1419" t="str">
        <f>VLOOKUP(A26,'Athlete and Points'!$A$1:$S$279,2,FALSE)</f>
        <v>MILLER Josh</v>
      </c>
      <c r="C26" s="1419"/>
      <c r="D26" s="1118">
        <f>VLOOKUP(A26,'Athlete and Points'!$A$1:$S$279,4,FALSE)</f>
        <v>94</v>
      </c>
      <c r="E26" s="1119"/>
      <c r="F26" s="1420">
        <f>VLOOKUP(A26,'Athlete and Points'!$A$1:$S$279,8,FALSE)</f>
        <v>173</v>
      </c>
      <c r="G26" s="1421"/>
      <c r="H26" s="23" t="e">
        <f>VLOOKUP(B26,Halfpipe!$A$1:$D$148,4,FALSE)</f>
        <v>#N/A</v>
      </c>
      <c r="I26" s="1345" t="str">
        <f>VLOOKUP(A26,'Athlete and Points'!$A$1:$S$279,14,FALSE)</f>
        <v>---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1295</v>
      </c>
    </row>
    <row r="27" spans="1:21" ht="13.5" thickBot="1">
      <c r="A27" s="252">
        <v>9040174</v>
      </c>
      <c r="B27" s="1407" t="str">
        <f>VLOOKUP(A27,'Athlete and Points'!$A$1:$S$279,2,FALSE)</f>
        <v>GARNER Ryan</v>
      </c>
      <c r="C27" s="1407"/>
      <c r="D27" s="1092">
        <f>VLOOKUP(A27,'Athlete and Points'!$A$1:$S$279,4,FALSE)</f>
        <v>97</v>
      </c>
      <c r="E27" s="254"/>
      <c r="F27" s="1408">
        <f>VLOOKUP(A27,'Athlete and Points'!$A$1:$S$279,8,FALSE)</f>
        <v>64</v>
      </c>
      <c r="G27" s="1409"/>
      <c r="H27" s="23" t="e">
        <f>VLOOKUP(B27,Halfpipe!$A$1:$D$148,4,FALSE)</f>
        <v>#N/A</v>
      </c>
      <c r="I27" s="1345" t="str">
        <f>VLOOKUP(A27,'Athlete and Points'!$A$1:$S$279,14,FALSE)</f>
        <v>---</v>
      </c>
      <c r="J27" s="1346"/>
      <c r="K27" s="1346"/>
      <c r="L27" s="1346"/>
      <c r="M27" s="23" t="e">
        <f>VLOOKUP(B27,Slopestyle!$A$1:$D$113,4,FALSE)</f>
        <v>#N/A</v>
      </c>
      <c r="N27" s="1422" t="s">
        <v>6445</v>
      </c>
      <c r="O27" s="1423"/>
      <c r="P27" s="1422" t="s">
        <v>1338</v>
      </c>
      <c r="Q27" s="1424"/>
      <c r="R27" s="18"/>
      <c r="T27" s="52" t="s">
        <v>1293</v>
      </c>
    </row>
    <row r="28" spans="1:21">
      <c r="A28" s="252">
        <v>9040238</v>
      </c>
      <c r="B28" s="1407" t="str">
        <f>VLOOKUP(A28,'Athlete and Points'!$A$1:$S$279,2,FALSE)</f>
        <v>NAJDECKI-DEVINE Ca...</v>
      </c>
      <c r="C28" s="1407"/>
      <c r="D28" s="1092">
        <f>VLOOKUP(A28,'Athlete and Points'!$A$1:$S$279,4,FALSE)</f>
        <v>97</v>
      </c>
      <c r="E28" s="254"/>
      <c r="F28" s="1408">
        <f>VLOOKUP(A28,'Athlete and Points'!$A$1:$S$279,8,FALSE)</f>
        <v>15.36</v>
      </c>
      <c r="G28" s="1409"/>
      <c r="H28" s="23" t="e">
        <f>VLOOKUP(B28,Halfpipe!$A$1:$D$148,4,FALSE)</f>
        <v>#N/A</v>
      </c>
      <c r="I28" s="1345" t="str">
        <f>VLOOKUP(A28,'Athlete and Points'!$A$1:$S$279,14,FALSE)</f>
        <v>---</v>
      </c>
      <c r="J28" s="1346"/>
      <c r="K28" s="1346"/>
      <c r="L28" s="1346"/>
      <c r="M28" s="23" t="e">
        <f>VLOOKUP(B28,Slopestyle!$A$1:$D$113,4,FALSE)</f>
        <v>#N/A</v>
      </c>
      <c r="N28" s="1422" t="s">
        <v>6445</v>
      </c>
      <c r="O28" s="1423"/>
      <c r="P28" s="1422" t="s">
        <v>1338</v>
      </c>
      <c r="Q28" s="1424"/>
      <c r="R28" s="22"/>
      <c r="T28" s="52" t="s">
        <v>1296</v>
      </c>
    </row>
    <row r="29" spans="1:21" ht="13.5" thickBot="1">
      <c r="A29" s="252">
        <v>9040229</v>
      </c>
      <c r="B29" s="1407" t="str">
        <f>VLOOKUP(A29,'Athlete and Points'!$A$1:$S$279,2,FALSE)</f>
        <v>MANDL Max</v>
      </c>
      <c r="C29" s="1407"/>
      <c r="D29" s="1092">
        <f>VLOOKUP(A29,'Athlete and Points'!$A$1:$S$279,4,FALSE)</f>
        <v>98</v>
      </c>
      <c r="E29" s="254"/>
      <c r="F29" s="1408">
        <f>VLOOKUP(A29,'Athlete and Points'!$A$1:$S$279,8,FALSE)</f>
        <v>68.900000000000006</v>
      </c>
      <c r="G29" s="1409"/>
      <c r="H29" s="23"/>
      <c r="I29" s="1345"/>
      <c r="J29" s="1346"/>
      <c r="K29" s="1346"/>
      <c r="L29" s="1346"/>
      <c r="M29" s="23" t="e">
        <f>VLOOKUP(B29,Slopestyle!$A$1:$D$113,4,FALSE)</f>
        <v>#N/A</v>
      </c>
      <c r="N29" s="1422" t="s">
        <v>6445</v>
      </c>
      <c r="O29" s="1423"/>
      <c r="P29" s="1422" t="s">
        <v>1338</v>
      </c>
      <c r="Q29" s="1424"/>
      <c r="R29" s="18"/>
    </row>
    <row r="30" spans="1:21">
      <c r="A30" s="252">
        <v>9040245</v>
      </c>
      <c r="B30" s="1407" t="s">
        <v>6446</v>
      </c>
      <c r="C30" s="1407"/>
      <c r="D30" s="1092">
        <v>97</v>
      </c>
      <c r="E30" s="254"/>
      <c r="F30" s="1408">
        <f>VLOOKUP(A30,'Athlete and Points'!$A$1:$S$279,8,FALSE)</f>
        <v>25.25</v>
      </c>
      <c r="G30" s="1409"/>
      <c r="H30" s="254" t="e">
        <f>VLOOKUP(B30,Halfpipe!$A$1:$D$148,4,FALSE)</f>
        <v>#N/A</v>
      </c>
      <c r="I30" s="1408" t="str">
        <f>VLOOKUP(A30,'Athlete and Points'!$A$1:$S$279,14,FALSE)</f>
        <v>---</v>
      </c>
      <c r="J30" s="1409"/>
      <c r="K30" s="1409"/>
      <c r="L30" s="1409"/>
      <c r="M30" s="254" t="e">
        <f>VLOOKUP(B30,Slopestyle!$A$1:$D$113,4,FALSE)</f>
        <v>#N/A</v>
      </c>
      <c r="N30" s="1422" t="s">
        <v>6445</v>
      </c>
      <c r="O30" s="1423"/>
      <c r="P30" s="1422" t="s">
        <v>1338</v>
      </c>
      <c r="Q30" s="1424"/>
      <c r="R30" s="22"/>
      <c r="T30" s="189" t="s">
        <v>1289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1290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  <c r="T32" s="189" t="s">
        <v>1291</v>
      </c>
    </row>
    <row r="33" spans="1:18">
      <c r="A33" s="28">
        <v>9045066</v>
      </c>
      <c r="B33" s="1338" t="str">
        <f>VLOOKUP(A33,'Athlete and Points'!$A$1:$S$279,2,FALSE)</f>
        <v>BAFF Georgia</v>
      </c>
      <c r="C33" s="1338"/>
      <c r="D33" s="1014">
        <f>VLOOKUP(A33,'Athlete and Points'!$A$1:$S$279,4,FALSE)</f>
        <v>97</v>
      </c>
      <c r="E33" s="26"/>
      <c r="F33" s="1339">
        <f>VLOOKUP(A33,'Athlete and Points'!$A$1:$S$279,8,FALSE)</f>
        <v>224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1015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9045087</v>
      </c>
      <c r="B35" s="1344" t="str">
        <f>VLOOKUP(A35,'Athlete and Points'!$A$1:$S$279,2,FALSE)</f>
        <v>FERNANDEZ Mollie</v>
      </c>
      <c r="C35" s="1344"/>
      <c r="D35" s="1015">
        <f>VLOOKUP(A35,'Athlete and Points'!$A$1:$S$279,4,FALSE)</f>
        <v>98</v>
      </c>
      <c r="E35" s="23"/>
      <c r="F35" s="1345">
        <f>VLOOKUP(A35,'Athlete and Points'!$A$1:$S$279,8,FALSE)</f>
        <v>105</v>
      </c>
      <c r="G35" s="1346"/>
      <c r="H35" s="23"/>
      <c r="I35" s="1345"/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>
        <v>9045096</v>
      </c>
      <c r="B36" s="1344" t="str">
        <f>VLOOKUP(A36,'Athlete and Points'!$A$1:$S$279,2,FALSE)</f>
        <v>BOYCE Emily</v>
      </c>
      <c r="C36" s="1344"/>
      <c r="D36" s="1015">
        <f>VLOOKUP(A36,'Athlete and Points'!$A$1:$S$279,4,FALSE)</f>
        <v>0</v>
      </c>
      <c r="E36" s="23"/>
      <c r="F36" s="1345">
        <f>VLOOKUP(A36,'Athlete and Points'!$A$1:$S$279,8,FALSE)</f>
        <v>120</v>
      </c>
      <c r="G36" s="1346"/>
      <c r="H36" s="23" t="e">
        <f>VLOOKUP(B36,Halfpipe!$A$1:$D$148,4,FALSE)</f>
        <v>#N/A</v>
      </c>
      <c r="I36" s="1345" t="str">
        <f>VLOOKUP(A36,'Athlete and Points'!$A$1:$S$279,14,FALSE)</f>
        <v>---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>
        <v>9045058</v>
      </c>
      <c r="B37" s="1344" t="str">
        <f>VLOOKUP(A37,'Athlete and Points'!$A$1:$S$279,2,FALSE)</f>
        <v>TURNER Ellise</v>
      </c>
      <c r="C37" s="1344"/>
      <c r="D37" s="1015">
        <f>VLOOKUP(A37,'Athlete and Points'!$A$1:$S$279,4,FALSE)</f>
        <v>95</v>
      </c>
      <c r="E37" s="23"/>
      <c r="F37" s="1345">
        <f>VLOOKUP(A37,'Athlete and Points'!$A$1:$S$279,8,FALSE)</f>
        <v>164.8</v>
      </c>
      <c r="G37" s="1346"/>
      <c r="H37" s="23" t="e">
        <f>VLOOKUP(B37,Halfpipe!$A$1:$D$148,4,FALSE)</f>
        <v>#N/A</v>
      </c>
      <c r="I37" s="1345" t="str">
        <f>VLOOKUP(A37,'Athlete and Points'!$A$1:$S$279,14,FALSE)</f>
        <v>---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>
        <v>9045095</v>
      </c>
      <c r="B38" s="1344" t="str">
        <f>VLOOKUP(A38,'Athlete and Points'!$A$1:$S$279,2,FALSE)</f>
        <v>DOOLAN Sienna</v>
      </c>
      <c r="C38" s="1344"/>
      <c r="D38" s="1015">
        <f>VLOOKUP(A38,'Athlete and Points'!$A$1:$S$279,4,FALSE)</f>
        <v>99</v>
      </c>
      <c r="E38" s="23"/>
      <c r="F38" s="1345">
        <f>VLOOKUP(A38,'Athlete and Points'!$A$1:$S$279,8,FALSE)</f>
        <v>47</v>
      </c>
      <c r="G38" s="1346"/>
      <c r="H38" s="23" t="e">
        <f>VLOOKUP(B38,Halfpipe!$A$1:$D$148,4,FALSE)</f>
        <v>#N/A</v>
      </c>
      <c r="I38" s="1345" t="str">
        <f>VLOOKUP(A38,'Athlete and Points'!$A$1:$S$279,14,FALSE)</f>
        <v>---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>
        <v>9045099</v>
      </c>
      <c r="B39" s="1344" t="str">
        <f>VLOOKUP(A39,'Athlete and Points'!$A$1:$S$279,2,FALSE)</f>
        <v>COWLEY Tamara</v>
      </c>
      <c r="C39" s="1344"/>
      <c r="D39" s="1015">
        <f>VLOOKUP(A39,'Athlete and Points'!$A$1:$S$279,4,FALSE)</f>
        <v>0</v>
      </c>
      <c r="E39" s="23"/>
      <c r="F39" s="1345">
        <f>VLOOKUP(A39,'Athlete and Points'!$A$1:$S$279,8,FALSE)</f>
        <v>32</v>
      </c>
      <c r="G39" s="1346"/>
      <c r="H39" s="23" t="e">
        <f>VLOOKUP(B39,Halfpipe!$A$1:$D$148,4,FALSE)</f>
        <v>#N/A</v>
      </c>
      <c r="I39" s="1345" t="str">
        <f>VLOOKUP(A39,'Athlete and Points'!$A$1:$S$279,14,FALSE)</f>
        <v>---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>
        <v>9045097</v>
      </c>
      <c r="B40" s="1344" t="str">
        <f>VLOOKUP(A40,'Athlete and Points'!$A$1:$S$279,2,FALSE)</f>
        <v>BATTEN Charlotte</v>
      </c>
      <c r="C40" s="1344"/>
      <c r="D40" s="1015">
        <f>VLOOKUP(A40,'Athlete and Points'!$A$1:$S$279,4,FALSE)</f>
        <v>0</v>
      </c>
      <c r="E40" s="23"/>
      <c r="F40" s="1345">
        <f>VLOOKUP(A40,'Athlete and Points'!$A$1:$S$279,8,FALSE)</f>
        <v>40</v>
      </c>
      <c r="G40" s="1346"/>
      <c r="H40" s="23" t="e">
        <f>VLOOKUP(B40,Halfpipe!$A$1:$D$148,4,FALSE)</f>
        <v>#N/A</v>
      </c>
      <c r="I40" s="1345" t="str">
        <f>VLOOKUP(A40,'Athlete and Points'!$A$1:$S$279,14,FALSE)</f>
        <v>---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5942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5943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784" priority="21" stopIfTrue="1">
      <formula>ISERROR($B$5:$B$13)</formula>
    </cfRule>
  </conditionalFormatting>
  <conditionalFormatting sqref="X9">
    <cfRule type="expression" dxfId="3783" priority="20" stopIfTrue="1">
      <formula>ISERROR($E$9)</formula>
    </cfRule>
  </conditionalFormatting>
  <conditionalFormatting sqref="C20">
    <cfRule type="expression" dxfId="3782" priority="19" stopIfTrue="1">
      <formula>ISERROR(C20:D35)</formula>
    </cfRule>
  </conditionalFormatting>
  <conditionalFormatting sqref="C20">
    <cfRule type="expression" dxfId="3781" priority="18" stopIfTrue="1">
      <formula>ISERROR(C20:D35)</formula>
    </cfRule>
  </conditionalFormatting>
  <conditionalFormatting sqref="B20:B31">
    <cfRule type="expression" dxfId="3780" priority="17" stopIfTrue="1">
      <formula>ISERROR(B20:B35)</formula>
    </cfRule>
  </conditionalFormatting>
  <conditionalFormatting sqref="D20:D31">
    <cfRule type="expression" dxfId="3779" priority="16" stopIfTrue="1">
      <formula>ISERROR(D20:H35)</formula>
    </cfRule>
  </conditionalFormatting>
  <conditionalFormatting sqref="F20:F31">
    <cfRule type="expression" dxfId="3778" priority="15" stopIfTrue="1">
      <formula>ISERROR(F20:N35)</formula>
    </cfRule>
  </conditionalFormatting>
  <conditionalFormatting sqref="E20:E31">
    <cfRule type="expression" dxfId="3777" priority="14" stopIfTrue="1">
      <formula>ISERROR(E20:K35)</formula>
    </cfRule>
  </conditionalFormatting>
  <conditionalFormatting sqref="I20:I31">
    <cfRule type="expression" dxfId="3776" priority="13" stopIfTrue="1">
      <formula>ISERROR(H20:R35)</formula>
    </cfRule>
  </conditionalFormatting>
  <conditionalFormatting sqref="H20:H42">
    <cfRule type="expression" dxfId="3775" priority="12" stopIfTrue="1">
      <formula>ISERROR(G20:P35)</formula>
    </cfRule>
  </conditionalFormatting>
  <conditionalFormatting sqref="F6 C20 E5:E6 C5:C6 K9:R10 L11:N11 A20:B31 A33:B42 D33:G42 D20:Q21 N22:Q31 M22:M42 I22:L31 I33:L42 H22:H42 D22:G31">
    <cfRule type="containsErrors" dxfId="3774" priority="11" stopIfTrue="1">
      <formula>ISERROR(A5)</formula>
    </cfRule>
  </conditionalFormatting>
  <conditionalFormatting sqref="M21:M42">
    <cfRule type="expression" dxfId="3773" priority="10" stopIfTrue="1">
      <formula>ISERROR(L21:X36)</formula>
    </cfRule>
  </conditionalFormatting>
  <conditionalFormatting sqref="B33:B42">
    <cfRule type="expression" dxfId="3772" priority="9" stopIfTrue="1">
      <formula>ISERROR(B33:B48)</formula>
    </cfRule>
  </conditionalFormatting>
  <conditionalFormatting sqref="D33:D42">
    <cfRule type="expression" dxfId="3771" priority="8" stopIfTrue="1">
      <formula>ISERROR(D33:H48)</formula>
    </cfRule>
  </conditionalFormatting>
  <conditionalFormatting sqref="F33:F42">
    <cfRule type="expression" dxfId="3770" priority="7" stopIfTrue="1">
      <formula>ISERROR(F33:N48)</formula>
    </cfRule>
  </conditionalFormatting>
  <conditionalFormatting sqref="E33:E42">
    <cfRule type="expression" dxfId="3769" priority="6" stopIfTrue="1">
      <formula>ISERROR(E33:K48)</formula>
    </cfRule>
  </conditionalFormatting>
  <conditionalFormatting sqref="I33:I42">
    <cfRule type="expression" dxfId="3768" priority="5" stopIfTrue="1">
      <formula>ISERROR(H33:R48)</formula>
    </cfRule>
  </conditionalFormatting>
  <conditionalFormatting sqref="I34:I41">
    <cfRule type="expression" dxfId="3767" priority="4" stopIfTrue="1">
      <formula>ISERROR(H34:R49)</formula>
    </cfRule>
  </conditionalFormatting>
  <conditionalFormatting sqref="I33:I42">
    <cfRule type="expression" dxfId="3766" priority="3" stopIfTrue="1">
      <formula>ISERROR(H33:R48)</formula>
    </cfRule>
  </conditionalFormatting>
  <conditionalFormatting sqref="I35:I42">
    <cfRule type="expression" dxfId="3765" priority="2" stopIfTrue="1">
      <formula>ISERROR(H35:R50)</formula>
    </cfRule>
  </conditionalFormatting>
  <conditionalFormatting sqref="H21:H42">
    <cfRule type="expression" dxfId="3764" priority="1" stopIfTrue="1">
      <formula>ISERROR(G21:P36)</formula>
    </cfRule>
  </conditionalFormatting>
  <hyperlinks>
    <hyperlink ref="T31" r:id="rId1"/>
    <hyperlink ref="T30" r:id="rId2"/>
    <hyperlink ref="T32" r:id="rId3"/>
    <hyperlink ref="V12" r:id="rId4" display="mailto:bcsnow@telus.net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T97"/>
  <sheetViews>
    <sheetView workbookViewId="0">
      <selection activeCell="G1450" sqref="G1450"/>
    </sheetView>
  </sheetViews>
  <sheetFormatPr defaultRowHeight="12.75"/>
  <cols>
    <col min="2" max="2" width="25" bestFit="1" customWidth="1"/>
  </cols>
  <sheetData>
    <row r="1" spans="1:20" s="359" customFormat="1" ht="13.5" thickBot="1">
      <c r="A1" s="994"/>
      <c r="B1" s="994"/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994"/>
      <c r="N1" s="994"/>
      <c r="O1" s="994"/>
      <c r="P1" s="994"/>
      <c r="Q1" s="994"/>
      <c r="R1" s="994"/>
      <c r="S1" s="994"/>
    </row>
    <row r="2" spans="1:20" ht="13.5" thickBot="1">
      <c r="A2" s="1260">
        <v>9045073</v>
      </c>
      <c r="B2" s="1261" t="s">
        <v>953</v>
      </c>
      <c r="C2" s="1260" t="s">
        <v>265</v>
      </c>
      <c r="D2" s="1260">
        <v>99</v>
      </c>
      <c r="E2" s="1262" t="s">
        <v>1363</v>
      </c>
      <c r="F2" s="1260"/>
      <c r="G2" s="1260"/>
      <c r="H2" s="1262" t="s">
        <v>1363</v>
      </c>
      <c r="I2" s="1260"/>
      <c r="J2" s="1260"/>
      <c r="K2" s="1262">
        <v>249</v>
      </c>
      <c r="L2" s="1260">
        <v>19</v>
      </c>
      <c r="M2" s="1260"/>
      <c r="N2" s="1262" t="s">
        <v>1363</v>
      </c>
      <c r="O2" s="1260"/>
      <c r="P2" s="1260"/>
      <c r="Q2" s="1262">
        <v>28.08</v>
      </c>
      <c r="R2" s="1260">
        <v>149</v>
      </c>
      <c r="S2" s="1260" t="s">
        <v>349</v>
      </c>
      <c r="T2">
        <f>A2</f>
        <v>9045073</v>
      </c>
    </row>
    <row r="3" spans="1:20" ht="13.5" thickBot="1">
      <c r="A3" s="1263">
        <v>9040246</v>
      </c>
      <c r="B3" s="1264" t="s">
        <v>6457</v>
      </c>
      <c r="C3" s="1263" t="s">
        <v>265</v>
      </c>
      <c r="D3" s="1263"/>
      <c r="E3" s="1265" t="s">
        <v>1363</v>
      </c>
      <c r="F3" s="1263"/>
      <c r="G3" s="1263"/>
      <c r="H3" s="1265" t="s">
        <v>1363</v>
      </c>
      <c r="I3" s="1263"/>
      <c r="J3" s="1263"/>
      <c r="K3" s="1265" t="s">
        <v>1363</v>
      </c>
      <c r="L3" s="1263"/>
      <c r="M3" s="1263"/>
      <c r="N3" s="1265" t="s">
        <v>1363</v>
      </c>
      <c r="O3" s="1263"/>
      <c r="P3" s="1263"/>
      <c r="Q3" s="1265" t="s">
        <v>1363</v>
      </c>
      <c r="R3" s="1263"/>
      <c r="S3" s="1263"/>
      <c r="T3">
        <f t="shared" ref="T3:T63" si="0">A3</f>
        <v>9040246</v>
      </c>
    </row>
    <row r="4" spans="1:20" ht="13.5" thickBot="1">
      <c r="A4" s="1260">
        <v>9040243</v>
      </c>
      <c r="B4" s="1261" t="s">
        <v>5611</v>
      </c>
      <c r="C4" s="1260" t="s">
        <v>265</v>
      </c>
      <c r="D4" s="1260">
        <v>1</v>
      </c>
      <c r="E4" s="1262" t="s">
        <v>1363</v>
      </c>
      <c r="F4" s="1260"/>
      <c r="G4" s="1260"/>
      <c r="H4" s="1262" t="s">
        <v>1363</v>
      </c>
      <c r="I4" s="1260"/>
      <c r="J4" s="1260"/>
      <c r="K4" s="1262">
        <v>0</v>
      </c>
      <c r="L4" s="1260">
        <v>399</v>
      </c>
      <c r="M4" s="1260" t="s">
        <v>1237</v>
      </c>
      <c r="N4" s="1262" t="s">
        <v>1363</v>
      </c>
      <c r="O4" s="1260"/>
      <c r="P4" s="1260"/>
      <c r="Q4" s="1262">
        <v>10.8</v>
      </c>
      <c r="R4" s="1260">
        <v>375</v>
      </c>
      <c r="S4" s="1260" t="s">
        <v>1237</v>
      </c>
      <c r="T4">
        <f t="shared" si="0"/>
        <v>9040243</v>
      </c>
    </row>
    <row r="5" spans="1:20" ht="13.5" thickBot="1">
      <c r="A5" s="1263">
        <v>9045066</v>
      </c>
      <c r="B5" s="1264" t="s">
        <v>954</v>
      </c>
      <c r="C5" s="1263" t="s">
        <v>265</v>
      </c>
      <c r="D5" s="1263">
        <v>97</v>
      </c>
      <c r="E5" s="1265" t="s">
        <v>1363</v>
      </c>
      <c r="F5" s="1263"/>
      <c r="G5" s="1263"/>
      <c r="H5" s="1265">
        <v>224</v>
      </c>
      <c r="I5" s="1263">
        <v>28</v>
      </c>
      <c r="J5" s="1263"/>
      <c r="K5" s="1265" t="s">
        <v>1363</v>
      </c>
      <c r="L5" s="1263"/>
      <c r="M5" s="1263"/>
      <c r="N5" s="1265" t="s">
        <v>1363</v>
      </c>
      <c r="O5" s="1263"/>
      <c r="P5" s="1263"/>
      <c r="Q5" s="1265" t="s">
        <v>1363</v>
      </c>
      <c r="R5" s="1263"/>
      <c r="S5" s="1263"/>
      <c r="T5">
        <f t="shared" si="0"/>
        <v>9045066</v>
      </c>
    </row>
    <row r="6" spans="1:20" ht="13.5" thickBot="1">
      <c r="A6" s="1260">
        <v>9045097</v>
      </c>
      <c r="B6" s="1261" t="s">
        <v>2101</v>
      </c>
      <c r="C6" s="1260" t="s">
        <v>265</v>
      </c>
      <c r="D6" s="1260">
        <v>0</v>
      </c>
      <c r="E6" s="1262" t="s">
        <v>1363</v>
      </c>
      <c r="F6" s="1260"/>
      <c r="G6" s="1260"/>
      <c r="H6" s="1262">
        <v>40</v>
      </c>
      <c r="I6" s="1260">
        <v>161</v>
      </c>
      <c r="J6" s="1260"/>
      <c r="K6" s="1262" t="s">
        <v>1363</v>
      </c>
      <c r="L6" s="1260"/>
      <c r="M6" s="1260"/>
      <c r="N6" s="1262" t="s">
        <v>1363</v>
      </c>
      <c r="O6" s="1260"/>
      <c r="P6" s="1260"/>
      <c r="Q6" s="1262" t="s">
        <v>1363</v>
      </c>
      <c r="R6" s="1260"/>
      <c r="S6" s="1260"/>
      <c r="T6">
        <f t="shared" si="0"/>
        <v>9045097</v>
      </c>
    </row>
    <row r="7" spans="1:20" ht="13.5" thickBot="1">
      <c r="A7" s="1263">
        <v>9040165</v>
      </c>
      <c r="B7" s="1264" t="s">
        <v>2102</v>
      </c>
      <c r="C7" s="1263" t="s">
        <v>265</v>
      </c>
      <c r="D7" s="1263">
        <v>95</v>
      </c>
      <c r="E7" s="1265" t="s">
        <v>1363</v>
      </c>
      <c r="F7" s="1263"/>
      <c r="G7" s="1263"/>
      <c r="H7" s="1265">
        <v>17.55</v>
      </c>
      <c r="I7" s="1263">
        <v>290</v>
      </c>
      <c r="J7" s="1263"/>
      <c r="K7" s="1265" t="s">
        <v>1363</v>
      </c>
      <c r="L7" s="1263"/>
      <c r="M7" s="1263"/>
      <c r="N7" s="1265" t="s">
        <v>1363</v>
      </c>
      <c r="O7" s="1263"/>
      <c r="P7" s="1263"/>
      <c r="Q7" s="1265" t="s">
        <v>1363</v>
      </c>
      <c r="R7" s="1263"/>
      <c r="S7" s="1263"/>
      <c r="T7">
        <f t="shared" si="0"/>
        <v>9040165</v>
      </c>
    </row>
    <row r="8" spans="1:20" ht="13.5" thickBot="1">
      <c r="A8" s="1260">
        <v>9040077</v>
      </c>
      <c r="B8" s="1261" t="s">
        <v>955</v>
      </c>
      <c r="C8" s="1260" t="s">
        <v>265</v>
      </c>
      <c r="D8" s="1260">
        <v>90</v>
      </c>
      <c r="E8" s="1262" t="s">
        <v>1363</v>
      </c>
      <c r="F8" s="1260"/>
      <c r="G8" s="1260"/>
      <c r="H8" s="1262">
        <v>378</v>
      </c>
      <c r="I8" s="1260">
        <v>22</v>
      </c>
      <c r="J8" s="1260"/>
      <c r="K8" s="1262" t="s">
        <v>1363</v>
      </c>
      <c r="L8" s="1260"/>
      <c r="M8" s="1260"/>
      <c r="N8" s="1262" t="s">
        <v>1363</v>
      </c>
      <c r="O8" s="1260"/>
      <c r="P8" s="1260"/>
      <c r="Q8" s="1262" t="s">
        <v>1363</v>
      </c>
      <c r="R8" s="1260"/>
      <c r="S8" s="1260"/>
      <c r="T8">
        <f t="shared" si="0"/>
        <v>9040077</v>
      </c>
    </row>
    <row r="9" spans="1:20" ht="13.5" thickBot="1">
      <c r="A9" s="1263">
        <v>9045081</v>
      </c>
      <c r="B9" s="1264" t="s">
        <v>956</v>
      </c>
      <c r="C9" s="1263" t="s">
        <v>265</v>
      </c>
      <c r="D9" s="1263">
        <v>97</v>
      </c>
      <c r="E9" s="1265">
        <v>52</v>
      </c>
      <c r="F9" s="1263">
        <v>127</v>
      </c>
      <c r="G9" s="1263"/>
      <c r="H9" s="1265">
        <v>12.48</v>
      </c>
      <c r="I9" s="1263">
        <v>228</v>
      </c>
      <c r="J9" s="1263" t="s">
        <v>1236</v>
      </c>
      <c r="K9" s="1265" t="s">
        <v>1363</v>
      </c>
      <c r="L9" s="1263"/>
      <c r="M9" s="1263"/>
      <c r="N9" s="1265" t="s">
        <v>1363</v>
      </c>
      <c r="O9" s="1263"/>
      <c r="P9" s="1263"/>
      <c r="Q9" s="1265" t="s">
        <v>1363</v>
      </c>
      <c r="R9" s="1263"/>
      <c r="S9" s="1263"/>
      <c r="T9">
        <f t="shared" si="0"/>
        <v>9045081</v>
      </c>
    </row>
    <row r="10" spans="1:20" ht="13.5" thickBot="1">
      <c r="A10" s="1260">
        <v>9045096</v>
      </c>
      <c r="B10" s="1261" t="s">
        <v>2103</v>
      </c>
      <c r="C10" s="1260" t="s">
        <v>265</v>
      </c>
      <c r="D10" s="1260">
        <v>0</v>
      </c>
      <c r="E10" s="1262" t="s">
        <v>1363</v>
      </c>
      <c r="F10" s="1260"/>
      <c r="G10" s="1260"/>
      <c r="H10" s="1262">
        <v>120</v>
      </c>
      <c r="I10" s="1260">
        <v>64</v>
      </c>
      <c r="J10" s="1260"/>
      <c r="K10" s="1262" t="s">
        <v>1363</v>
      </c>
      <c r="L10" s="1260"/>
      <c r="M10" s="1260"/>
      <c r="N10" s="1262" t="s">
        <v>1363</v>
      </c>
      <c r="O10" s="1260"/>
      <c r="P10" s="1260"/>
      <c r="Q10" s="1262" t="s">
        <v>1363</v>
      </c>
      <c r="R10" s="1260"/>
      <c r="S10" s="1260"/>
      <c r="T10">
        <f t="shared" si="0"/>
        <v>9045096</v>
      </c>
    </row>
    <row r="11" spans="1:20" ht="13.5" thickBot="1">
      <c r="A11" s="1263">
        <v>1049932</v>
      </c>
      <c r="B11" s="1264" t="s">
        <v>957</v>
      </c>
      <c r="C11" s="1263" t="s">
        <v>265</v>
      </c>
      <c r="D11" s="1263">
        <v>86</v>
      </c>
      <c r="E11" s="1265" t="s">
        <v>1363</v>
      </c>
      <c r="F11" s="1263"/>
      <c r="G11" s="1263"/>
      <c r="H11" s="1265">
        <v>52</v>
      </c>
      <c r="I11" s="1263">
        <v>138</v>
      </c>
      <c r="J11" s="1263" t="s">
        <v>1236</v>
      </c>
      <c r="K11" s="1265">
        <v>240</v>
      </c>
      <c r="L11" s="1263">
        <v>21</v>
      </c>
      <c r="M11" s="1263" t="s">
        <v>1237</v>
      </c>
      <c r="N11" s="1265" t="s">
        <v>1363</v>
      </c>
      <c r="O11" s="1263"/>
      <c r="P11" s="1263"/>
      <c r="Q11" s="1265">
        <v>62</v>
      </c>
      <c r="R11" s="1263">
        <v>105</v>
      </c>
      <c r="S11" s="1263" t="s">
        <v>1236</v>
      </c>
      <c r="T11">
        <f t="shared" si="0"/>
        <v>1049932</v>
      </c>
    </row>
    <row r="12" spans="1:20" ht="13.5" thickBot="1">
      <c r="A12" s="1260">
        <v>9045028</v>
      </c>
      <c r="B12" s="1261" t="s">
        <v>958</v>
      </c>
      <c r="C12" s="1260" t="s">
        <v>265</v>
      </c>
      <c r="D12" s="1260">
        <v>93</v>
      </c>
      <c r="E12" s="1262">
        <v>0.13</v>
      </c>
      <c r="F12" s="1260">
        <v>275</v>
      </c>
      <c r="G12" s="1260" t="s">
        <v>1236</v>
      </c>
      <c r="H12" s="1262">
        <v>625</v>
      </c>
      <c r="I12" s="1260">
        <v>8</v>
      </c>
      <c r="J12" s="1260"/>
      <c r="K12" s="1262" t="s">
        <v>1363</v>
      </c>
      <c r="L12" s="1260"/>
      <c r="M12" s="1260"/>
      <c r="N12" s="1262" t="s">
        <v>1363</v>
      </c>
      <c r="O12" s="1260"/>
      <c r="P12" s="1260"/>
      <c r="Q12" s="1262" t="s">
        <v>1363</v>
      </c>
      <c r="R12" s="1260"/>
      <c r="S12" s="1260"/>
      <c r="T12">
        <f t="shared" si="0"/>
        <v>9045028</v>
      </c>
    </row>
    <row r="13" spans="1:20" ht="13.5" thickBot="1">
      <c r="A13" s="1263">
        <v>9045089</v>
      </c>
      <c r="B13" s="1264" t="s">
        <v>1238</v>
      </c>
      <c r="C13" s="1263" t="s">
        <v>265</v>
      </c>
      <c r="D13" s="1263">
        <v>97</v>
      </c>
      <c r="E13" s="1265" t="s">
        <v>1363</v>
      </c>
      <c r="F13" s="1263"/>
      <c r="G13" s="1263"/>
      <c r="H13" s="1265">
        <v>44</v>
      </c>
      <c r="I13" s="1263">
        <v>155</v>
      </c>
      <c r="J13" s="1263" t="s">
        <v>349</v>
      </c>
      <c r="K13" s="1265" t="s">
        <v>1363</v>
      </c>
      <c r="L13" s="1263"/>
      <c r="M13" s="1263"/>
      <c r="N13" s="1265" t="s">
        <v>1363</v>
      </c>
      <c r="O13" s="1263"/>
      <c r="P13" s="1263"/>
      <c r="Q13" s="1265" t="s">
        <v>1363</v>
      </c>
      <c r="R13" s="1263"/>
      <c r="S13" s="1263"/>
      <c r="T13">
        <f t="shared" si="0"/>
        <v>9045089</v>
      </c>
    </row>
    <row r="14" spans="1:20" ht="13.5" thickBot="1">
      <c r="A14" s="1260">
        <v>9045093</v>
      </c>
      <c r="B14" s="1261" t="s">
        <v>1239</v>
      </c>
      <c r="C14" s="1260" t="s">
        <v>265</v>
      </c>
      <c r="D14" s="1260">
        <v>99</v>
      </c>
      <c r="E14" s="1262" t="s">
        <v>1363</v>
      </c>
      <c r="F14" s="1260"/>
      <c r="G14" s="1260"/>
      <c r="H14" s="1262">
        <v>48</v>
      </c>
      <c r="I14" s="1260">
        <v>145</v>
      </c>
      <c r="J14" s="1260" t="s">
        <v>349</v>
      </c>
      <c r="K14" s="1262">
        <v>13.5</v>
      </c>
      <c r="L14" s="1260">
        <v>151</v>
      </c>
      <c r="M14" s="1260" t="s">
        <v>1237</v>
      </c>
      <c r="N14" s="1262" t="s">
        <v>1363</v>
      </c>
      <c r="O14" s="1260"/>
      <c r="P14" s="1260"/>
      <c r="Q14" s="1262">
        <v>15</v>
      </c>
      <c r="R14" s="1260">
        <v>193</v>
      </c>
      <c r="S14" s="1260" t="s">
        <v>1237</v>
      </c>
      <c r="T14">
        <f t="shared" si="0"/>
        <v>9045093</v>
      </c>
    </row>
    <row r="15" spans="1:20" ht="13.5" thickBot="1">
      <c r="A15" s="1263">
        <v>9040186</v>
      </c>
      <c r="B15" s="1264" t="s">
        <v>959</v>
      </c>
      <c r="C15" s="1263" t="s">
        <v>265</v>
      </c>
      <c r="D15" s="1263">
        <v>95</v>
      </c>
      <c r="E15" s="1265" t="s">
        <v>1363</v>
      </c>
      <c r="F15" s="1263"/>
      <c r="G15" s="1263"/>
      <c r="H15" s="1265" t="s">
        <v>1363</v>
      </c>
      <c r="I15" s="1263"/>
      <c r="J15" s="1263"/>
      <c r="K15" s="1265">
        <v>500</v>
      </c>
      <c r="L15" s="1263">
        <v>9</v>
      </c>
      <c r="M15" s="1263" t="s">
        <v>349</v>
      </c>
      <c r="N15" s="1265" t="s">
        <v>1363</v>
      </c>
      <c r="O15" s="1263"/>
      <c r="P15" s="1263"/>
      <c r="Q15" s="1265">
        <v>0.56000000000000005</v>
      </c>
      <c r="R15" s="1263">
        <v>607</v>
      </c>
      <c r="S15" s="1263" t="s">
        <v>1236</v>
      </c>
      <c r="T15">
        <f t="shared" si="0"/>
        <v>9040186</v>
      </c>
    </row>
    <row r="16" spans="1:20" ht="13.5" thickBot="1">
      <c r="A16" s="1260">
        <v>9040234</v>
      </c>
      <c r="B16" s="1261" t="s">
        <v>2104</v>
      </c>
      <c r="C16" s="1260" t="s">
        <v>265</v>
      </c>
      <c r="D16" s="1260">
        <v>98</v>
      </c>
      <c r="E16" s="1262" t="s">
        <v>1363</v>
      </c>
      <c r="F16" s="1260"/>
      <c r="G16" s="1260"/>
      <c r="H16" s="1262">
        <v>52</v>
      </c>
      <c r="I16" s="1260">
        <v>168</v>
      </c>
      <c r="J16" s="1260"/>
      <c r="K16" s="1262" t="s">
        <v>1363</v>
      </c>
      <c r="L16" s="1260"/>
      <c r="M16" s="1260"/>
      <c r="N16" s="1262" t="s">
        <v>1363</v>
      </c>
      <c r="O16" s="1260"/>
      <c r="P16" s="1260"/>
      <c r="Q16" s="1262" t="s">
        <v>1363</v>
      </c>
      <c r="R16" s="1260"/>
      <c r="S16" s="1260"/>
      <c r="T16">
        <f t="shared" si="0"/>
        <v>9040234</v>
      </c>
    </row>
    <row r="17" spans="1:20" ht="13.5" thickBot="1">
      <c r="A17" s="1263">
        <v>9045098</v>
      </c>
      <c r="B17" s="1264" t="s">
        <v>2105</v>
      </c>
      <c r="C17" s="1263" t="s">
        <v>265</v>
      </c>
      <c r="D17" s="1263">
        <v>2</v>
      </c>
      <c r="E17" s="1265" t="s">
        <v>1363</v>
      </c>
      <c r="F17" s="1263"/>
      <c r="G17" s="1263"/>
      <c r="H17" s="1265" t="s">
        <v>1363</v>
      </c>
      <c r="I17" s="1263"/>
      <c r="J17" s="1263"/>
      <c r="K17" s="1265">
        <v>15</v>
      </c>
      <c r="L17" s="1263">
        <v>144</v>
      </c>
      <c r="M17" s="1263" t="s">
        <v>1237</v>
      </c>
      <c r="N17" s="1265" t="s">
        <v>1363</v>
      </c>
      <c r="O17" s="1263"/>
      <c r="P17" s="1263"/>
      <c r="Q17" s="1265">
        <v>13.5</v>
      </c>
      <c r="R17" s="1263">
        <v>199</v>
      </c>
      <c r="S17" s="1263" t="s">
        <v>1237</v>
      </c>
      <c r="T17">
        <f t="shared" si="0"/>
        <v>9045098</v>
      </c>
    </row>
    <row r="18" spans="1:20" ht="13.5" thickBot="1">
      <c r="A18" s="1260">
        <v>9040235</v>
      </c>
      <c r="B18" s="1261" t="s">
        <v>2106</v>
      </c>
      <c r="C18" s="1260" t="s">
        <v>265</v>
      </c>
      <c r="D18" s="1260">
        <v>0</v>
      </c>
      <c r="E18" s="1262" t="s">
        <v>1363</v>
      </c>
      <c r="F18" s="1260"/>
      <c r="G18" s="1260"/>
      <c r="H18" s="1262" t="s">
        <v>1363</v>
      </c>
      <c r="I18" s="1260"/>
      <c r="J18" s="1260"/>
      <c r="K18" s="1262" t="s">
        <v>1363</v>
      </c>
      <c r="L18" s="1260"/>
      <c r="M18" s="1260"/>
      <c r="N18" s="1262" t="s">
        <v>1363</v>
      </c>
      <c r="O18" s="1260"/>
      <c r="P18" s="1260"/>
      <c r="Q18" s="1262">
        <v>0</v>
      </c>
      <c r="R18" s="1260">
        <v>665</v>
      </c>
      <c r="S18" s="1260" t="s">
        <v>1237</v>
      </c>
      <c r="T18">
        <f t="shared" si="0"/>
        <v>9040235</v>
      </c>
    </row>
    <row r="19" spans="1:20" ht="13.5" thickBot="1">
      <c r="A19" s="1263">
        <v>9045103</v>
      </c>
      <c r="B19" s="1264" t="s">
        <v>2107</v>
      </c>
      <c r="C19" s="1263" t="s">
        <v>265</v>
      </c>
      <c r="D19" s="1263">
        <v>0</v>
      </c>
      <c r="E19" s="1265" t="s">
        <v>1363</v>
      </c>
      <c r="F19" s="1263"/>
      <c r="G19" s="1263"/>
      <c r="H19" s="1265" t="s">
        <v>1363</v>
      </c>
      <c r="I19" s="1263"/>
      <c r="J19" s="1263"/>
      <c r="K19" s="1265">
        <v>18</v>
      </c>
      <c r="L19" s="1263">
        <v>136</v>
      </c>
      <c r="M19" s="1263" t="s">
        <v>1237</v>
      </c>
      <c r="N19" s="1265" t="s">
        <v>1363</v>
      </c>
      <c r="O19" s="1263"/>
      <c r="P19" s="1263"/>
      <c r="Q19" s="1265">
        <v>18</v>
      </c>
      <c r="R19" s="1263">
        <v>178</v>
      </c>
      <c r="S19" s="1263" t="s">
        <v>1237</v>
      </c>
      <c r="T19">
        <f t="shared" si="0"/>
        <v>9045103</v>
      </c>
    </row>
    <row r="20" spans="1:20" ht="13.5" thickBot="1">
      <c r="A20" s="1260">
        <v>9040221</v>
      </c>
      <c r="B20" s="1261" t="s">
        <v>1240</v>
      </c>
      <c r="C20" s="1260" t="s">
        <v>265</v>
      </c>
      <c r="D20" s="1260">
        <v>98</v>
      </c>
      <c r="E20" s="1262" t="s">
        <v>1363</v>
      </c>
      <c r="F20" s="1260"/>
      <c r="G20" s="1260"/>
      <c r="H20" s="1262">
        <v>66.5</v>
      </c>
      <c r="I20" s="1260">
        <v>143</v>
      </c>
      <c r="J20" s="1260"/>
      <c r="K20" s="1262" t="s">
        <v>1363</v>
      </c>
      <c r="L20" s="1260"/>
      <c r="M20" s="1260"/>
      <c r="N20" s="1262" t="s">
        <v>1363</v>
      </c>
      <c r="O20" s="1260"/>
      <c r="P20" s="1260"/>
      <c r="Q20" s="1262" t="s">
        <v>1363</v>
      </c>
      <c r="R20" s="1260"/>
      <c r="S20" s="1260"/>
      <c r="T20">
        <f t="shared" si="0"/>
        <v>9040221</v>
      </c>
    </row>
    <row r="21" spans="1:20" ht="13.5" thickBot="1">
      <c r="A21" s="1263">
        <v>9045099</v>
      </c>
      <c r="B21" s="1264" t="s">
        <v>2108</v>
      </c>
      <c r="C21" s="1263" t="s">
        <v>265</v>
      </c>
      <c r="D21" s="1263">
        <v>0</v>
      </c>
      <c r="E21" s="1265" t="s">
        <v>1363</v>
      </c>
      <c r="F21" s="1263"/>
      <c r="G21" s="1263"/>
      <c r="H21" s="1265">
        <v>32</v>
      </c>
      <c r="I21" s="1263">
        <v>174</v>
      </c>
      <c r="J21" s="1263"/>
      <c r="K21" s="1265" t="s">
        <v>1363</v>
      </c>
      <c r="L21" s="1263"/>
      <c r="M21" s="1263"/>
      <c r="N21" s="1265" t="s">
        <v>1363</v>
      </c>
      <c r="O21" s="1263"/>
      <c r="P21" s="1263"/>
      <c r="Q21" s="1265" t="s">
        <v>1363</v>
      </c>
      <c r="R21" s="1263"/>
      <c r="S21" s="1263"/>
      <c r="T21">
        <f t="shared" si="0"/>
        <v>9045099</v>
      </c>
    </row>
    <row r="22" spans="1:20" ht="13.5" thickBot="1">
      <c r="A22" s="1260">
        <v>9040200</v>
      </c>
      <c r="B22" s="1261" t="s">
        <v>960</v>
      </c>
      <c r="C22" s="1260" t="s">
        <v>265</v>
      </c>
      <c r="D22" s="1260">
        <v>98</v>
      </c>
      <c r="E22" s="1262" t="s">
        <v>1363</v>
      </c>
      <c r="F22" s="1260"/>
      <c r="G22" s="1260"/>
      <c r="H22" s="1262" t="s">
        <v>1363</v>
      </c>
      <c r="I22" s="1260"/>
      <c r="J22" s="1260"/>
      <c r="K22" s="1262">
        <v>90</v>
      </c>
      <c r="L22" s="1260">
        <v>64</v>
      </c>
      <c r="M22" s="1260"/>
      <c r="N22" s="1262" t="s">
        <v>1363</v>
      </c>
      <c r="O22" s="1260"/>
      <c r="P22" s="1260"/>
      <c r="Q22" s="1262">
        <v>18</v>
      </c>
      <c r="R22" s="1260">
        <v>308</v>
      </c>
      <c r="S22" s="1260" t="s">
        <v>349</v>
      </c>
      <c r="T22">
        <f t="shared" si="0"/>
        <v>9040200</v>
      </c>
    </row>
    <row r="23" spans="1:20" ht="13.5" thickBot="1">
      <c r="A23" s="1263">
        <v>1049941</v>
      </c>
      <c r="B23" s="1264" t="s">
        <v>961</v>
      </c>
      <c r="C23" s="1263" t="s">
        <v>265</v>
      </c>
      <c r="D23" s="1263">
        <v>84</v>
      </c>
      <c r="E23" s="1265" t="s">
        <v>1363</v>
      </c>
      <c r="F23" s="1263"/>
      <c r="G23" s="1263"/>
      <c r="H23" s="1265">
        <v>65</v>
      </c>
      <c r="I23" s="1263">
        <v>119</v>
      </c>
      <c r="J23" s="1263" t="s">
        <v>349</v>
      </c>
      <c r="K23" s="1265">
        <v>192</v>
      </c>
      <c r="L23" s="1263">
        <v>29</v>
      </c>
      <c r="M23" s="1263" t="s">
        <v>349</v>
      </c>
      <c r="N23" s="1265" t="s">
        <v>1363</v>
      </c>
      <c r="O23" s="1263"/>
      <c r="P23" s="1263"/>
      <c r="Q23" s="1265" t="s">
        <v>1363</v>
      </c>
      <c r="R23" s="1263"/>
      <c r="S23" s="1263"/>
      <c r="T23">
        <f t="shared" si="0"/>
        <v>1049941</v>
      </c>
    </row>
    <row r="24" spans="1:20" ht="13.5" thickBot="1">
      <c r="A24" s="1260">
        <v>9045079</v>
      </c>
      <c r="B24" s="1261" t="s">
        <v>962</v>
      </c>
      <c r="C24" s="1260" t="s">
        <v>265</v>
      </c>
      <c r="D24" s="1260">
        <v>0</v>
      </c>
      <c r="E24" s="1262" t="s">
        <v>1363</v>
      </c>
      <c r="F24" s="1260"/>
      <c r="G24" s="1260"/>
      <c r="H24" s="1262" t="s">
        <v>1363</v>
      </c>
      <c r="I24" s="1260"/>
      <c r="J24" s="1260"/>
      <c r="K24" s="1262" t="s">
        <v>1363</v>
      </c>
      <c r="L24" s="1260"/>
      <c r="M24" s="1260"/>
      <c r="N24" s="1262" t="s">
        <v>1363</v>
      </c>
      <c r="O24" s="1260"/>
      <c r="P24" s="1260"/>
      <c r="Q24" s="1262" t="s">
        <v>1363</v>
      </c>
      <c r="R24" s="1260"/>
      <c r="S24" s="1260"/>
      <c r="T24">
        <f t="shared" si="0"/>
        <v>9045079</v>
      </c>
    </row>
    <row r="25" spans="1:20" ht="13.5" thickBot="1">
      <c r="A25" s="1263">
        <v>9040228</v>
      </c>
      <c r="B25" s="1264" t="s">
        <v>2092</v>
      </c>
      <c r="C25" s="1263" t="s">
        <v>265</v>
      </c>
      <c r="D25" s="1263">
        <v>0</v>
      </c>
      <c r="E25" s="1265" t="s">
        <v>1363</v>
      </c>
      <c r="F25" s="1263"/>
      <c r="G25" s="1263"/>
      <c r="H25" s="1265">
        <v>36.4</v>
      </c>
      <c r="I25" s="1263">
        <v>209</v>
      </c>
      <c r="J25" s="1263"/>
      <c r="K25" s="1265" t="s">
        <v>1363</v>
      </c>
      <c r="L25" s="1263"/>
      <c r="M25" s="1263"/>
      <c r="N25" s="1265" t="s">
        <v>1363</v>
      </c>
      <c r="O25" s="1263"/>
      <c r="P25" s="1263"/>
      <c r="Q25" s="1265" t="s">
        <v>1363</v>
      </c>
      <c r="R25" s="1263"/>
      <c r="S25" s="1263"/>
      <c r="T25">
        <f t="shared" si="0"/>
        <v>9040228</v>
      </c>
    </row>
    <row r="26" spans="1:20" ht="13.5" thickBot="1">
      <c r="A26" s="1260">
        <v>9045015</v>
      </c>
      <c r="B26" s="1261" t="s">
        <v>999</v>
      </c>
      <c r="C26" s="1260" t="s">
        <v>265</v>
      </c>
      <c r="D26" s="1260">
        <v>92</v>
      </c>
      <c r="E26" s="1262" t="s">
        <v>1363</v>
      </c>
      <c r="F26" s="1260"/>
      <c r="G26" s="1260"/>
      <c r="H26" s="1262" t="s">
        <v>1363</v>
      </c>
      <c r="I26" s="1260"/>
      <c r="J26" s="1260"/>
      <c r="K26" s="1262" t="s">
        <v>1363</v>
      </c>
      <c r="L26" s="1260"/>
      <c r="M26" s="1260"/>
      <c r="N26" s="1262" t="s">
        <v>1363</v>
      </c>
      <c r="O26" s="1260"/>
      <c r="P26" s="1260"/>
      <c r="Q26" s="1262">
        <v>80</v>
      </c>
      <c r="R26" s="1260">
        <v>86</v>
      </c>
      <c r="S26" s="1260" t="s">
        <v>349</v>
      </c>
      <c r="T26">
        <f t="shared" si="0"/>
        <v>9045015</v>
      </c>
    </row>
    <row r="27" spans="1:20" ht="13.5" thickBot="1">
      <c r="A27" s="1263">
        <v>9040211</v>
      </c>
      <c r="B27" s="1264" t="s">
        <v>1241</v>
      </c>
      <c r="C27" s="1263" t="s">
        <v>265</v>
      </c>
      <c r="D27" s="1263">
        <v>99</v>
      </c>
      <c r="E27" s="1265">
        <v>56</v>
      </c>
      <c r="F27" s="1263">
        <v>121</v>
      </c>
      <c r="G27" s="1263"/>
      <c r="H27" s="1265">
        <v>42</v>
      </c>
      <c r="I27" s="1263">
        <v>193</v>
      </c>
      <c r="J27" s="1263" t="s">
        <v>349</v>
      </c>
      <c r="K27" s="1265" t="s">
        <v>1363</v>
      </c>
      <c r="L27" s="1263"/>
      <c r="M27" s="1263"/>
      <c r="N27" s="1265" t="s">
        <v>1363</v>
      </c>
      <c r="O27" s="1263"/>
      <c r="P27" s="1263"/>
      <c r="Q27" s="1265" t="s">
        <v>1363</v>
      </c>
      <c r="R27" s="1263"/>
      <c r="S27" s="1263"/>
      <c r="T27">
        <f t="shared" si="0"/>
        <v>9040211</v>
      </c>
    </row>
    <row r="28" spans="1:20" ht="13.5" thickBot="1">
      <c r="A28" s="1260">
        <v>9040236</v>
      </c>
      <c r="B28" s="1261" t="s">
        <v>2109</v>
      </c>
      <c r="C28" s="1260" t="s">
        <v>265</v>
      </c>
      <c r="D28" s="1260">
        <v>0</v>
      </c>
      <c r="E28" s="1262" t="s">
        <v>1363</v>
      </c>
      <c r="F28" s="1260"/>
      <c r="G28" s="1260"/>
      <c r="H28" s="1262">
        <v>0</v>
      </c>
      <c r="I28" s="1260">
        <v>616</v>
      </c>
      <c r="J28" s="1260" t="s">
        <v>1237</v>
      </c>
      <c r="K28" s="1262" t="s">
        <v>1363</v>
      </c>
      <c r="L28" s="1260"/>
      <c r="M28" s="1260"/>
      <c r="N28" s="1262" t="s">
        <v>1363</v>
      </c>
      <c r="O28" s="1260"/>
      <c r="P28" s="1260"/>
      <c r="Q28" s="1262" t="s">
        <v>1363</v>
      </c>
      <c r="R28" s="1260"/>
      <c r="S28" s="1260"/>
      <c r="T28">
        <f t="shared" si="0"/>
        <v>9040236</v>
      </c>
    </row>
    <row r="29" spans="1:20" ht="13.5" thickBot="1">
      <c r="A29" s="1263">
        <v>9040237</v>
      </c>
      <c r="B29" s="1264" t="s">
        <v>2110</v>
      </c>
      <c r="C29" s="1263" t="s">
        <v>265</v>
      </c>
      <c r="D29" s="1263">
        <v>0</v>
      </c>
      <c r="E29" s="1265" t="s">
        <v>1363</v>
      </c>
      <c r="F29" s="1263"/>
      <c r="G29" s="1263"/>
      <c r="H29" s="1265">
        <v>3.01</v>
      </c>
      <c r="I29" s="1263">
        <v>473</v>
      </c>
      <c r="J29" s="1263"/>
      <c r="K29" s="1265" t="s">
        <v>1363</v>
      </c>
      <c r="L29" s="1263"/>
      <c r="M29" s="1263"/>
      <c r="N29" s="1265" t="s">
        <v>1363</v>
      </c>
      <c r="O29" s="1263"/>
      <c r="P29" s="1263"/>
      <c r="Q29" s="1265" t="s">
        <v>1363</v>
      </c>
      <c r="R29" s="1263"/>
      <c r="S29" s="1263"/>
      <c r="T29">
        <f t="shared" si="0"/>
        <v>9040237</v>
      </c>
    </row>
    <row r="30" spans="1:20" ht="13.5" thickBot="1">
      <c r="A30" s="1260">
        <v>9040218</v>
      </c>
      <c r="B30" s="1261" t="s">
        <v>1242</v>
      </c>
      <c r="C30" s="1260" t="s">
        <v>265</v>
      </c>
      <c r="D30" s="1260">
        <v>99</v>
      </c>
      <c r="E30" s="1262" t="s">
        <v>1363</v>
      </c>
      <c r="F30" s="1260"/>
      <c r="G30" s="1260"/>
      <c r="H30" s="1262">
        <v>23</v>
      </c>
      <c r="I30" s="1260">
        <v>253</v>
      </c>
      <c r="J30" s="1260" t="s">
        <v>349</v>
      </c>
      <c r="K30" s="1262">
        <v>8.6999999999999993</v>
      </c>
      <c r="L30" s="1260">
        <v>250</v>
      </c>
      <c r="M30" s="1260" t="s">
        <v>1237</v>
      </c>
      <c r="N30" s="1262" t="s">
        <v>1363</v>
      </c>
      <c r="O30" s="1260"/>
      <c r="P30" s="1260"/>
      <c r="Q30" s="1262">
        <v>7.2</v>
      </c>
      <c r="R30" s="1260">
        <v>422</v>
      </c>
      <c r="S30" s="1260" t="s">
        <v>1237</v>
      </c>
      <c r="T30">
        <f t="shared" si="0"/>
        <v>9040218</v>
      </c>
    </row>
    <row r="31" spans="1:20" ht="13.5" thickBot="1">
      <c r="A31" s="1263">
        <v>9040155</v>
      </c>
      <c r="B31" s="1264" t="s">
        <v>963</v>
      </c>
      <c r="C31" s="1263" t="s">
        <v>265</v>
      </c>
      <c r="D31" s="1263">
        <v>95</v>
      </c>
      <c r="E31" s="1265" t="s">
        <v>1363</v>
      </c>
      <c r="F31" s="1263"/>
      <c r="G31" s="1263"/>
      <c r="H31" s="1265">
        <v>242.5</v>
      </c>
      <c r="I31" s="1263">
        <v>43</v>
      </c>
      <c r="J31" s="1263"/>
      <c r="K31" s="1265" t="s">
        <v>1363</v>
      </c>
      <c r="L31" s="1263"/>
      <c r="M31" s="1263"/>
      <c r="N31" s="1265" t="s">
        <v>1363</v>
      </c>
      <c r="O31" s="1263"/>
      <c r="P31" s="1263"/>
      <c r="Q31" s="1265" t="s">
        <v>1363</v>
      </c>
      <c r="R31" s="1263"/>
      <c r="S31" s="1263"/>
      <c r="T31">
        <f t="shared" si="0"/>
        <v>9040155</v>
      </c>
    </row>
    <row r="32" spans="1:20" ht="13.5" thickBot="1">
      <c r="A32" s="1260">
        <v>9040201</v>
      </c>
      <c r="B32" s="1261" t="s">
        <v>964</v>
      </c>
      <c r="C32" s="1260" t="s">
        <v>265</v>
      </c>
      <c r="D32" s="1260">
        <v>98</v>
      </c>
      <c r="E32" s="1262" t="s">
        <v>1363</v>
      </c>
      <c r="F32" s="1260"/>
      <c r="G32" s="1260"/>
      <c r="H32" s="1262">
        <v>98.4</v>
      </c>
      <c r="I32" s="1260">
        <v>109</v>
      </c>
      <c r="J32" s="1260"/>
      <c r="K32" s="1262" t="s">
        <v>1363</v>
      </c>
      <c r="L32" s="1260"/>
      <c r="M32" s="1260"/>
      <c r="N32" s="1262" t="s">
        <v>1363</v>
      </c>
      <c r="O32" s="1260"/>
      <c r="P32" s="1260"/>
      <c r="Q32" s="1262" t="s">
        <v>1363</v>
      </c>
      <c r="R32" s="1260"/>
      <c r="S32" s="1260"/>
      <c r="T32">
        <f t="shared" si="0"/>
        <v>9040201</v>
      </c>
    </row>
    <row r="33" spans="1:20" ht="13.5" thickBot="1">
      <c r="A33" s="1263">
        <v>9045095</v>
      </c>
      <c r="B33" s="1264" t="s">
        <v>2099</v>
      </c>
      <c r="C33" s="1263" t="s">
        <v>265</v>
      </c>
      <c r="D33" s="1263">
        <v>99</v>
      </c>
      <c r="E33" s="1265" t="s">
        <v>1363</v>
      </c>
      <c r="F33" s="1263"/>
      <c r="G33" s="1263"/>
      <c r="H33" s="1265">
        <v>47</v>
      </c>
      <c r="I33" s="1263">
        <v>148</v>
      </c>
      <c r="J33" s="1263"/>
      <c r="K33" s="1265" t="s">
        <v>1363</v>
      </c>
      <c r="L33" s="1263"/>
      <c r="M33" s="1263"/>
      <c r="N33" s="1265" t="s">
        <v>1363</v>
      </c>
      <c r="O33" s="1263"/>
      <c r="P33" s="1263"/>
      <c r="Q33" s="1265" t="s">
        <v>1363</v>
      </c>
      <c r="R33" s="1263"/>
      <c r="S33" s="1263"/>
      <c r="T33">
        <f t="shared" si="0"/>
        <v>9045095</v>
      </c>
    </row>
    <row r="34" spans="1:20" ht="13.5" thickBot="1">
      <c r="A34" s="1260">
        <v>9040213</v>
      </c>
      <c r="B34" s="1261" t="s">
        <v>1243</v>
      </c>
      <c r="C34" s="1260" t="s">
        <v>265</v>
      </c>
      <c r="D34" s="1260">
        <v>99</v>
      </c>
      <c r="E34" s="1262" t="s">
        <v>1363</v>
      </c>
      <c r="F34" s="1260"/>
      <c r="G34" s="1260"/>
      <c r="H34" s="1262">
        <v>13</v>
      </c>
      <c r="I34" s="1260">
        <v>324</v>
      </c>
      <c r="J34" s="1260" t="s">
        <v>349</v>
      </c>
      <c r="K34" s="1262" t="s">
        <v>1363</v>
      </c>
      <c r="L34" s="1260"/>
      <c r="M34" s="1260"/>
      <c r="N34" s="1262" t="s">
        <v>1363</v>
      </c>
      <c r="O34" s="1260"/>
      <c r="P34" s="1260"/>
      <c r="Q34" s="1262" t="s">
        <v>1363</v>
      </c>
      <c r="R34" s="1260"/>
      <c r="S34" s="1260"/>
      <c r="T34">
        <f t="shared" si="0"/>
        <v>9040213</v>
      </c>
    </row>
    <row r="35" spans="1:20" ht="13.5" thickBot="1">
      <c r="A35" s="1263">
        <v>9040224</v>
      </c>
      <c r="B35" s="1264" t="s">
        <v>1364</v>
      </c>
      <c r="C35" s="1263" t="s">
        <v>265</v>
      </c>
      <c r="D35" s="1263">
        <v>99</v>
      </c>
      <c r="E35" s="1265" t="s">
        <v>1363</v>
      </c>
      <c r="F35" s="1263"/>
      <c r="G35" s="1263"/>
      <c r="H35" s="1265" t="s">
        <v>1363</v>
      </c>
      <c r="I35" s="1263"/>
      <c r="J35" s="1263"/>
      <c r="K35" s="1265">
        <v>0.78</v>
      </c>
      <c r="L35" s="1263">
        <v>363</v>
      </c>
      <c r="M35" s="1263" t="s">
        <v>1236</v>
      </c>
      <c r="N35" s="1265" t="s">
        <v>1363</v>
      </c>
      <c r="O35" s="1263"/>
      <c r="P35" s="1263"/>
      <c r="Q35" s="1265">
        <v>32.5</v>
      </c>
      <c r="R35" s="1263">
        <v>232</v>
      </c>
      <c r="S35" s="1263"/>
      <c r="T35">
        <f t="shared" si="0"/>
        <v>9040224</v>
      </c>
    </row>
    <row r="36" spans="1:20" ht="13.5" thickBot="1">
      <c r="A36" s="1260">
        <v>9045087</v>
      </c>
      <c r="B36" s="1261" t="s">
        <v>1244</v>
      </c>
      <c r="C36" s="1260" t="s">
        <v>265</v>
      </c>
      <c r="D36" s="1260">
        <v>98</v>
      </c>
      <c r="E36" s="1262">
        <v>32.4</v>
      </c>
      <c r="F36" s="1260">
        <v>162</v>
      </c>
      <c r="G36" s="1260" t="s">
        <v>1237</v>
      </c>
      <c r="H36" s="1262">
        <v>105</v>
      </c>
      <c r="I36" s="1260">
        <v>73</v>
      </c>
      <c r="J36" s="1260"/>
      <c r="K36" s="1262" t="s">
        <v>1363</v>
      </c>
      <c r="L36" s="1260"/>
      <c r="M36" s="1260"/>
      <c r="N36" s="1262" t="s">
        <v>1363</v>
      </c>
      <c r="O36" s="1260"/>
      <c r="P36" s="1260"/>
      <c r="Q36" s="1262" t="s">
        <v>1363</v>
      </c>
      <c r="R36" s="1260"/>
      <c r="S36" s="1260"/>
      <c r="T36">
        <f t="shared" si="0"/>
        <v>9045087</v>
      </c>
    </row>
    <row r="37" spans="1:20" ht="13.5" thickBot="1">
      <c r="A37" s="1263">
        <v>9045054</v>
      </c>
      <c r="B37" s="1264" t="s">
        <v>998</v>
      </c>
      <c r="C37" s="1263" t="s">
        <v>265</v>
      </c>
      <c r="D37" s="1263">
        <v>95</v>
      </c>
      <c r="E37" s="1265" t="s">
        <v>1363</v>
      </c>
      <c r="F37" s="1263"/>
      <c r="G37" s="1263"/>
      <c r="H37" s="1265" t="s">
        <v>1363</v>
      </c>
      <c r="I37" s="1263"/>
      <c r="J37" s="1263"/>
      <c r="K37" s="1265">
        <v>21</v>
      </c>
      <c r="L37" s="1263">
        <v>131</v>
      </c>
      <c r="M37" s="1263" t="s">
        <v>1236</v>
      </c>
      <c r="N37" s="1265" t="s">
        <v>1363</v>
      </c>
      <c r="O37" s="1263"/>
      <c r="P37" s="1263"/>
      <c r="Q37" s="1265">
        <v>0.76</v>
      </c>
      <c r="R37" s="1263">
        <v>237</v>
      </c>
      <c r="S37" s="1263" t="s">
        <v>1236</v>
      </c>
      <c r="T37">
        <f t="shared" si="0"/>
        <v>9045054</v>
      </c>
    </row>
    <row r="38" spans="1:20" ht="13.5" thickBot="1">
      <c r="A38" s="1260">
        <v>9045075</v>
      </c>
      <c r="B38" s="1261" t="s">
        <v>965</v>
      </c>
      <c r="C38" s="1260" t="s">
        <v>265</v>
      </c>
      <c r="D38" s="1260">
        <v>98</v>
      </c>
      <c r="E38" s="1262" t="s">
        <v>1363</v>
      </c>
      <c r="F38" s="1260"/>
      <c r="G38" s="1260"/>
      <c r="H38" s="1262">
        <v>120</v>
      </c>
      <c r="I38" s="1260">
        <v>66</v>
      </c>
      <c r="J38" s="1260" t="s">
        <v>349</v>
      </c>
      <c r="K38" s="1262">
        <v>24</v>
      </c>
      <c r="L38" s="1260">
        <v>120</v>
      </c>
      <c r="M38" s="1260" t="s">
        <v>1237</v>
      </c>
      <c r="N38" s="1262" t="s">
        <v>1363</v>
      </c>
      <c r="O38" s="1260"/>
      <c r="P38" s="1260"/>
      <c r="Q38" s="1262">
        <v>29.97</v>
      </c>
      <c r="R38" s="1260">
        <v>148</v>
      </c>
      <c r="S38" s="1260" t="s">
        <v>349</v>
      </c>
      <c r="T38">
        <f t="shared" si="0"/>
        <v>9045075</v>
      </c>
    </row>
    <row r="39" spans="1:20" ht="13.5" thickBot="1">
      <c r="A39" s="1263">
        <v>9040174</v>
      </c>
      <c r="B39" s="1264" t="s">
        <v>966</v>
      </c>
      <c r="C39" s="1263" t="s">
        <v>265</v>
      </c>
      <c r="D39" s="1263">
        <v>97</v>
      </c>
      <c r="E39" s="1265" t="s">
        <v>1363</v>
      </c>
      <c r="F39" s="1263"/>
      <c r="G39" s="1263"/>
      <c r="H39" s="1265">
        <v>64</v>
      </c>
      <c r="I39" s="1263">
        <v>147</v>
      </c>
      <c r="J39" s="1263" t="s">
        <v>349</v>
      </c>
      <c r="K39" s="1265" t="s">
        <v>1363</v>
      </c>
      <c r="L39" s="1263"/>
      <c r="M39" s="1263"/>
      <c r="N39" s="1265" t="s">
        <v>1363</v>
      </c>
      <c r="O39" s="1263"/>
      <c r="P39" s="1263"/>
      <c r="Q39" s="1265" t="s">
        <v>1363</v>
      </c>
      <c r="R39" s="1263"/>
      <c r="S39" s="1263"/>
      <c r="T39">
        <f t="shared" si="0"/>
        <v>9040174</v>
      </c>
    </row>
    <row r="40" spans="1:20" ht="13.5" thickBot="1">
      <c r="A40" s="1260">
        <v>9040215</v>
      </c>
      <c r="B40" s="1261" t="s">
        <v>1245</v>
      </c>
      <c r="C40" s="1260" t="s">
        <v>265</v>
      </c>
      <c r="D40" s="1260">
        <v>99</v>
      </c>
      <c r="E40" s="1262" t="s">
        <v>1363</v>
      </c>
      <c r="F40" s="1260"/>
      <c r="G40" s="1260"/>
      <c r="H40" s="1262">
        <v>18</v>
      </c>
      <c r="I40" s="1260">
        <v>284</v>
      </c>
      <c r="J40" s="1260" t="s">
        <v>349</v>
      </c>
      <c r="K40" s="1262" t="s">
        <v>1363</v>
      </c>
      <c r="L40" s="1260"/>
      <c r="M40" s="1260"/>
      <c r="N40" s="1262" t="s">
        <v>1363</v>
      </c>
      <c r="O40" s="1260"/>
      <c r="P40" s="1260"/>
      <c r="Q40" s="1262" t="s">
        <v>1363</v>
      </c>
      <c r="R40" s="1260"/>
      <c r="S40" s="1260"/>
      <c r="T40">
        <f t="shared" si="0"/>
        <v>9040215</v>
      </c>
    </row>
    <row r="41" spans="1:20" ht="13.5" thickBot="1">
      <c r="A41" s="1263">
        <v>9045094</v>
      </c>
      <c r="B41" s="1264" t="s">
        <v>2111</v>
      </c>
      <c r="C41" s="1263" t="s">
        <v>265</v>
      </c>
      <c r="D41" s="1263">
        <v>0</v>
      </c>
      <c r="E41" s="1265" t="s">
        <v>1363</v>
      </c>
      <c r="F41" s="1263"/>
      <c r="G41" s="1263"/>
      <c r="H41" s="1265">
        <v>80</v>
      </c>
      <c r="I41" s="1263">
        <v>102</v>
      </c>
      <c r="J41" s="1263"/>
      <c r="K41" s="1265" t="s">
        <v>1363</v>
      </c>
      <c r="L41" s="1263"/>
      <c r="M41" s="1263"/>
      <c r="N41" s="1265" t="s">
        <v>1363</v>
      </c>
      <c r="O41" s="1263"/>
      <c r="P41" s="1263"/>
      <c r="Q41" s="1265" t="s">
        <v>1363</v>
      </c>
      <c r="R41" s="1263"/>
      <c r="S41" s="1263"/>
      <c r="T41">
        <f t="shared" si="0"/>
        <v>9045094</v>
      </c>
    </row>
    <row r="42" spans="1:20" ht="13.5" thickBot="1">
      <c r="A42" s="1260">
        <v>9040225</v>
      </c>
      <c r="B42" s="1261" t="s">
        <v>1365</v>
      </c>
      <c r="C42" s="1260" t="s">
        <v>265</v>
      </c>
      <c r="D42" s="1260">
        <v>98</v>
      </c>
      <c r="E42" s="1262" t="s">
        <v>1363</v>
      </c>
      <c r="F42" s="1260"/>
      <c r="G42" s="1260"/>
      <c r="H42" s="1262" t="s">
        <v>1363</v>
      </c>
      <c r="I42" s="1260"/>
      <c r="J42" s="1260"/>
      <c r="K42" s="1262" t="s">
        <v>1363</v>
      </c>
      <c r="L42" s="1260"/>
      <c r="M42" s="1260"/>
      <c r="N42" s="1262" t="s">
        <v>1363</v>
      </c>
      <c r="O42" s="1260"/>
      <c r="P42" s="1260"/>
      <c r="Q42" s="1262">
        <v>1.45</v>
      </c>
      <c r="R42" s="1260">
        <v>560</v>
      </c>
      <c r="S42" s="1260" t="s">
        <v>1237</v>
      </c>
      <c r="T42">
        <f t="shared" si="0"/>
        <v>9040225</v>
      </c>
    </row>
    <row r="43" spans="1:20" ht="13.5" thickBot="1">
      <c r="A43" s="1263">
        <v>9040216</v>
      </c>
      <c r="B43" s="1264" t="s">
        <v>1246</v>
      </c>
      <c r="C43" s="1263" t="s">
        <v>265</v>
      </c>
      <c r="D43" s="1263">
        <v>99</v>
      </c>
      <c r="E43" s="1265" t="s">
        <v>1363</v>
      </c>
      <c r="F43" s="1263"/>
      <c r="G43" s="1263"/>
      <c r="H43" s="1265">
        <v>32.5</v>
      </c>
      <c r="I43" s="1263">
        <v>219</v>
      </c>
      <c r="J43" s="1263"/>
      <c r="K43" s="1265" t="s">
        <v>1363</v>
      </c>
      <c r="L43" s="1263"/>
      <c r="M43" s="1263"/>
      <c r="N43" s="1265" t="s">
        <v>1363</v>
      </c>
      <c r="O43" s="1263"/>
      <c r="P43" s="1263"/>
      <c r="Q43" s="1265" t="s">
        <v>1363</v>
      </c>
      <c r="R43" s="1263"/>
      <c r="S43" s="1263"/>
      <c r="T43">
        <f t="shared" si="0"/>
        <v>9040216</v>
      </c>
    </row>
    <row r="44" spans="1:20" ht="13.5" thickBot="1">
      <c r="A44" s="1260">
        <v>9040149</v>
      </c>
      <c r="B44" s="1261" t="s">
        <v>967</v>
      </c>
      <c r="C44" s="1260" t="s">
        <v>265</v>
      </c>
      <c r="D44" s="1260">
        <v>95</v>
      </c>
      <c r="E44" s="1262">
        <v>0.28999999999999998</v>
      </c>
      <c r="F44" s="1260">
        <v>441</v>
      </c>
      <c r="G44" s="1260" t="s">
        <v>1236</v>
      </c>
      <c r="H44" s="1262">
        <v>410</v>
      </c>
      <c r="I44" s="1260">
        <v>18</v>
      </c>
      <c r="J44" s="1260" t="s">
        <v>349</v>
      </c>
      <c r="K44" s="1262" t="s">
        <v>1363</v>
      </c>
      <c r="L44" s="1260"/>
      <c r="M44" s="1260"/>
      <c r="N44" s="1262" t="s">
        <v>1363</v>
      </c>
      <c r="O44" s="1260"/>
      <c r="P44" s="1260"/>
      <c r="Q44" s="1262" t="s">
        <v>1363</v>
      </c>
      <c r="R44" s="1260"/>
      <c r="S44" s="1260"/>
      <c r="T44">
        <f t="shared" si="0"/>
        <v>9040149</v>
      </c>
    </row>
    <row r="45" spans="1:20" ht="13.5" thickBot="1">
      <c r="A45" s="1263">
        <v>1739889</v>
      </c>
      <c r="B45" s="1264" t="s">
        <v>1247</v>
      </c>
      <c r="C45" s="1263" t="s">
        <v>265</v>
      </c>
      <c r="D45" s="1263">
        <v>71</v>
      </c>
      <c r="E45" s="1265" t="s">
        <v>1363</v>
      </c>
      <c r="F45" s="1263"/>
      <c r="G45" s="1263"/>
      <c r="H45" s="1265" t="s">
        <v>1363</v>
      </c>
      <c r="I45" s="1263"/>
      <c r="J45" s="1263"/>
      <c r="K45" s="1265" t="s">
        <v>1363</v>
      </c>
      <c r="L45" s="1263"/>
      <c r="M45" s="1263"/>
      <c r="N45" s="1265" t="s">
        <v>1363</v>
      </c>
      <c r="O45" s="1263"/>
      <c r="P45" s="1263"/>
      <c r="Q45" s="1265" t="s">
        <v>1363</v>
      </c>
      <c r="R45" s="1263"/>
      <c r="S45" s="1263"/>
      <c r="T45">
        <f t="shared" si="0"/>
        <v>1739889</v>
      </c>
    </row>
    <row r="46" spans="1:20" ht="13.5" thickBot="1">
      <c r="A46" s="1260">
        <v>9040117</v>
      </c>
      <c r="B46" s="1261" t="s">
        <v>1001</v>
      </c>
      <c r="C46" s="1260" t="s">
        <v>265</v>
      </c>
      <c r="D46" s="1260">
        <v>94</v>
      </c>
      <c r="E46" s="1262" t="s">
        <v>1363</v>
      </c>
      <c r="F46" s="1260"/>
      <c r="G46" s="1260"/>
      <c r="H46" s="1262" t="s">
        <v>1363</v>
      </c>
      <c r="I46" s="1260"/>
      <c r="J46" s="1260"/>
      <c r="K46" s="1262">
        <v>620</v>
      </c>
      <c r="L46" s="1260">
        <v>5</v>
      </c>
      <c r="M46" s="1260" t="s">
        <v>349</v>
      </c>
      <c r="N46" s="1262">
        <v>0.84</v>
      </c>
      <c r="O46" s="1260">
        <v>235</v>
      </c>
      <c r="P46" s="1260" t="s">
        <v>1236</v>
      </c>
      <c r="Q46" s="1262">
        <v>58</v>
      </c>
      <c r="R46" s="1260">
        <v>160</v>
      </c>
      <c r="S46" s="1260" t="s">
        <v>1236</v>
      </c>
      <c r="T46">
        <f t="shared" si="0"/>
        <v>9040117</v>
      </c>
    </row>
    <row r="47" spans="1:20" ht="13.5" thickBot="1">
      <c r="A47" s="1263">
        <v>7040113</v>
      </c>
      <c r="B47" s="1264" t="s">
        <v>968</v>
      </c>
      <c r="C47" s="1263" t="s">
        <v>265</v>
      </c>
      <c r="D47" s="1263">
        <v>90</v>
      </c>
      <c r="E47" s="1265" t="s">
        <v>1363</v>
      </c>
      <c r="F47" s="1263"/>
      <c r="G47" s="1263"/>
      <c r="H47" s="1265" t="s">
        <v>1363</v>
      </c>
      <c r="I47" s="1263"/>
      <c r="J47" s="1263"/>
      <c r="K47" s="1265">
        <v>340</v>
      </c>
      <c r="L47" s="1263">
        <v>20</v>
      </c>
      <c r="M47" s="1263"/>
      <c r="N47" s="1265" t="s">
        <v>1363</v>
      </c>
      <c r="O47" s="1263"/>
      <c r="P47" s="1263"/>
      <c r="Q47" s="1265" t="s">
        <v>1363</v>
      </c>
      <c r="R47" s="1263"/>
      <c r="S47" s="1263"/>
      <c r="T47">
        <f t="shared" si="0"/>
        <v>7040113</v>
      </c>
    </row>
    <row r="48" spans="1:20" ht="13.5" thickBot="1">
      <c r="A48" s="1260">
        <v>7040073</v>
      </c>
      <c r="B48" s="1261" t="s">
        <v>1000</v>
      </c>
      <c r="C48" s="1260" t="s">
        <v>265</v>
      </c>
      <c r="D48" s="1260">
        <v>93</v>
      </c>
      <c r="E48" s="1262" t="s">
        <v>1363</v>
      </c>
      <c r="F48" s="1260"/>
      <c r="G48" s="1260"/>
      <c r="H48" s="1262" t="s">
        <v>1363</v>
      </c>
      <c r="I48" s="1260"/>
      <c r="J48" s="1260"/>
      <c r="K48" s="1262" t="s">
        <v>1363</v>
      </c>
      <c r="L48" s="1260"/>
      <c r="M48" s="1260"/>
      <c r="N48" s="1262" t="s">
        <v>1363</v>
      </c>
      <c r="O48" s="1260"/>
      <c r="P48" s="1260"/>
      <c r="Q48" s="1262">
        <v>5.4</v>
      </c>
      <c r="R48" s="1260">
        <v>445</v>
      </c>
      <c r="S48" s="1260" t="s">
        <v>1237</v>
      </c>
      <c r="T48">
        <f t="shared" si="0"/>
        <v>7040073</v>
      </c>
    </row>
    <row r="49" spans="1:20" ht="13.5" thickBot="1">
      <c r="A49" s="1263">
        <v>9040188</v>
      </c>
      <c r="B49" s="1264" t="s">
        <v>969</v>
      </c>
      <c r="C49" s="1263" t="s">
        <v>265</v>
      </c>
      <c r="D49" s="1263">
        <v>97</v>
      </c>
      <c r="E49" s="1265" t="s">
        <v>1363</v>
      </c>
      <c r="F49" s="1263"/>
      <c r="G49" s="1263"/>
      <c r="H49" s="1265">
        <v>142.80000000000001</v>
      </c>
      <c r="I49" s="1263">
        <v>79</v>
      </c>
      <c r="J49" s="1263"/>
      <c r="K49" s="1265" t="s">
        <v>1363</v>
      </c>
      <c r="L49" s="1263"/>
      <c r="M49" s="1263"/>
      <c r="N49" s="1265" t="s">
        <v>1363</v>
      </c>
      <c r="O49" s="1263"/>
      <c r="P49" s="1263"/>
      <c r="Q49" s="1265" t="s">
        <v>1363</v>
      </c>
      <c r="R49" s="1263"/>
      <c r="S49" s="1263"/>
      <c r="T49">
        <f t="shared" si="0"/>
        <v>9040188</v>
      </c>
    </row>
    <row r="50" spans="1:20" ht="13.5" thickBot="1">
      <c r="A50" s="1260">
        <v>9045092</v>
      </c>
      <c r="B50" s="1261" t="s">
        <v>1248</v>
      </c>
      <c r="C50" s="1260" t="s">
        <v>265</v>
      </c>
      <c r="D50" s="1260">
        <v>99</v>
      </c>
      <c r="E50" s="1262" t="s">
        <v>1363</v>
      </c>
      <c r="F50" s="1260"/>
      <c r="G50" s="1260"/>
      <c r="H50" s="1262">
        <v>68</v>
      </c>
      <c r="I50" s="1260">
        <v>118</v>
      </c>
      <c r="J50" s="1260"/>
      <c r="K50" s="1262" t="s">
        <v>1363</v>
      </c>
      <c r="L50" s="1260"/>
      <c r="M50" s="1260"/>
      <c r="N50" s="1262" t="s">
        <v>1363</v>
      </c>
      <c r="O50" s="1260"/>
      <c r="P50" s="1260"/>
      <c r="Q50" s="1262" t="s">
        <v>1363</v>
      </c>
      <c r="R50" s="1260"/>
      <c r="S50" s="1260"/>
      <c r="T50">
        <f t="shared" si="0"/>
        <v>9045092</v>
      </c>
    </row>
    <row r="51" spans="1:20" ht="13.5" thickBot="1">
      <c r="A51" s="1263">
        <v>9040190</v>
      </c>
      <c r="B51" s="1264" t="s">
        <v>970</v>
      </c>
      <c r="C51" s="1263" t="s">
        <v>265</v>
      </c>
      <c r="D51" s="1263">
        <v>80</v>
      </c>
      <c r="E51" s="1265" t="s">
        <v>1363</v>
      </c>
      <c r="F51" s="1263"/>
      <c r="G51" s="1263"/>
      <c r="H51" s="1265">
        <v>18.88</v>
      </c>
      <c r="I51" s="1263">
        <v>277</v>
      </c>
      <c r="J51" s="1263"/>
      <c r="K51" s="1265" t="s">
        <v>1363</v>
      </c>
      <c r="L51" s="1263"/>
      <c r="M51" s="1263"/>
      <c r="N51" s="1265" t="s">
        <v>1363</v>
      </c>
      <c r="O51" s="1263"/>
      <c r="P51" s="1263"/>
      <c r="Q51" s="1265" t="s">
        <v>1363</v>
      </c>
      <c r="R51" s="1263"/>
      <c r="S51" s="1263"/>
      <c r="T51">
        <f t="shared" si="0"/>
        <v>9040190</v>
      </c>
    </row>
    <row r="52" spans="1:20" ht="13.5" thickBot="1">
      <c r="A52" s="1260">
        <v>9040229</v>
      </c>
      <c r="B52" s="1261" t="s">
        <v>2093</v>
      </c>
      <c r="C52" s="1260" t="s">
        <v>265</v>
      </c>
      <c r="D52" s="1260">
        <v>98</v>
      </c>
      <c r="E52" s="1262" t="s">
        <v>1363</v>
      </c>
      <c r="F52" s="1260"/>
      <c r="G52" s="1260"/>
      <c r="H52" s="1262">
        <v>68.900000000000006</v>
      </c>
      <c r="I52" s="1260">
        <v>141</v>
      </c>
      <c r="J52" s="1260"/>
      <c r="K52" s="1262">
        <v>9.6</v>
      </c>
      <c r="L52" s="1260">
        <v>243</v>
      </c>
      <c r="M52" s="1260" t="s">
        <v>1237</v>
      </c>
      <c r="N52" s="1262" t="s">
        <v>1363</v>
      </c>
      <c r="O52" s="1260"/>
      <c r="P52" s="1260"/>
      <c r="Q52" s="1262" t="s">
        <v>1363</v>
      </c>
      <c r="R52" s="1260"/>
      <c r="S52" s="1260"/>
      <c r="T52">
        <f t="shared" si="0"/>
        <v>9040229</v>
      </c>
    </row>
    <row r="53" spans="1:20" ht="13.5" thickBot="1">
      <c r="A53" s="1263">
        <v>9040132</v>
      </c>
      <c r="B53" s="1264" t="s">
        <v>971</v>
      </c>
      <c r="C53" s="1263" t="s">
        <v>265</v>
      </c>
      <c r="D53" s="1263">
        <v>93</v>
      </c>
      <c r="E53" s="1265" t="s">
        <v>1363</v>
      </c>
      <c r="F53" s="1263"/>
      <c r="G53" s="1263"/>
      <c r="H53" s="1265" t="s">
        <v>1363</v>
      </c>
      <c r="I53" s="1263"/>
      <c r="J53" s="1263"/>
      <c r="K53" s="1265" t="s">
        <v>1363</v>
      </c>
      <c r="L53" s="1263"/>
      <c r="M53" s="1263"/>
      <c r="N53" s="1265" t="s">
        <v>1363</v>
      </c>
      <c r="O53" s="1263"/>
      <c r="P53" s="1263"/>
      <c r="Q53" s="1265">
        <v>0.11</v>
      </c>
      <c r="R53" s="1263">
        <v>639</v>
      </c>
      <c r="S53" s="1263" t="s">
        <v>1236</v>
      </c>
      <c r="T53">
        <f t="shared" si="0"/>
        <v>9040132</v>
      </c>
    </row>
    <row r="54" spans="1:20" ht="13.5" thickBot="1">
      <c r="A54" s="1260">
        <v>9040202</v>
      </c>
      <c r="B54" s="1261" t="s">
        <v>972</v>
      </c>
      <c r="C54" s="1260" t="s">
        <v>265</v>
      </c>
      <c r="D54" s="1260">
        <v>99</v>
      </c>
      <c r="E54" s="1262" t="s">
        <v>1363</v>
      </c>
      <c r="F54" s="1260"/>
      <c r="G54" s="1260"/>
      <c r="H54" s="1262">
        <v>6.35</v>
      </c>
      <c r="I54" s="1260">
        <v>399</v>
      </c>
      <c r="J54" s="1260"/>
      <c r="K54" s="1262" t="s">
        <v>1363</v>
      </c>
      <c r="L54" s="1260"/>
      <c r="M54" s="1260"/>
      <c r="N54" s="1262" t="s">
        <v>1363</v>
      </c>
      <c r="O54" s="1260"/>
      <c r="P54" s="1260"/>
      <c r="Q54" s="1262" t="s">
        <v>1363</v>
      </c>
      <c r="R54" s="1260"/>
      <c r="S54" s="1260"/>
      <c r="T54">
        <f t="shared" si="0"/>
        <v>9040202</v>
      </c>
    </row>
    <row r="55" spans="1:20" ht="13.5" thickBot="1">
      <c r="A55" s="1263">
        <v>9040230</v>
      </c>
      <c r="B55" s="1264" t="s">
        <v>2094</v>
      </c>
      <c r="C55" s="1263" t="s">
        <v>265</v>
      </c>
      <c r="D55" s="1263">
        <v>0</v>
      </c>
      <c r="E55" s="1265" t="s">
        <v>1363</v>
      </c>
      <c r="F55" s="1263"/>
      <c r="G55" s="1263"/>
      <c r="H55" s="1265">
        <v>39</v>
      </c>
      <c r="I55" s="1263">
        <v>205</v>
      </c>
      <c r="J55" s="1263"/>
      <c r="K55" s="1265">
        <v>13.5</v>
      </c>
      <c r="L55" s="1263">
        <v>211</v>
      </c>
      <c r="M55" s="1263" t="s">
        <v>1237</v>
      </c>
      <c r="N55" s="1265" t="s">
        <v>1363</v>
      </c>
      <c r="O55" s="1263"/>
      <c r="P55" s="1263"/>
      <c r="Q55" s="1265">
        <v>8.6999999999999993</v>
      </c>
      <c r="R55" s="1263">
        <v>405</v>
      </c>
      <c r="S55" s="1263" t="s">
        <v>1237</v>
      </c>
      <c r="T55">
        <f t="shared" si="0"/>
        <v>9040230</v>
      </c>
    </row>
    <row r="56" spans="1:20" ht="13.5" thickBot="1">
      <c r="A56" s="1260">
        <v>9040196</v>
      </c>
      <c r="B56" s="1261" t="s">
        <v>973</v>
      </c>
      <c r="C56" s="1260" t="s">
        <v>265</v>
      </c>
      <c r="D56" s="1260">
        <v>97</v>
      </c>
      <c r="E56" s="1262">
        <v>24</v>
      </c>
      <c r="F56" s="1260">
        <v>214</v>
      </c>
      <c r="G56" s="1260"/>
      <c r="H56" s="1262">
        <v>57.2</v>
      </c>
      <c r="I56" s="1260">
        <v>160</v>
      </c>
      <c r="J56" s="1260"/>
      <c r="K56" s="1262" t="s">
        <v>1363</v>
      </c>
      <c r="L56" s="1260"/>
      <c r="M56" s="1260"/>
      <c r="N56" s="1262" t="s">
        <v>1363</v>
      </c>
      <c r="O56" s="1260"/>
      <c r="P56" s="1260"/>
      <c r="Q56" s="1262" t="s">
        <v>1363</v>
      </c>
      <c r="R56" s="1260"/>
      <c r="S56" s="1260"/>
      <c r="T56">
        <f t="shared" si="0"/>
        <v>9040196</v>
      </c>
    </row>
    <row r="57" spans="1:20" ht="13.5" thickBot="1">
      <c r="A57" s="1263">
        <v>9040204</v>
      </c>
      <c r="B57" s="1264" t="s">
        <v>974</v>
      </c>
      <c r="C57" s="1263" t="s">
        <v>265</v>
      </c>
      <c r="D57" s="1263">
        <v>98</v>
      </c>
      <c r="E57" s="1265" t="s">
        <v>1363</v>
      </c>
      <c r="F57" s="1263"/>
      <c r="G57" s="1263"/>
      <c r="H57" s="1265">
        <v>30</v>
      </c>
      <c r="I57" s="1263">
        <v>228</v>
      </c>
      <c r="J57" s="1263" t="s">
        <v>349</v>
      </c>
      <c r="K57" s="1265" t="s">
        <v>1363</v>
      </c>
      <c r="L57" s="1263"/>
      <c r="M57" s="1263"/>
      <c r="N57" s="1265" t="s">
        <v>1363</v>
      </c>
      <c r="O57" s="1263"/>
      <c r="P57" s="1263"/>
      <c r="Q57" s="1265" t="s">
        <v>1363</v>
      </c>
      <c r="R57" s="1263"/>
      <c r="S57" s="1263"/>
      <c r="T57">
        <f t="shared" si="0"/>
        <v>9040204</v>
      </c>
    </row>
    <row r="58" spans="1:20" ht="13.5" thickBot="1">
      <c r="A58" s="1260">
        <v>9040167</v>
      </c>
      <c r="B58" s="1261" t="s">
        <v>975</v>
      </c>
      <c r="C58" s="1260" t="s">
        <v>265</v>
      </c>
      <c r="D58" s="1260">
        <v>94</v>
      </c>
      <c r="E58" s="1262" t="s">
        <v>1363</v>
      </c>
      <c r="F58" s="1260"/>
      <c r="G58" s="1260"/>
      <c r="H58" s="1262">
        <v>0.06</v>
      </c>
      <c r="I58" s="1260">
        <v>584</v>
      </c>
      <c r="J58" s="1260" t="s">
        <v>1236</v>
      </c>
      <c r="K58" s="1262" t="s">
        <v>1363</v>
      </c>
      <c r="L58" s="1260"/>
      <c r="M58" s="1260"/>
      <c r="N58" s="1262" t="s">
        <v>1363</v>
      </c>
      <c r="O58" s="1260"/>
      <c r="P58" s="1260"/>
      <c r="Q58" s="1262">
        <v>37.799999999999997</v>
      </c>
      <c r="R58" s="1260">
        <v>213</v>
      </c>
      <c r="S58" s="1260" t="s">
        <v>349</v>
      </c>
      <c r="T58">
        <f t="shared" si="0"/>
        <v>9040167</v>
      </c>
    </row>
    <row r="59" spans="1:20" ht="13.5" thickBot="1">
      <c r="A59" s="1263">
        <v>9045100</v>
      </c>
      <c r="B59" s="1264" t="s">
        <v>2112</v>
      </c>
      <c r="C59" s="1263" t="s">
        <v>265</v>
      </c>
      <c r="D59" s="1263">
        <v>0</v>
      </c>
      <c r="E59" s="1265" t="s">
        <v>1363</v>
      </c>
      <c r="F59" s="1263"/>
      <c r="G59" s="1263"/>
      <c r="H59" s="1265">
        <v>50</v>
      </c>
      <c r="I59" s="1263">
        <v>141</v>
      </c>
      <c r="J59" s="1263"/>
      <c r="K59" s="1265" t="s">
        <v>1363</v>
      </c>
      <c r="L59" s="1263"/>
      <c r="M59" s="1263"/>
      <c r="N59" s="1265" t="s">
        <v>1363</v>
      </c>
      <c r="O59" s="1263"/>
      <c r="P59" s="1263"/>
      <c r="Q59" s="1265" t="s">
        <v>1363</v>
      </c>
      <c r="R59" s="1263"/>
      <c r="S59" s="1263"/>
      <c r="T59">
        <f t="shared" si="0"/>
        <v>9045100</v>
      </c>
    </row>
    <row r="60" spans="1:20" ht="13.5" thickBot="1">
      <c r="A60" s="1260">
        <v>9045068</v>
      </c>
      <c r="B60" s="1261" t="s">
        <v>976</v>
      </c>
      <c r="C60" s="1260" t="s">
        <v>265</v>
      </c>
      <c r="D60" s="1260">
        <v>97</v>
      </c>
      <c r="E60" s="1262">
        <v>6.48</v>
      </c>
      <c r="F60" s="1260">
        <v>229</v>
      </c>
      <c r="G60" s="1260" t="s">
        <v>1236</v>
      </c>
      <c r="H60" s="1262">
        <v>70</v>
      </c>
      <c r="I60" s="1260">
        <v>116</v>
      </c>
      <c r="J60" s="1260"/>
      <c r="K60" s="1262" t="s">
        <v>1363</v>
      </c>
      <c r="L60" s="1260"/>
      <c r="M60" s="1260"/>
      <c r="N60" s="1262" t="s">
        <v>1363</v>
      </c>
      <c r="O60" s="1260"/>
      <c r="P60" s="1260"/>
      <c r="Q60" s="1262" t="s">
        <v>1363</v>
      </c>
      <c r="R60" s="1260"/>
      <c r="S60" s="1260"/>
      <c r="T60">
        <f t="shared" si="0"/>
        <v>9045068</v>
      </c>
    </row>
    <row r="61" spans="1:20" ht="13.5" thickBot="1">
      <c r="A61" s="1263">
        <v>9040168</v>
      </c>
      <c r="B61" s="1264" t="s">
        <v>977</v>
      </c>
      <c r="C61" s="1263" t="s">
        <v>265</v>
      </c>
      <c r="D61" s="1263">
        <v>94</v>
      </c>
      <c r="E61" s="1265" t="s">
        <v>1363</v>
      </c>
      <c r="F61" s="1263"/>
      <c r="G61" s="1263"/>
      <c r="H61" s="1265">
        <v>173</v>
      </c>
      <c r="I61" s="1263">
        <v>61</v>
      </c>
      <c r="J61" s="1263" t="s">
        <v>349</v>
      </c>
      <c r="K61" s="1265" t="s">
        <v>1363</v>
      </c>
      <c r="L61" s="1263"/>
      <c r="M61" s="1263"/>
      <c r="N61" s="1265" t="s">
        <v>1363</v>
      </c>
      <c r="O61" s="1263"/>
      <c r="P61" s="1263"/>
      <c r="Q61" s="1265">
        <v>1.44</v>
      </c>
      <c r="R61" s="1263">
        <v>561</v>
      </c>
      <c r="S61" s="1263" t="s">
        <v>1236</v>
      </c>
      <c r="T61">
        <f t="shared" si="0"/>
        <v>9040168</v>
      </c>
    </row>
    <row r="62" spans="1:20" ht="13.5" thickBot="1">
      <c r="A62" s="1260">
        <v>9040217</v>
      </c>
      <c r="B62" s="1261" t="s">
        <v>1249</v>
      </c>
      <c r="C62" s="1260" t="s">
        <v>265</v>
      </c>
      <c r="D62" s="1260">
        <v>99</v>
      </c>
      <c r="E62" s="1262" t="s">
        <v>1363</v>
      </c>
      <c r="F62" s="1260"/>
      <c r="G62" s="1260"/>
      <c r="H62" s="1262">
        <v>76.8</v>
      </c>
      <c r="I62" s="1260">
        <v>126</v>
      </c>
      <c r="J62" s="1260"/>
      <c r="K62" s="1262" t="s">
        <v>1363</v>
      </c>
      <c r="L62" s="1260"/>
      <c r="M62" s="1260"/>
      <c r="N62" s="1262" t="s">
        <v>1363</v>
      </c>
      <c r="O62" s="1260"/>
      <c r="P62" s="1260"/>
      <c r="Q62" s="1262" t="s">
        <v>1363</v>
      </c>
      <c r="R62" s="1260"/>
      <c r="S62" s="1260"/>
      <c r="T62">
        <f t="shared" si="0"/>
        <v>9040217</v>
      </c>
    </row>
    <row r="63" spans="1:20" ht="13.5" thickBot="1">
      <c r="A63" s="1263">
        <v>9045076</v>
      </c>
      <c r="B63" s="1264" t="s">
        <v>978</v>
      </c>
      <c r="C63" s="1263" t="s">
        <v>265</v>
      </c>
      <c r="D63" s="1263">
        <v>98</v>
      </c>
      <c r="E63" s="1265" t="s">
        <v>1363</v>
      </c>
      <c r="F63" s="1263"/>
      <c r="G63" s="1263"/>
      <c r="H63" s="1265" t="s">
        <v>1363</v>
      </c>
      <c r="I63" s="1263"/>
      <c r="J63" s="1263"/>
      <c r="K63" s="1265">
        <v>45.8</v>
      </c>
      <c r="L63" s="1263">
        <v>101</v>
      </c>
      <c r="M63" s="1263"/>
      <c r="N63" s="1265" t="s">
        <v>1363</v>
      </c>
      <c r="O63" s="1263"/>
      <c r="P63" s="1263"/>
      <c r="Q63" s="1265">
        <v>203.5</v>
      </c>
      <c r="R63" s="1263">
        <v>38</v>
      </c>
      <c r="S63" s="1263"/>
      <c r="T63">
        <f t="shared" si="0"/>
        <v>9045076</v>
      </c>
    </row>
    <row r="64" spans="1:20" ht="13.5" thickBot="1">
      <c r="A64" s="1260">
        <v>9040238</v>
      </c>
      <c r="B64" s="1261" t="s">
        <v>6451</v>
      </c>
      <c r="C64" s="1260" t="s">
        <v>265</v>
      </c>
      <c r="D64" s="1260">
        <v>97</v>
      </c>
      <c r="E64" s="1262" t="s">
        <v>1363</v>
      </c>
      <c r="F64" s="1260"/>
      <c r="G64" s="1260"/>
      <c r="H64" s="1262">
        <v>15.36</v>
      </c>
      <c r="I64" s="1260">
        <v>306</v>
      </c>
      <c r="J64" s="1260"/>
      <c r="K64" s="1262">
        <v>10.8</v>
      </c>
      <c r="L64" s="1260">
        <v>235</v>
      </c>
      <c r="M64" s="1260" t="s">
        <v>1237</v>
      </c>
      <c r="N64" s="1262" t="s">
        <v>1363</v>
      </c>
      <c r="O64" s="1260"/>
      <c r="P64" s="1260"/>
      <c r="Q64" s="1262">
        <v>7.8</v>
      </c>
      <c r="R64" s="1260">
        <v>413</v>
      </c>
      <c r="S64" s="1260" t="s">
        <v>1237</v>
      </c>
      <c r="T64">
        <f t="shared" ref="T64:T93" si="1">A64</f>
        <v>9040238</v>
      </c>
    </row>
    <row r="65" spans="1:20" ht="13.5" thickBot="1">
      <c r="A65" s="1263">
        <v>9040203</v>
      </c>
      <c r="B65" s="1264" t="s">
        <v>2113</v>
      </c>
      <c r="C65" s="1263" t="s">
        <v>265</v>
      </c>
      <c r="D65" s="1263">
        <v>0</v>
      </c>
      <c r="E65" s="1265" t="s">
        <v>1363</v>
      </c>
      <c r="F65" s="1263"/>
      <c r="G65" s="1263"/>
      <c r="H65" s="1265">
        <v>49.4</v>
      </c>
      <c r="I65" s="1263">
        <v>175</v>
      </c>
      <c r="J65" s="1263"/>
      <c r="K65" s="1265" t="s">
        <v>1363</v>
      </c>
      <c r="L65" s="1263"/>
      <c r="M65" s="1263"/>
      <c r="N65" s="1265" t="s">
        <v>1363</v>
      </c>
      <c r="O65" s="1263"/>
      <c r="P65" s="1263"/>
      <c r="Q65" s="1265" t="s">
        <v>1363</v>
      </c>
      <c r="R65" s="1263"/>
      <c r="S65" s="1263"/>
      <c r="T65">
        <f t="shared" si="1"/>
        <v>9040203</v>
      </c>
    </row>
    <row r="66" spans="1:20" ht="13.5" thickBot="1">
      <c r="A66" s="1260">
        <v>9040241</v>
      </c>
      <c r="B66" s="1261" t="s">
        <v>2114</v>
      </c>
      <c r="C66" s="1260" t="s">
        <v>265</v>
      </c>
      <c r="D66" s="1260">
        <v>99</v>
      </c>
      <c r="E66" s="1262" t="s">
        <v>1363</v>
      </c>
      <c r="F66" s="1260"/>
      <c r="G66" s="1260"/>
      <c r="H66" s="1262">
        <v>14.3</v>
      </c>
      <c r="I66" s="1260">
        <v>312</v>
      </c>
      <c r="J66" s="1260"/>
      <c r="K66" s="1262" t="s">
        <v>1363</v>
      </c>
      <c r="L66" s="1260"/>
      <c r="M66" s="1260"/>
      <c r="N66" s="1262" t="s">
        <v>1363</v>
      </c>
      <c r="O66" s="1260"/>
      <c r="P66" s="1260"/>
      <c r="Q66" s="1262" t="s">
        <v>1363</v>
      </c>
      <c r="R66" s="1260"/>
      <c r="S66" s="1260"/>
      <c r="T66">
        <f t="shared" si="1"/>
        <v>9040241</v>
      </c>
    </row>
    <row r="67" spans="1:20" ht="13.5" thickBot="1">
      <c r="A67" s="1263">
        <v>9040245</v>
      </c>
      <c r="B67" s="1264" t="s">
        <v>6446</v>
      </c>
      <c r="C67" s="1263" t="s">
        <v>265</v>
      </c>
      <c r="D67" s="1263">
        <v>97</v>
      </c>
      <c r="E67" s="1265" t="s">
        <v>1363</v>
      </c>
      <c r="F67" s="1263"/>
      <c r="G67" s="1263"/>
      <c r="H67" s="1265">
        <v>25.25</v>
      </c>
      <c r="I67" s="1263">
        <v>245</v>
      </c>
      <c r="J67" s="1263"/>
      <c r="K67" s="1265" t="s">
        <v>1363</v>
      </c>
      <c r="L67" s="1263"/>
      <c r="M67" s="1263"/>
      <c r="N67" s="1265" t="s">
        <v>1363</v>
      </c>
      <c r="O67" s="1263"/>
      <c r="P67" s="1263"/>
      <c r="Q67" s="1265" t="s">
        <v>1363</v>
      </c>
      <c r="R67" s="1263"/>
      <c r="S67" s="1263"/>
      <c r="T67">
        <f t="shared" si="1"/>
        <v>9040245</v>
      </c>
    </row>
    <row r="68" spans="1:20" ht="13.5" thickBot="1">
      <c r="A68" s="1260">
        <v>9045101</v>
      </c>
      <c r="B68" s="1261" t="s">
        <v>2115</v>
      </c>
      <c r="C68" s="1260" t="s">
        <v>265</v>
      </c>
      <c r="D68" s="1260">
        <v>0</v>
      </c>
      <c r="E68" s="1262" t="s">
        <v>1363</v>
      </c>
      <c r="F68" s="1260"/>
      <c r="G68" s="1260"/>
      <c r="H68" s="1262">
        <v>53</v>
      </c>
      <c r="I68" s="1260">
        <v>135</v>
      </c>
      <c r="J68" s="1260"/>
      <c r="K68" s="1262" t="s">
        <v>1363</v>
      </c>
      <c r="L68" s="1260"/>
      <c r="M68" s="1260"/>
      <c r="N68" s="1262" t="s">
        <v>1363</v>
      </c>
      <c r="O68" s="1260"/>
      <c r="P68" s="1260"/>
      <c r="Q68" s="1262" t="s">
        <v>1363</v>
      </c>
      <c r="R68" s="1260"/>
      <c r="S68" s="1260"/>
      <c r="T68">
        <f t="shared" si="1"/>
        <v>9045101</v>
      </c>
    </row>
    <row r="69" spans="1:20" ht="13.5" thickBot="1">
      <c r="A69" s="1263">
        <v>1044987</v>
      </c>
      <c r="B69" s="1264" t="s">
        <v>979</v>
      </c>
      <c r="C69" s="1263" t="s">
        <v>265</v>
      </c>
      <c r="D69" s="1263">
        <v>87</v>
      </c>
      <c r="E69" s="1265" t="s">
        <v>1363</v>
      </c>
      <c r="F69" s="1263"/>
      <c r="G69" s="1263"/>
      <c r="H69" s="1265">
        <v>800</v>
      </c>
      <c r="I69" s="1263">
        <v>4</v>
      </c>
      <c r="J69" s="1263" t="s">
        <v>349</v>
      </c>
      <c r="K69" s="1265" t="s">
        <v>1363</v>
      </c>
      <c r="L69" s="1263"/>
      <c r="M69" s="1263"/>
      <c r="N69" s="1265" t="s">
        <v>1363</v>
      </c>
      <c r="O69" s="1263"/>
      <c r="P69" s="1263"/>
      <c r="Q69" s="1265" t="s">
        <v>1363</v>
      </c>
      <c r="R69" s="1263"/>
      <c r="S69" s="1263"/>
      <c r="T69">
        <f t="shared" si="1"/>
        <v>1044987</v>
      </c>
    </row>
    <row r="70" spans="1:20" ht="13.5" thickBot="1">
      <c r="A70" s="1260">
        <v>9045072</v>
      </c>
      <c r="B70" s="1261" t="s">
        <v>980</v>
      </c>
      <c r="C70" s="1260" t="s">
        <v>265</v>
      </c>
      <c r="D70" s="1260">
        <v>90</v>
      </c>
      <c r="E70" s="1262" t="s">
        <v>1363</v>
      </c>
      <c r="F70" s="1260"/>
      <c r="G70" s="1260"/>
      <c r="H70" s="1262" t="s">
        <v>1363</v>
      </c>
      <c r="I70" s="1260"/>
      <c r="J70" s="1260"/>
      <c r="K70" s="1262" t="s">
        <v>1363</v>
      </c>
      <c r="L70" s="1260"/>
      <c r="M70" s="1260"/>
      <c r="N70" s="1262" t="s">
        <v>1363</v>
      </c>
      <c r="O70" s="1260"/>
      <c r="P70" s="1260"/>
      <c r="Q70" s="1262">
        <v>340</v>
      </c>
      <c r="R70" s="1260">
        <v>19</v>
      </c>
      <c r="S70" s="1260"/>
      <c r="T70">
        <f t="shared" si="1"/>
        <v>9045072</v>
      </c>
    </row>
    <row r="71" spans="1:20" ht="13.5" thickBot="1">
      <c r="A71" s="1263">
        <v>9045049</v>
      </c>
      <c r="B71" s="1264" t="s">
        <v>981</v>
      </c>
      <c r="C71" s="1263" t="s">
        <v>265</v>
      </c>
      <c r="D71" s="1263">
        <v>94</v>
      </c>
      <c r="E71" s="1265">
        <v>28</v>
      </c>
      <c r="F71" s="1263">
        <v>170</v>
      </c>
      <c r="G71" s="1263" t="s">
        <v>349</v>
      </c>
      <c r="H71" s="1265">
        <v>1.61</v>
      </c>
      <c r="I71" s="1263">
        <v>268</v>
      </c>
      <c r="J71" s="1263" t="s">
        <v>1236</v>
      </c>
      <c r="K71" s="1265" t="s">
        <v>1363</v>
      </c>
      <c r="L71" s="1263"/>
      <c r="M71" s="1263"/>
      <c r="N71" s="1265" t="s">
        <v>1363</v>
      </c>
      <c r="O71" s="1263"/>
      <c r="P71" s="1263"/>
      <c r="Q71" s="1265" t="s">
        <v>1363</v>
      </c>
      <c r="R71" s="1263"/>
      <c r="S71" s="1263"/>
      <c r="T71">
        <f t="shared" si="1"/>
        <v>9045049</v>
      </c>
    </row>
    <row r="72" spans="1:20" ht="13.5" thickBot="1">
      <c r="A72" s="1260">
        <v>9040239</v>
      </c>
      <c r="B72" s="1261" t="s">
        <v>2116</v>
      </c>
      <c r="C72" s="1260" t="s">
        <v>265</v>
      </c>
      <c r="D72" s="1260">
        <v>94</v>
      </c>
      <c r="E72" s="1262" t="s">
        <v>1363</v>
      </c>
      <c r="F72" s="1260"/>
      <c r="G72" s="1260"/>
      <c r="H72" s="1262" t="s">
        <v>1363</v>
      </c>
      <c r="I72" s="1260"/>
      <c r="J72" s="1260"/>
      <c r="K72" s="1262" t="s">
        <v>1363</v>
      </c>
      <c r="L72" s="1260"/>
      <c r="M72" s="1260"/>
      <c r="N72" s="1262" t="s">
        <v>1363</v>
      </c>
      <c r="O72" s="1260"/>
      <c r="P72" s="1260"/>
      <c r="Q72" s="1262" t="s">
        <v>1363</v>
      </c>
      <c r="R72" s="1260"/>
      <c r="S72" s="1260"/>
      <c r="T72">
        <f t="shared" si="1"/>
        <v>9040239</v>
      </c>
    </row>
    <row r="73" spans="1:20" ht="13.5" thickBot="1">
      <c r="A73" s="1263">
        <v>9045083</v>
      </c>
      <c r="B73" s="1264" t="s">
        <v>5612</v>
      </c>
      <c r="C73" s="1263" t="s">
        <v>265</v>
      </c>
      <c r="D73" s="1263">
        <v>96</v>
      </c>
      <c r="E73" s="1265" t="s">
        <v>1363</v>
      </c>
      <c r="F73" s="1263"/>
      <c r="G73" s="1263"/>
      <c r="H73" s="1265" t="s">
        <v>1363</v>
      </c>
      <c r="I73" s="1263"/>
      <c r="J73" s="1263"/>
      <c r="K73" s="1265" t="s">
        <v>1363</v>
      </c>
      <c r="L73" s="1263"/>
      <c r="M73" s="1263"/>
      <c r="N73" s="1265" t="s">
        <v>1363</v>
      </c>
      <c r="O73" s="1263"/>
      <c r="P73" s="1263"/>
      <c r="Q73" s="1265" t="s">
        <v>1363</v>
      </c>
      <c r="R73" s="1263"/>
      <c r="S73" s="1263"/>
      <c r="T73">
        <f t="shared" si="1"/>
        <v>9045083</v>
      </c>
    </row>
    <row r="74" spans="1:20" ht="13.5" thickBot="1">
      <c r="A74" s="1260">
        <v>9040244</v>
      </c>
      <c r="B74" s="1261" t="s">
        <v>5613</v>
      </c>
      <c r="C74" s="1260" t="s">
        <v>265</v>
      </c>
      <c r="D74" s="1260">
        <v>90</v>
      </c>
      <c r="E74" s="1262" t="s">
        <v>1363</v>
      </c>
      <c r="F74" s="1260"/>
      <c r="G74" s="1260"/>
      <c r="H74" s="1262">
        <v>0</v>
      </c>
      <c r="I74" s="1260">
        <v>616</v>
      </c>
      <c r="J74" s="1260" t="s">
        <v>1237</v>
      </c>
      <c r="K74" s="1262" t="s">
        <v>1363</v>
      </c>
      <c r="L74" s="1260"/>
      <c r="M74" s="1260"/>
      <c r="N74" s="1262" t="s">
        <v>1363</v>
      </c>
      <c r="O74" s="1260"/>
      <c r="P74" s="1260"/>
      <c r="Q74" s="1262" t="s">
        <v>1363</v>
      </c>
      <c r="R74" s="1260"/>
      <c r="S74" s="1260"/>
      <c r="T74">
        <f t="shared" si="1"/>
        <v>9040244</v>
      </c>
    </row>
    <row r="75" spans="1:20" ht="13.5" thickBot="1">
      <c r="A75" s="1263">
        <v>9040240</v>
      </c>
      <c r="B75" s="1264" t="s">
        <v>2117</v>
      </c>
      <c r="C75" s="1263" t="s">
        <v>265</v>
      </c>
      <c r="D75" s="1263">
        <v>2</v>
      </c>
      <c r="E75" s="1265" t="s">
        <v>1363</v>
      </c>
      <c r="F75" s="1263"/>
      <c r="G75" s="1263"/>
      <c r="H75" s="1265" t="s">
        <v>1363</v>
      </c>
      <c r="I75" s="1263"/>
      <c r="J75" s="1263"/>
      <c r="K75" s="1265" t="s">
        <v>1363</v>
      </c>
      <c r="L75" s="1263"/>
      <c r="M75" s="1263"/>
      <c r="N75" s="1265" t="s">
        <v>1363</v>
      </c>
      <c r="O75" s="1263"/>
      <c r="P75" s="1263"/>
      <c r="Q75" s="1265" t="s">
        <v>1363</v>
      </c>
      <c r="R75" s="1263"/>
      <c r="S75" s="1263"/>
      <c r="T75">
        <f t="shared" si="1"/>
        <v>9040240</v>
      </c>
    </row>
    <row r="76" spans="1:20" ht="13.5" thickBot="1">
      <c r="A76" s="1260">
        <v>9045102</v>
      </c>
      <c r="B76" s="1261" t="s">
        <v>2118</v>
      </c>
      <c r="C76" s="1260" t="s">
        <v>265</v>
      </c>
      <c r="D76" s="1260">
        <v>99</v>
      </c>
      <c r="E76" s="1262" t="s">
        <v>1363</v>
      </c>
      <c r="F76" s="1260"/>
      <c r="G76" s="1260"/>
      <c r="H76" s="1262" t="s">
        <v>1363</v>
      </c>
      <c r="I76" s="1260"/>
      <c r="J76" s="1260"/>
      <c r="K76" s="1262" t="s">
        <v>1363</v>
      </c>
      <c r="L76" s="1260"/>
      <c r="M76" s="1260"/>
      <c r="N76" s="1262" t="s">
        <v>1363</v>
      </c>
      <c r="O76" s="1260"/>
      <c r="P76" s="1260"/>
      <c r="Q76" s="1262" t="s">
        <v>1363</v>
      </c>
      <c r="R76" s="1260"/>
      <c r="S76" s="1260"/>
      <c r="T76">
        <f t="shared" si="1"/>
        <v>9045102</v>
      </c>
    </row>
    <row r="77" spans="1:20" ht="13.5" thickBot="1">
      <c r="A77" s="1263">
        <v>9040232</v>
      </c>
      <c r="B77" s="1264" t="s">
        <v>2095</v>
      </c>
      <c r="C77" s="1263" t="s">
        <v>265</v>
      </c>
      <c r="D77" s="1263">
        <v>0</v>
      </c>
      <c r="E77" s="1265" t="s">
        <v>1363</v>
      </c>
      <c r="F77" s="1263"/>
      <c r="G77" s="1263"/>
      <c r="H77" s="1265">
        <v>6.58</v>
      </c>
      <c r="I77" s="1263">
        <v>397</v>
      </c>
      <c r="J77" s="1263"/>
      <c r="K77" s="1265" t="s">
        <v>1363</v>
      </c>
      <c r="L77" s="1263"/>
      <c r="M77" s="1263"/>
      <c r="N77" s="1265" t="s">
        <v>1363</v>
      </c>
      <c r="O77" s="1263"/>
      <c r="P77" s="1263"/>
      <c r="Q77" s="1265" t="s">
        <v>1363</v>
      </c>
      <c r="R77" s="1263"/>
      <c r="S77" s="1263"/>
      <c r="T77">
        <f t="shared" si="1"/>
        <v>9040232</v>
      </c>
    </row>
    <row r="78" spans="1:20" ht="13.5" thickBot="1">
      <c r="A78" s="1260">
        <v>9040231</v>
      </c>
      <c r="B78" s="1261" t="s">
        <v>2096</v>
      </c>
      <c r="C78" s="1260" t="s">
        <v>265</v>
      </c>
      <c r="D78" s="1260">
        <v>1</v>
      </c>
      <c r="E78" s="1262" t="s">
        <v>1363</v>
      </c>
      <c r="F78" s="1260"/>
      <c r="G78" s="1260"/>
      <c r="H78" s="1262" t="s">
        <v>1363</v>
      </c>
      <c r="I78" s="1260"/>
      <c r="J78" s="1260"/>
      <c r="K78" s="1262" t="s">
        <v>1363</v>
      </c>
      <c r="L78" s="1260"/>
      <c r="M78" s="1260"/>
      <c r="N78" s="1262" t="s">
        <v>1363</v>
      </c>
      <c r="O78" s="1260"/>
      <c r="P78" s="1260"/>
      <c r="Q78" s="1262" t="s">
        <v>1363</v>
      </c>
      <c r="R78" s="1260"/>
      <c r="S78" s="1260"/>
      <c r="T78">
        <f t="shared" si="1"/>
        <v>9040231</v>
      </c>
    </row>
    <row r="79" spans="1:20" ht="13.5" thickBot="1">
      <c r="A79" s="1263">
        <v>1177677</v>
      </c>
      <c r="B79" s="1264" t="s">
        <v>5996</v>
      </c>
      <c r="C79" s="1263" t="s">
        <v>265</v>
      </c>
      <c r="D79" s="1263">
        <v>67</v>
      </c>
      <c r="E79" s="1265">
        <v>23</v>
      </c>
      <c r="F79" s="1263">
        <v>222</v>
      </c>
      <c r="G79" s="1263" t="s">
        <v>349</v>
      </c>
      <c r="H79" s="1265" t="s">
        <v>1363</v>
      </c>
      <c r="I79" s="1263"/>
      <c r="J79" s="1263"/>
      <c r="K79" s="1265" t="s">
        <v>1363</v>
      </c>
      <c r="L79" s="1263"/>
      <c r="M79" s="1263"/>
      <c r="N79" s="1265" t="s">
        <v>1363</v>
      </c>
      <c r="O79" s="1263"/>
      <c r="P79" s="1263"/>
      <c r="Q79" s="1265" t="s">
        <v>1363</v>
      </c>
      <c r="R79" s="1263"/>
      <c r="S79" s="1263"/>
      <c r="T79">
        <f t="shared" si="1"/>
        <v>1177677</v>
      </c>
    </row>
    <row r="80" spans="1:20" ht="13.5" thickBot="1">
      <c r="A80" s="1260">
        <v>9040172</v>
      </c>
      <c r="B80" s="1261" t="s">
        <v>982</v>
      </c>
      <c r="C80" s="1260" t="s">
        <v>265</v>
      </c>
      <c r="D80" s="1260">
        <v>97</v>
      </c>
      <c r="E80" s="1262" t="s">
        <v>1363</v>
      </c>
      <c r="F80" s="1260"/>
      <c r="G80" s="1260"/>
      <c r="H80" s="1262" t="s">
        <v>1363</v>
      </c>
      <c r="I80" s="1260"/>
      <c r="J80" s="1260"/>
      <c r="K80" s="1262">
        <v>2.52</v>
      </c>
      <c r="L80" s="1260">
        <v>325</v>
      </c>
      <c r="M80" s="1260" t="s">
        <v>1236</v>
      </c>
      <c r="N80" s="1262" t="s">
        <v>1363</v>
      </c>
      <c r="O80" s="1260"/>
      <c r="P80" s="1260"/>
      <c r="Q80" s="1262">
        <v>1.01</v>
      </c>
      <c r="R80" s="1260">
        <v>586</v>
      </c>
      <c r="S80" s="1260" t="s">
        <v>1237</v>
      </c>
      <c r="T80">
        <f t="shared" si="1"/>
        <v>9040172</v>
      </c>
    </row>
    <row r="81" spans="1:20" ht="13.5" thickBot="1">
      <c r="A81" s="1263">
        <v>9045022</v>
      </c>
      <c r="B81" s="1264" t="s">
        <v>983</v>
      </c>
      <c r="C81" s="1263" t="s">
        <v>265</v>
      </c>
      <c r="D81" s="1263">
        <v>94</v>
      </c>
      <c r="E81" s="1265" t="s">
        <v>1363</v>
      </c>
      <c r="F81" s="1263"/>
      <c r="G81" s="1263"/>
      <c r="H81" s="1265" t="s">
        <v>1363</v>
      </c>
      <c r="I81" s="1263"/>
      <c r="J81" s="1263"/>
      <c r="K81" s="1265">
        <v>0.52</v>
      </c>
      <c r="L81" s="1263">
        <v>192</v>
      </c>
      <c r="M81" s="1263" t="s">
        <v>1236</v>
      </c>
      <c r="N81" s="1265" t="s">
        <v>1363</v>
      </c>
      <c r="O81" s="1263"/>
      <c r="P81" s="1263"/>
      <c r="Q81" s="1265">
        <v>108</v>
      </c>
      <c r="R81" s="1263">
        <v>73</v>
      </c>
      <c r="S81" s="1263" t="s">
        <v>349</v>
      </c>
      <c r="T81">
        <f t="shared" si="1"/>
        <v>9045022</v>
      </c>
    </row>
    <row r="82" spans="1:20" ht="13.5" thickBot="1">
      <c r="A82" s="1260">
        <v>9040199</v>
      </c>
      <c r="B82" s="1261" t="s">
        <v>984</v>
      </c>
      <c r="C82" s="1260" t="s">
        <v>265</v>
      </c>
      <c r="D82" s="1260">
        <v>99</v>
      </c>
      <c r="E82" s="1262" t="s">
        <v>1363</v>
      </c>
      <c r="F82" s="1260"/>
      <c r="G82" s="1260"/>
      <c r="H82" s="1262" t="s">
        <v>1363</v>
      </c>
      <c r="I82" s="1260"/>
      <c r="J82" s="1260"/>
      <c r="K82" s="1262">
        <v>4.2</v>
      </c>
      <c r="L82" s="1260">
        <v>299</v>
      </c>
      <c r="M82" s="1260" t="s">
        <v>1236</v>
      </c>
      <c r="N82" s="1262" t="s">
        <v>1363</v>
      </c>
      <c r="O82" s="1260"/>
      <c r="P82" s="1260"/>
      <c r="Q82" s="1262">
        <v>0.19</v>
      </c>
      <c r="R82" s="1260">
        <v>629</v>
      </c>
      <c r="S82" s="1260" t="s">
        <v>1236</v>
      </c>
      <c r="T82">
        <f t="shared" si="1"/>
        <v>9040199</v>
      </c>
    </row>
    <row r="83" spans="1:20" ht="13.5" thickBot="1">
      <c r="A83" s="1263">
        <v>9040233</v>
      </c>
      <c r="B83" s="1264" t="s">
        <v>2119</v>
      </c>
      <c r="C83" s="1263" t="s">
        <v>265</v>
      </c>
      <c r="D83" s="1263">
        <v>98</v>
      </c>
      <c r="E83" s="1265" t="s">
        <v>1363</v>
      </c>
      <c r="F83" s="1263"/>
      <c r="G83" s="1263"/>
      <c r="H83" s="1265">
        <v>12.48</v>
      </c>
      <c r="I83" s="1263">
        <v>332</v>
      </c>
      <c r="J83" s="1263"/>
      <c r="K83" s="1265" t="s">
        <v>1363</v>
      </c>
      <c r="L83" s="1263"/>
      <c r="M83" s="1263"/>
      <c r="N83" s="1265" t="s">
        <v>1363</v>
      </c>
      <c r="O83" s="1263"/>
      <c r="P83" s="1263"/>
      <c r="Q83" s="1265" t="s">
        <v>1363</v>
      </c>
      <c r="R83" s="1263"/>
      <c r="S83" s="1263"/>
      <c r="T83">
        <f t="shared" si="1"/>
        <v>9040233</v>
      </c>
    </row>
    <row r="84" spans="1:20" ht="13.5" thickBot="1">
      <c r="A84" s="1260">
        <v>9045080</v>
      </c>
      <c r="B84" s="1261" t="s">
        <v>985</v>
      </c>
      <c r="C84" s="1260" t="s">
        <v>265</v>
      </c>
      <c r="D84" s="1260">
        <v>98</v>
      </c>
      <c r="E84" s="1262" t="s">
        <v>1363</v>
      </c>
      <c r="F84" s="1260"/>
      <c r="G84" s="1260"/>
      <c r="H84" s="1262">
        <v>44</v>
      </c>
      <c r="I84" s="1260">
        <v>154</v>
      </c>
      <c r="J84" s="1260"/>
      <c r="K84" s="1262" t="s">
        <v>1363</v>
      </c>
      <c r="L84" s="1260"/>
      <c r="M84" s="1260"/>
      <c r="N84" s="1262" t="s">
        <v>1363</v>
      </c>
      <c r="O84" s="1260"/>
      <c r="P84" s="1260"/>
      <c r="Q84" s="1262" t="s">
        <v>1363</v>
      </c>
      <c r="R84" s="1260"/>
      <c r="S84" s="1260"/>
      <c r="T84">
        <f t="shared" si="1"/>
        <v>9045080</v>
      </c>
    </row>
    <row r="85" spans="1:20" ht="13.5" thickBot="1">
      <c r="A85" s="1263">
        <v>9040162</v>
      </c>
      <c r="B85" s="1264" t="s">
        <v>986</v>
      </c>
      <c r="C85" s="1263" t="s">
        <v>265</v>
      </c>
      <c r="D85" s="1263">
        <v>95</v>
      </c>
      <c r="E85" s="1265" t="s">
        <v>1363</v>
      </c>
      <c r="F85" s="1263"/>
      <c r="G85" s="1263"/>
      <c r="H85" s="1265">
        <v>253</v>
      </c>
      <c r="I85" s="1263">
        <v>41</v>
      </c>
      <c r="J85" s="1263"/>
      <c r="K85" s="1265" t="s">
        <v>1363</v>
      </c>
      <c r="L85" s="1263"/>
      <c r="M85" s="1263"/>
      <c r="N85" s="1265" t="s">
        <v>1363</v>
      </c>
      <c r="O85" s="1263"/>
      <c r="P85" s="1263"/>
      <c r="Q85" s="1265" t="s">
        <v>1363</v>
      </c>
      <c r="R85" s="1263"/>
      <c r="S85" s="1263"/>
      <c r="T85">
        <f t="shared" si="1"/>
        <v>9040162</v>
      </c>
    </row>
    <row r="86" spans="1:20" ht="13.5" thickBot="1">
      <c r="A86" s="1260">
        <v>9045053</v>
      </c>
      <c r="B86" s="1261" t="s">
        <v>987</v>
      </c>
      <c r="C86" s="1260" t="s">
        <v>265</v>
      </c>
      <c r="D86" s="1260">
        <v>95</v>
      </c>
      <c r="E86" s="1262" t="s">
        <v>1363</v>
      </c>
      <c r="F86" s="1260"/>
      <c r="G86" s="1260"/>
      <c r="H86" s="1262">
        <v>96</v>
      </c>
      <c r="I86" s="1260">
        <v>79</v>
      </c>
      <c r="J86" s="1260"/>
      <c r="K86" s="1262" t="s">
        <v>1363</v>
      </c>
      <c r="L86" s="1260"/>
      <c r="M86" s="1260"/>
      <c r="N86" s="1262" t="s">
        <v>1363</v>
      </c>
      <c r="O86" s="1260"/>
      <c r="P86" s="1260"/>
      <c r="Q86" s="1262" t="s">
        <v>1363</v>
      </c>
      <c r="R86" s="1260"/>
      <c r="S86" s="1260"/>
      <c r="T86">
        <f t="shared" si="1"/>
        <v>9045053</v>
      </c>
    </row>
    <row r="87" spans="1:20" ht="13.5" thickBot="1">
      <c r="A87" s="1263">
        <v>9040226</v>
      </c>
      <c r="B87" s="1264" t="s">
        <v>1004</v>
      </c>
      <c r="C87" s="1263" t="s">
        <v>265</v>
      </c>
      <c r="D87" s="1263">
        <v>99</v>
      </c>
      <c r="E87" s="1265" t="s">
        <v>1363</v>
      </c>
      <c r="F87" s="1263"/>
      <c r="G87" s="1263"/>
      <c r="H87" s="1265">
        <v>3.61</v>
      </c>
      <c r="I87" s="1263">
        <v>455</v>
      </c>
      <c r="J87" s="1263" t="s">
        <v>1237</v>
      </c>
      <c r="K87" s="1265" t="s">
        <v>1363</v>
      </c>
      <c r="L87" s="1263"/>
      <c r="M87" s="1263"/>
      <c r="N87" s="1265" t="s">
        <v>1363</v>
      </c>
      <c r="O87" s="1263"/>
      <c r="P87" s="1263"/>
      <c r="Q87" s="1265" t="s">
        <v>1363</v>
      </c>
      <c r="R87" s="1263"/>
      <c r="S87" s="1263"/>
      <c r="T87">
        <f t="shared" si="1"/>
        <v>9040226</v>
      </c>
    </row>
    <row r="88" spans="1:20" ht="13.5" thickBot="1">
      <c r="A88" s="1260">
        <v>9045044</v>
      </c>
      <c r="B88" s="1261" t="s">
        <v>988</v>
      </c>
      <c r="C88" s="1260" t="s">
        <v>265</v>
      </c>
      <c r="D88" s="1260">
        <v>94</v>
      </c>
      <c r="E88" s="1262" t="s">
        <v>1363</v>
      </c>
      <c r="F88" s="1260"/>
      <c r="G88" s="1260"/>
      <c r="H88" s="1262">
        <v>14.52</v>
      </c>
      <c r="I88" s="1260">
        <v>220</v>
      </c>
      <c r="J88" s="1260" t="s">
        <v>1236</v>
      </c>
      <c r="K88" s="1262">
        <v>0.11</v>
      </c>
      <c r="L88" s="1260">
        <v>205</v>
      </c>
      <c r="M88" s="1260" t="s">
        <v>1236</v>
      </c>
      <c r="N88" s="1262" t="s">
        <v>1363</v>
      </c>
      <c r="O88" s="1260"/>
      <c r="P88" s="1260"/>
      <c r="Q88" s="1262">
        <v>14</v>
      </c>
      <c r="R88" s="1260">
        <v>197</v>
      </c>
      <c r="S88" s="1260" t="s">
        <v>1236</v>
      </c>
      <c r="T88">
        <f t="shared" si="1"/>
        <v>9045044</v>
      </c>
    </row>
    <row r="89" spans="1:20" ht="13.5" thickBot="1">
      <c r="A89" s="1263">
        <v>9045058</v>
      </c>
      <c r="B89" s="1264" t="s">
        <v>989</v>
      </c>
      <c r="C89" s="1263" t="s">
        <v>265</v>
      </c>
      <c r="D89" s="1263">
        <v>95</v>
      </c>
      <c r="E89" s="1265" t="s">
        <v>1363</v>
      </c>
      <c r="F89" s="1263"/>
      <c r="G89" s="1263"/>
      <c r="H89" s="1265">
        <v>164.8</v>
      </c>
      <c r="I89" s="1263">
        <v>44</v>
      </c>
      <c r="J89" s="1263"/>
      <c r="K89" s="1265" t="s">
        <v>1363</v>
      </c>
      <c r="L89" s="1263"/>
      <c r="M89" s="1263"/>
      <c r="N89" s="1265" t="s">
        <v>1363</v>
      </c>
      <c r="O89" s="1263"/>
      <c r="P89" s="1263"/>
      <c r="Q89" s="1265" t="s">
        <v>1363</v>
      </c>
      <c r="R89" s="1263"/>
      <c r="S89" s="1263"/>
      <c r="T89">
        <f t="shared" si="1"/>
        <v>9045058</v>
      </c>
    </row>
    <row r="90" spans="1:20" ht="13.5" thickBot="1">
      <c r="A90" s="1260">
        <v>9040223</v>
      </c>
      <c r="B90" s="1261" t="s">
        <v>1287</v>
      </c>
      <c r="C90" s="1260" t="s">
        <v>265</v>
      </c>
      <c r="D90" s="1260">
        <v>99</v>
      </c>
      <c r="E90" s="1262" t="s">
        <v>1363</v>
      </c>
      <c r="F90" s="1260"/>
      <c r="G90" s="1260"/>
      <c r="H90" s="1262" t="s">
        <v>1363</v>
      </c>
      <c r="I90" s="1260"/>
      <c r="J90" s="1260"/>
      <c r="K90" s="1262">
        <v>15</v>
      </c>
      <c r="L90" s="1260">
        <v>205</v>
      </c>
      <c r="M90" s="1260" t="s">
        <v>1237</v>
      </c>
      <c r="N90" s="1262" t="s">
        <v>1363</v>
      </c>
      <c r="O90" s="1260"/>
      <c r="P90" s="1260"/>
      <c r="Q90" s="1262">
        <v>30</v>
      </c>
      <c r="R90" s="1260">
        <v>243</v>
      </c>
      <c r="S90" s="1260" t="s">
        <v>349</v>
      </c>
      <c r="T90">
        <f t="shared" si="1"/>
        <v>9040223</v>
      </c>
    </row>
    <row r="91" spans="1:20" ht="13.5" thickBot="1">
      <c r="A91" s="1263">
        <v>9040195</v>
      </c>
      <c r="B91" s="1264" t="s">
        <v>990</v>
      </c>
      <c r="C91" s="1263" t="s">
        <v>265</v>
      </c>
      <c r="D91" s="1263">
        <v>97</v>
      </c>
      <c r="E91" s="1265" t="s">
        <v>1363</v>
      </c>
      <c r="F91" s="1263"/>
      <c r="G91" s="1263"/>
      <c r="H91" s="1265" t="s">
        <v>1363</v>
      </c>
      <c r="I91" s="1263"/>
      <c r="J91" s="1263"/>
      <c r="K91" s="1265">
        <v>12</v>
      </c>
      <c r="L91" s="1263">
        <v>225</v>
      </c>
      <c r="M91" s="1263" t="s">
        <v>1237</v>
      </c>
      <c r="N91" s="1265" t="s">
        <v>1363</v>
      </c>
      <c r="O91" s="1263"/>
      <c r="P91" s="1263"/>
      <c r="Q91" s="1265">
        <v>45</v>
      </c>
      <c r="R91" s="1263">
        <v>194</v>
      </c>
      <c r="S91" s="1263"/>
      <c r="T91">
        <f t="shared" si="1"/>
        <v>9040195</v>
      </c>
    </row>
    <row r="92" spans="1:20" ht="13.5" thickBot="1">
      <c r="A92" s="1260">
        <v>7040060</v>
      </c>
      <c r="B92" s="1261" t="s">
        <v>2098</v>
      </c>
      <c r="C92" s="1260" t="s">
        <v>265</v>
      </c>
      <c r="D92" s="1260">
        <v>84</v>
      </c>
      <c r="E92" s="1262" t="s">
        <v>1363</v>
      </c>
      <c r="F92" s="1260"/>
      <c r="G92" s="1260"/>
      <c r="H92" s="1262">
        <v>130</v>
      </c>
      <c r="I92" s="1260">
        <v>85</v>
      </c>
      <c r="J92" s="1260"/>
      <c r="K92" s="1262" t="s">
        <v>1363</v>
      </c>
      <c r="L92" s="1260"/>
      <c r="M92" s="1260"/>
      <c r="N92" s="1262">
        <v>0.05</v>
      </c>
      <c r="O92" s="1260">
        <v>253</v>
      </c>
      <c r="P92" s="1260" t="s">
        <v>1236</v>
      </c>
      <c r="Q92" s="1262">
        <v>0.71</v>
      </c>
      <c r="R92" s="1260">
        <v>602</v>
      </c>
      <c r="S92" s="1260" t="s">
        <v>1236</v>
      </c>
      <c r="T92">
        <f t="shared" si="1"/>
        <v>7040060</v>
      </c>
    </row>
    <row r="93" spans="1:20" ht="13.5" thickBot="1">
      <c r="A93" s="1263">
        <v>9045090</v>
      </c>
      <c r="B93" s="1264" t="s">
        <v>1250</v>
      </c>
      <c r="C93" s="1263" t="s">
        <v>265</v>
      </c>
      <c r="D93" s="1263">
        <v>98</v>
      </c>
      <c r="E93" s="1265" t="s">
        <v>1363</v>
      </c>
      <c r="F93" s="1263"/>
      <c r="G93" s="1263"/>
      <c r="H93" s="1265">
        <v>58</v>
      </c>
      <c r="I93" s="1263">
        <v>128</v>
      </c>
      <c r="J93" s="1263" t="s">
        <v>349</v>
      </c>
      <c r="K93" s="1265" t="s">
        <v>1363</v>
      </c>
      <c r="L93" s="1263"/>
      <c r="M93" s="1263"/>
      <c r="N93" s="1265" t="s">
        <v>1363</v>
      </c>
      <c r="O93" s="1263"/>
      <c r="P93" s="1263"/>
      <c r="Q93" s="1265" t="s">
        <v>1363</v>
      </c>
      <c r="R93" s="1263"/>
      <c r="S93" s="1263"/>
      <c r="T93">
        <f t="shared" si="1"/>
        <v>9045090</v>
      </c>
    </row>
    <row r="94" spans="1:20" ht="13.5" thickBot="1">
      <c r="A94" s="1260">
        <v>9040130</v>
      </c>
      <c r="B94" s="1261" t="s">
        <v>991</v>
      </c>
      <c r="C94" s="1260" t="s">
        <v>265</v>
      </c>
      <c r="D94" s="1260">
        <v>93</v>
      </c>
      <c r="E94" s="1262" t="s">
        <v>1363</v>
      </c>
      <c r="F94" s="1260"/>
      <c r="G94" s="1260"/>
      <c r="H94" s="1262">
        <v>4</v>
      </c>
      <c r="I94" s="1260">
        <v>444</v>
      </c>
      <c r="J94" s="1260" t="s">
        <v>1236</v>
      </c>
      <c r="K94" s="1262" t="s">
        <v>1363</v>
      </c>
      <c r="L94" s="1260"/>
      <c r="M94" s="1260"/>
      <c r="N94" s="1262" t="s">
        <v>1363</v>
      </c>
      <c r="O94" s="1260"/>
      <c r="P94" s="1260"/>
      <c r="Q94" s="1262" t="s">
        <v>1363</v>
      </c>
      <c r="R94" s="1260"/>
      <c r="S94" s="1260"/>
    </row>
    <row r="95" spans="1:20" ht="13.5" thickBot="1">
      <c r="A95" s="1263">
        <v>9045069</v>
      </c>
      <c r="B95" s="1264" t="s">
        <v>992</v>
      </c>
      <c r="C95" s="1263" t="s">
        <v>265</v>
      </c>
      <c r="D95" s="1263">
        <v>97</v>
      </c>
      <c r="E95" s="1265" t="s">
        <v>1363</v>
      </c>
      <c r="F95" s="1263"/>
      <c r="G95" s="1263"/>
      <c r="H95" s="1265">
        <v>3.66</v>
      </c>
      <c r="I95" s="1263">
        <v>256</v>
      </c>
      <c r="J95" s="1263" t="s">
        <v>1236</v>
      </c>
      <c r="K95" s="1265" t="s">
        <v>1363</v>
      </c>
      <c r="L95" s="1263"/>
      <c r="M95" s="1263"/>
      <c r="N95" s="1265" t="s">
        <v>1363</v>
      </c>
      <c r="O95" s="1263"/>
      <c r="P95" s="1263"/>
      <c r="Q95" s="1265">
        <v>9.85</v>
      </c>
      <c r="R95" s="1263">
        <v>212</v>
      </c>
      <c r="S95" s="1263" t="s">
        <v>1236</v>
      </c>
    </row>
    <row r="96" spans="1:20" ht="13.5" thickBot="1">
      <c r="A96" s="1260">
        <v>9045104</v>
      </c>
      <c r="B96" s="1261" t="s">
        <v>2120</v>
      </c>
      <c r="C96" s="1260" t="s">
        <v>265</v>
      </c>
      <c r="D96" s="1260">
        <v>99</v>
      </c>
      <c r="E96" s="1262" t="s">
        <v>1363</v>
      </c>
      <c r="F96" s="1260"/>
      <c r="G96" s="1260"/>
      <c r="H96" s="1262">
        <v>18</v>
      </c>
      <c r="I96" s="1260">
        <v>205</v>
      </c>
      <c r="J96" s="1260"/>
      <c r="K96" s="1262" t="s">
        <v>1363</v>
      </c>
      <c r="L96" s="1260"/>
      <c r="M96" s="1260"/>
      <c r="N96" s="1262" t="s">
        <v>1363</v>
      </c>
      <c r="O96" s="1260"/>
      <c r="P96" s="1260"/>
      <c r="Q96" s="1262" t="s">
        <v>1363</v>
      </c>
      <c r="R96" s="1260"/>
      <c r="S96" s="1260"/>
    </row>
    <row r="97" spans="1:19" ht="13.5" thickBot="1">
      <c r="A97" s="1263">
        <v>9040212</v>
      </c>
      <c r="B97" s="1264" t="s">
        <v>1251</v>
      </c>
      <c r="C97" s="1263" t="s">
        <v>265</v>
      </c>
      <c r="D97" s="1263">
        <v>99</v>
      </c>
      <c r="E97" s="1265" t="s">
        <v>1363</v>
      </c>
      <c r="F97" s="1263"/>
      <c r="G97" s="1263"/>
      <c r="H97" s="1265">
        <v>42.9</v>
      </c>
      <c r="I97" s="1263">
        <v>190</v>
      </c>
      <c r="J97" s="1263"/>
      <c r="K97" s="1265" t="s">
        <v>1363</v>
      </c>
      <c r="L97" s="1263"/>
      <c r="M97" s="1263"/>
      <c r="N97" s="1265" t="s">
        <v>1363</v>
      </c>
      <c r="O97" s="1263"/>
      <c r="P97" s="1263"/>
      <c r="Q97" s="1265" t="s">
        <v>1363</v>
      </c>
      <c r="R97" s="1263"/>
      <c r="S97" s="994"/>
    </row>
  </sheetData>
  <autoFilter ref="A1:T91"/>
  <sortState ref="A2:S86">
    <sortCondition ref="A2"/>
  </sortState>
  <hyperlinks>
    <hyperlink ref="B2" r:id="rId1" display="http://data.fis-ski.com/dynamic/athlete-biography.html?sector=SB&amp;listid=10115&amp;competitorid=183825&amp;type=fispoints"/>
    <hyperlink ref="B3" r:id="rId2" display="http://data.fis-ski.com/dynamic/athlete-biography.html?sector=SB&amp;listid=10115&amp;competitorid=210144&amp;type=fispoints"/>
    <hyperlink ref="B4" r:id="rId3" display="http://data.fis-ski.com/dynamic/athlete-biography.html?sector=SB&amp;listid=10115&amp;competitorid=204722&amp;type=fispoints"/>
    <hyperlink ref="B5" r:id="rId4" display="http://data.fis-ski.com/dynamic/athlete-biography.html?sector=SB&amp;listid=10115&amp;competitorid=178968&amp;type=fispoints"/>
    <hyperlink ref="B6" r:id="rId5" display="http://data.fis-ski.com/dynamic/athlete-biography.html?sector=SB&amp;listid=10115&amp;competitorid=204275&amp;type=fispoints"/>
    <hyperlink ref="B7" r:id="rId6" display="http://data.fis-ski.com/dynamic/athlete-biography.html?sector=SB&amp;listid=10115&amp;competitorid=166459&amp;type=fispoints"/>
    <hyperlink ref="B8" r:id="rId7" display="http://data.fis-ski.com/dynamic/athlete-biography.html?sector=SB&amp;listid=10115&amp;competitorid=114333&amp;type=fispoints"/>
    <hyperlink ref="B9" r:id="rId8" display="http://data.fis-ski.com/dynamic/athlete-biography.html?sector=SB&amp;listid=10115&amp;competitorid=189821&amp;type=fispoints"/>
    <hyperlink ref="B10" r:id="rId9" display="http://data.fis-ski.com/dynamic/athlete-biography.html?sector=SB&amp;listid=10115&amp;competitorid=204239&amp;type=fispoints"/>
    <hyperlink ref="B11" r:id="rId10" display="http://data.fis-ski.com/dynamic/athlete-biography.html?sector=SB&amp;listid=10115&amp;competitorid=7168&amp;type=fispoints"/>
    <hyperlink ref="B12" r:id="rId11" display="http://data.fis-ski.com/dynamic/athlete-biography.html?sector=SB&amp;listid=10115&amp;competitorid=143687&amp;type=fispoints"/>
    <hyperlink ref="B13" r:id="rId12" display="http://data.fis-ski.com/dynamic/athlete-biography.html?sector=SB&amp;listid=10115&amp;competitorid=195481&amp;type=fispoints"/>
    <hyperlink ref="B14" r:id="rId13" display="http://data.fis-ski.com/dynamic/athlete-biography.html?sector=SB&amp;listid=10115&amp;competitorid=196459&amp;type=fispoints"/>
    <hyperlink ref="B15" r:id="rId14" display="http://data.fis-ski.com/dynamic/athlete-biography.html?sector=SB&amp;listid=10115&amp;competitorid=181651&amp;type=fispoints"/>
    <hyperlink ref="B16" r:id="rId15" display="http://data.fis-ski.com/dynamic/athlete-biography.html?sector=SB&amp;listid=10115&amp;competitorid=204160&amp;type=fispoints"/>
    <hyperlink ref="B17" r:id="rId16" display="http://data.fis-ski.com/dynamic/athlete-biography.html?sector=SB&amp;listid=10115&amp;competitorid=204276&amp;type=fispoints"/>
    <hyperlink ref="B18" r:id="rId17" display="http://data.fis-ski.com/dynamic/athlete-biography.html?sector=SB&amp;listid=10115&amp;competitorid=204277&amp;type=fispoints"/>
    <hyperlink ref="B19" r:id="rId18" display="http://data.fis-ski.com/dynamic/athlete-biography.html?sector=SB&amp;listid=10115&amp;competitorid=204312&amp;type=fispoints"/>
    <hyperlink ref="B20" r:id="rId19" display="http://data.fis-ski.com/dynamic/athlete-biography.html?sector=SB&amp;listid=10115&amp;competitorid=196460&amp;type=fispoints"/>
    <hyperlink ref="B21" r:id="rId20" display="http://data.fis-ski.com/dynamic/athlete-biography.html?sector=SB&amp;listid=10115&amp;competitorid=204278&amp;type=fispoints"/>
    <hyperlink ref="B22" r:id="rId21" display="http://data.fis-ski.com/dynamic/athlete-biography.html?sector=SB&amp;listid=10115&amp;competitorid=187869&amp;type=fispoints"/>
    <hyperlink ref="B23" r:id="rId22" display="http://data.fis-ski.com/dynamic/athlete-biography.html?sector=SB&amp;listid=10115&amp;competitorid=77022&amp;type=fispoints"/>
    <hyperlink ref="B24" r:id="rId23" display="http://data.fis-ski.com/dynamic/athlete-biography.html?sector=SB&amp;listid=10115&amp;competitorid=188052&amp;type=fispoints"/>
    <hyperlink ref="B25" r:id="rId24" display="http://data.fis-ski.com/dynamic/athlete-biography.html?sector=SB&amp;listid=10115&amp;competitorid=203344&amp;type=fispoints"/>
    <hyperlink ref="B26" r:id="rId25" display="http://data.fis-ski.com/dynamic/athlete-biography.html?sector=SB&amp;listid=10115&amp;competitorid=132135&amp;type=fispoints"/>
    <hyperlink ref="B27" r:id="rId26" display="http://data.fis-ski.com/dynamic/athlete-biography.html?sector=SB&amp;listid=10115&amp;competitorid=194882&amp;type=fispoints"/>
    <hyperlink ref="B28" r:id="rId27" display="http://data.fis-ski.com/dynamic/athlete-biography.html?sector=SB&amp;listid=10115&amp;competitorid=204279&amp;type=fispoints"/>
    <hyperlink ref="B29" r:id="rId28" display="http://data.fis-ski.com/dynamic/athlete-biography.html?sector=SB&amp;listid=10115&amp;competitorid=204280&amp;type=fispoints"/>
    <hyperlink ref="B30" r:id="rId29" display="http://data.fis-ski.com/dynamic/athlete-biography.html?sector=SB&amp;listid=10115&amp;competitorid=196415&amp;type=fispoints"/>
    <hyperlink ref="B31" r:id="rId30" display="http://data.fis-ski.com/dynamic/athlete-biography.html?sector=SB&amp;listid=10115&amp;competitorid=164460&amp;type=fispoints"/>
    <hyperlink ref="B32" r:id="rId31" display="http://data.fis-ski.com/dynamic/athlete-biography.html?sector=SB&amp;listid=10115&amp;competitorid=187870&amp;type=fispoints"/>
    <hyperlink ref="B33" r:id="rId32" display="http://data.fis-ski.com/dynamic/athlete-biography.html?sector=SB&amp;listid=10115&amp;competitorid=204159&amp;type=fispoints"/>
    <hyperlink ref="B34" r:id="rId33" display="http://data.fis-ski.com/dynamic/athlete-biography.html?sector=SB&amp;listid=10115&amp;competitorid=195312&amp;type=fispoints"/>
    <hyperlink ref="B35" r:id="rId34" display="http://data.fis-ski.com/dynamic/athlete-biography.html?sector=SB&amp;listid=10115&amp;competitorid=200109&amp;type=fispoints"/>
    <hyperlink ref="B36" r:id="rId35" display="http://data.fis-ski.com/dynamic/athlete-biography.html?sector=SB&amp;listid=10115&amp;competitorid=194886&amp;type=fispoints"/>
    <hyperlink ref="B37" r:id="rId36" display="http://data.fis-ski.com/dynamic/athlete-biography.html?sector=SB&amp;listid=10115&amp;competitorid=163637&amp;type=fispoints"/>
    <hyperlink ref="B38" r:id="rId37" display="http://data.fis-ski.com/dynamic/athlete-biography.html?sector=SB&amp;listid=10115&amp;competitorid=186625&amp;type=fispoints"/>
    <hyperlink ref="B39" r:id="rId38" display="http://data.fis-ski.com/dynamic/athlete-biography.html?sector=SB&amp;listid=10115&amp;competitorid=173523&amp;type=fispoints"/>
    <hyperlink ref="B40" r:id="rId39" display="http://data.fis-ski.com/dynamic/athlete-biography.html?sector=SB&amp;listid=10115&amp;competitorid=195977&amp;type=fispoints"/>
    <hyperlink ref="B41" r:id="rId40" display="http://data.fis-ski.com/dynamic/athlete-biography.html?sector=SB&amp;listid=10115&amp;competitorid=203673&amp;type=fispoints"/>
    <hyperlink ref="B42" r:id="rId41" display="http://data.fis-ski.com/dynamic/athlete-biography.html?sector=SB&amp;listid=10115&amp;competitorid=200165&amp;type=fispoints"/>
    <hyperlink ref="B43" r:id="rId42" display="http://data.fis-ski.com/dynamic/athlete-biography.html?sector=SB&amp;listid=10115&amp;competitorid=195978&amp;type=fispoints"/>
    <hyperlink ref="B44" r:id="rId43" display="http://data.fis-ski.com/dynamic/athlete-biography.html?sector=SB&amp;listid=10115&amp;competitorid=162933&amp;type=fispoints"/>
    <hyperlink ref="B45" r:id="rId44" display="http://data.fis-ski.com/dynamic/athlete-biography.html?sector=SB&amp;listid=10115&amp;competitorid=26445&amp;type=fispoints"/>
    <hyperlink ref="B46" r:id="rId45" display="http://data.fis-ski.com/dynamic/athlete-biography.html?sector=SB&amp;listid=10115&amp;competitorid=142558&amp;type=fispoints"/>
    <hyperlink ref="B47" r:id="rId46" display="http://data.fis-ski.com/dynamic/athlete-biography.html?sector=SB&amp;listid=10115&amp;competitorid=80076&amp;type=fispoints"/>
    <hyperlink ref="B48" r:id="rId47" display="http://data.fis-ski.com/dynamic/athlete-biography.html?sector=SB&amp;listid=10115&amp;competitorid=78748&amp;type=fispoints"/>
    <hyperlink ref="B49" r:id="rId48" display="http://data.fis-ski.com/dynamic/athlete-biography.html?sector=SB&amp;listid=10115&amp;competitorid=181927&amp;type=fispoints"/>
    <hyperlink ref="B50" r:id="rId49" display="http://data.fis-ski.com/dynamic/athlete-biography.html?sector=SB&amp;listid=10115&amp;competitorid=196414&amp;type=fispoints"/>
    <hyperlink ref="B51" r:id="rId50" display="http://data.fis-ski.com/dynamic/athlete-biography.html?sector=SB&amp;listid=10115&amp;competitorid=182452&amp;type=fispoints"/>
    <hyperlink ref="B52" r:id="rId51" display="http://data.fis-ski.com/dynamic/athlete-biography.html?sector=SB&amp;listid=10115&amp;competitorid=203345&amp;type=fispoints"/>
    <hyperlink ref="B53" r:id="rId52" display="http://data.fis-ski.com/dynamic/athlete-biography.html?sector=SB&amp;listid=10115&amp;competitorid=148461&amp;type=fispoints"/>
    <hyperlink ref="B54" r:id="rId53" display="http://data.fis-ski.com/dynamic/athlete-biography.html?sector=SB&amp;listid=10115&amp;competitorid=187872&amp;type=fispoints"/>
    <hyperlink ref="B55" r:id="rId54" display="http://data.fis-ski.com/dynamic/athlete-biography.html?sector=SB&amp;listid=10115&amp;competitorid=203346&amp;type=fispoints"/>
    <hyperlink ref="B56" r:id="rId55" display="http://data.fis-ski.com/dynamic/athlete-biography.html?sector=SB&amp;listid=10115&amp;competitorid=182975&amp;type=fispoints"/>
    <hyperlink ref="B57" r:id="rId56" display="http://data.fis-ski.com/dynamic/athlete-biography.html?sector=SB&amp;listid=10115&amp;competitorid=188056&amp;type=fispoints"/>
    <hyperlink ref="B58" r:id="rId57" display="http://data.fis-ski.com/dynamic/athlete-biography.html?sector=SB&amp;listid=10115&amp;competitorid=166464&amp;type=fispoints"/>
    <hyperlink ref="B59" r:id="rId58" display="http://data.fis-ski.com/dynamic/athlete-biography.html?sector=SB&amp;listid=10115&amp;competitorid=204281&amp;type=fispoints"/>
    <hyperlink ref="B60" r:id="rId59" display="http://data.fis-ski.com/dynamic/athlete-biography.html?sector=SB&amp;listid=10115&amp;competitorid=181928&amp;type=fispoints"/>
    <hyperlink ref="B61" r:id="rId60" display="http://data.fis-ski.com/dynamic/athlete-biography.html?sector=SB&amp;listid=10115&amp;competitorid=166465&amp;type=fispoints"/>
    <hyperlink ref="B62" r:id="rId61" display="http://data.fis-ski.com/dynamic/athlete-biography.html?sector=SB&amp;listid=10115&amp;competitorid=196133&amp;type=fispoints"/>
    <hyperlink ref="B63" r:id="rId62" display="http://data.fis-ski.com/dynamic/athlete-biography.html?sector=SB&amp;listid=10115&amp;competitorid=186626&amp;type=fispoints"/>
    <hyperlink ref="B64" r:id="rId63" display="http://data.fis-ski.com/dynamic/athlete-biography.html?sector=SB&amp;listid=10115&amp;competitorid=204282&amp;type=fispoints"/>
    <hyperlink ref="B65" r:id="rId64" display="http://data.fis-ski.com/dynamic/athlete-biography.html?sector=SB&amp;listid=10115&amp;competitorid=187873&amp;type=fispoints"/>
    <hyperlink ref="B66" r:id="rId65" display="http://data.fis-ski.com/dynamic/athlete-biography.html?sector=SB&amp;listid=10115&amp;competitorid=204371&amp;type=fispoints"/>
    <hyperlink ref="B67" r:id="rId66" display="http://data.fis-ski.com/dynamic/athlete-biography.html?sector=SB&amp;listid=10115&amp;competitorid=209587&amp;type=fispoints"/>
    <hyperlink ref="B68" r:id="rId67" display="http://data.fis-ski.com/dynamic/athlete-biography.html?sector=SB&amp;listid=10115&amp;competitorid=204283&amp;type=fispoints"/>
    <hyperlink ref="B69" r:id="rId68" display="http://data.fis-ski.com/dynamic/athlete-biography.html?sector=SB&amp;listid=10115&amp;competitorid=49315&amp;type=fispoints"/>
    <hyperlink ref="B70" r:id="rId69" display="http://data.fis-ski.com/dynamic/athlete-biography.html?sector=SB&amp;listid=10115&amp;competitorid=182973&amp;type=fispoints"/>
    <hyperlink ref="B71" r:id="rId70" display="http://data.fis-ski.com/dynamic/athlete-biography.html?sector=SB&amp;listid=10115&amp;competitorid=157176&amp;type=fispoints"/>
    <hyperlink ref="B72" r:id="rId71" display="http://data.fis-ski.com/dynamic/athlete-biography.html?sector=SB&amp;listid=10115&amp;competitorid=204284&amp;type=fispoints"/>
    <hyperlink ref="B73" r:id="rId72" display="http://data.fis-ski.com/dynamic/athlete-biography.html?sector=SB&amp;listid=10115&amp;competitorid=192005&amp;type=fispoints"/>
    <hyperlink ref="B74" r:id="rId73" display="http://data.fis-ski.com/dynamic/athlete-biography.html?sector=SB&amp;listid=10115&amp;competitorid=205142&amp;type=fispoints"/>
    <hyperlink ref="B75" r:id="rId74" display="http://data.fis-ski.com/dynamic/athlete-biography.html?sector=SB&amp;listid=10115&amp;competitorid=204286&amp;type=fispoints"/>
    <hyperlink ref="B76" r:id="rId75" display="http://data.fis-ski.com/dynamic/athlete-biography.html?sector=SB&amp;listid=10115&amp;competitorid=204285&amp;type=fispoints"/>
    <hyperlink ref="B77" r:id="rId76" display="http://data.fis-ski.com/dynamic/athlete-biography.html?sector=SB&amp;listid=10115&amp;competitorid=203348&amp;type=fispoints"/>
    <hyperlink ref="B78" r:id="rId77" display="http://data.fis-ski.com/dynamic/athlete-biography.html?sector=SB&amp;listid=10115&amp;competitorid=203347&amp;type=fispoints"/>
    <hyperlink ref="B79" r:id="rId78" display="http://data.fis-ski.com/dynamic/athlete-biography.html?sector=SB&amp;listid=10115&amp;competitorid=57293&amp;type=fispoints"/>
    <hyperlink ref="B80" r:id="rId79" display="http://data.fis-ski.com/dynamic/athlete-biography.html?sector=SB&amp;listid=10115&amp;competitorid=170241&amp;type=fispoints"/>
    <hyperlink ref="B81" r:id="rId80" display="http://data.fis-ski.com/dynamic/athlete-biography.html?sector=SB&amp;listid=10115&amp;competitorid=139135&amp;type=fispoints"/>
    <hyperlink ref="B82" r:id="rId81" display="http://data.fis-ski.com/dynamic/athlete-biography.html?sector=SB&amp;listid=10115&amp;competitorid=183954&amp;type=fispoints"/>
    <hyperlink ref="B83" r:id="rId82" display="http://data.fis-ski.com/dynamic/athlete-biography.html?sector=SB&amp;listid=10115&amp;competitorid=204134&amp;type=fispoints"/>
    <hyperlink ref="B84" r:id="rId83" display="http://data.fis-ski.com/dynamic/athlete-biography.html?sector=SB&amp;listid=10115&amp;competitorid=189820&amp;type=fispoints"/>
    <hyperlink ref="B85" r:id="rId84" display="http://data.fis-ski.com/dynamic/athlete-biography.html?sector=SB&amp;listid=10115&amp;competitorid=165841&amp;type=fispoints"/>
    <hyperlink ref="B86" r:id="rId85" display="http://data.fis-ski.com/dynamic/athlete-biography.html?sector=SB&amp;listid=10115&amp;competitorid=163597&amp;type=fispoints"/>
    <hyperlink ref="B87" r:id="rId86" display="http://data.fis-ski.com/dynamic/athlete-biography.html?sector=SB&amp;listid=10115&amp;competitorid=200492&amp;type=fispoints"/>
    <hyperlink ref="B88" r:id="rId87" display="http://data.fis-ski.com/dynamic/athlete-biography.html?sector=SB&amp;listid=10115&amp;competitorid=155050&amp;type=fispoints"/>
    <hyperlink ref="B89" r:id="rId88" display="http://data.fis-ski.com/dynamic/athlete-biography.html?sector=SB&amp;listid=10115&amp;competitorid=165842&amp;type=fispoints"/>
    <hyperlink ref="B90" r:id="rId89" display="http://data.fis-ski.com/dynamic/athlete-biography.html?sector=SB&amp;listid=10115&amp;competitorid=199329&amp;type=fispoints"/>
    <hyperlink ref="B91" r:id="rId90" display="http://data.fis-ski.com/dynamic/athlete-biography.html?sector=SB&amp;listid=10115&amp;competitorid=182974&amp;type=fispoints"/>
    <hyperlink ref="B92" r:id="rId91" display="http://data.fis-ski.com/dynamic/athlete-biography.html?sector=SB&amp;listid=10115&amp;competitorid=78645&amp;type=fispoints"/>
    <hyperlink ref="B93" r:id="rId92" display="http://data.fis-ski.com/dynamic/athlete-biography.html?sector=SB&amp;listid=10115&amp;competitorid=196197&amp;type=fispoints"/>
    <hyperlink ref="B94" r:id="rId93" display="http://data.fis-ski.com/dynamic/athlete-biography.html?sector=SB&amp;listid=10115&amp;competitorid=148160&amp;type=fispoints"/>
    <hyperlink ref="B95" r:id="rId94" display="http://data.fis-ski.com/dynamic/athlete-biography.html?sector=SB&amp;listid=10115&amp;competitorid=182133&amp;type=fispoints"/>
    <hyperlink ref="B96" r:id="rId95" display="http://data.fis-ski.com/dynamic/athlete-biography.html?sector=SB&amp;listid=10115&amp;competitorid=204373&amp;type=fispoints"/>
    <hyperlink ref="B97" r:id="rId96" display="http://data.fis-ski.com/dynamic/athlete-biography.html?sector=SB&amp;listid=10115&amp;competitorid=194894&amp;type=fispoints"/>
  </hyperlinks>
  <pageMargins left="0.7" right="0.7" top="0.75" bottom="0.75" header="0.3" footer="0.3"/>
  <pageSetup paperSize="9" orientation="portrait" r:id="rId97"/>
  <drawing r:id="rId98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>
    <tabColor rgb="FFFF0000"/>
  </sheetPr>
  <dimension ref="A1:AC94"/>
  <sheetViews>
    <sheetView topLeftCell="A4" zoomScaleNormal="100" workbookViewId="0">
      <selection activeCell="A29" sqref="A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37500</v>
      </c>
      <c r="W4" s="16"/>
      <c r="X4" s="16"/>
      <c r="AB4" s="879"/>
      <c r="AC4" s="52"/>
    </row>
    <row r="5" spans="1:29" ht="13.5" thickTop="1">
      <c r="A5" s="43" t="s">
        <v>423</v>
      </c>
      <c r="B5" s="1143"/>
      <c r="C5" s="42" t="str">
        <f>V5</f>
        <v>SBX Europacup meets German Championships</v>
      </c>
      <c r="E5" s="42"/>
      <c r="F5" s="85"/>
      <c r="G5" s="58"/>
      <c r="H5" s="1143"/>
      <c r="I5" s="1143"/>
      <c r="J5" s="1143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SBX Europacup meets German Championships</v>
      </c>
      <c r="W5" s="16"/>
      <c r="X5" s="16"/>
      <c r="AB5" s="879"/>
      <c r="AC5" s="52"/>
    </row>
    <row r="6" spans="1:29">
      <c r="A6" s="41" t="s">
        <v>420</v>
      </c>
      <c r="B6" s="1145"/>
      <c r="C6" s="83" t="str">
        <f>V6</f>
        <v>Grasgehren</v>
      </c>
      <c r="E6" s="55"/>
      <c r="F6" s="56" t="str">
        <f>V7</f>
        <v>GER</v>
      </c>
      <c r="G6" s="1145"/>
      <c r="H6" s="1145"/>
      <c r="I6" s="1145"/>
      <c r="J6" s="1145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Grasgehren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GER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43"/>
      <c r="M8" s="1143"/>
      <c r="N8" s="1143"/>
      <c r="O8" s="1143"/>
      <c r="P8" s="1143"/>
      <c r="Q8" s="1143"/>
      <c r="R8" s="1144"/>
      <c r="U8" s="39" t="s">
        <v>414</v>
      </c>
      <c r="V8" s="891" t="str">
        <f>VLOOKUP($V$4,Calendar!$1:$1048576,35,FALSE)</f>
        <v>-EC-</v>
      </c>
      <c r="W8" s="16"/>
      <c r="X8" s="16"/>
      <c r="AB8" s="879"/>
      <c r="AC8" s="52"/>
    </row>
    <row r="9" spans="1:29">
      <c r="A9" s="41" t="s">
        <v>413</v>
      </c>
      <c r="B9" s="1145"/>
      <c r="C9" s="1145"/>
      <c r="D9" s="1145"/>
      <c r="E9" s="1145"/>
      <c r="F9" s="1145"/>
      <c r="G9" s="1145"/>
      <c r="H9" s="1145"/>
      <c r="I9" s="1145"/>
      <c r="J9" s="47"/>
      <c r="K9" s="1287">
        <f>V9</f>
        <v>42399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42399</v>
      </c>
      <c r="W9" s="39" t="s">
        <v>411</v>
      </c>
      <c r="X9" s="46">
        <f>VLOOKUP($V$4,Calendar!$1:$1048576,6,FALSE)</f>
        <v>42400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42400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143"/>
      <c r="C11" s="1143"/>
      <c r="D11" s="42" t="s">
        <v>407</v>
      </c>
      <c r="E11" s="1143"/>
      <c r="F11" s="1143"/>
      <c r="G11" s="1143"/>
      <c r="H11" s="1143"/>
      <c r="I11" s="1144"/>
      <c r="J11" s="1266" t="s">
        <v>404</v>
      </c>
      <c r="K11" s="1267"/>
      <c r="L11" s="1268" t="str">
        <f>V8</f>
        <v>-EC-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146"/>
      <c r="C12" s="1146"/>
      <c r="D12" s="1146"/>
      <c r="E12" s="1146"/>
      <c r="F12" s="1146"/>
      <c r="G12" s="1146"/>
      <c r="H12" s="1146"/>
      <c r="I12" s="114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6282</v>
      </c>
      <c r="W12" s="16"/>
      <c r="X12" s="16"/>
    </row>
    <row r="13" spans="1:29" ht="13.5" thickBot="1">
      <c r="A13" s="40" t="s">
        <v>402</v>
      </c>
      <c r="B13" s="1141"/>
      <c r="C13" s="1141"/>
      <c r="D13" s="1141"/>
      <c r="E13" s="1141"/>
      <c r="F13" s="1141"/>
      <c r="G13" s="1141"/>
      <c r="H13" s="1141"/>
      <c r="I13" s="114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57" t="s">
        <v>393</v>
      </c>
      <c r="E17" s="1155"/>
      <c r="F17" s="1295"/>
      <c r="G17" s="1296"/>
      <c r="H17" s="1155"/>
      <c r="I17" s="1295"/>
      <c r="J17" s="1297"/>
      <c r="K17" s="1297"/>
      <c r="L17" s="1296"/>
      <c r="M17" s="1156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51" t="s">
        <v>391</v>
      </c>
      <c r="E18" s="1149" t="s">
        <v>353</v>
      </c>
      <c r="F18" s="1320" t="s">
        <v>352</v>
      </c>
      <c r="G18" s="1321"/>
      <c r="H18" s="1149" t="s">
        <v>151</v>
      </c>
      <c r="I18" s="1320" t="s">
        <v>351</v>
      </c>
      <c r="J18" s="1322"/>
      <c r="K18" s="1322"/>
      <c r="L18" s="1321"/>
      <c r="M18" s="115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54" t="s">
        <v>389</v>
      </c>
      <c r="E19" s="32"/>
      <c r="F19" s="1328"/>
      <c r="G19" s="1329"/>
      <c r="H19" s="1152"/>
      <c r="I19" s="1328"/>
      <c r="J19" s="1330"/>
      <c r="K19" s="1330"/>
      <c r="L19" s="1329"/>
      <c r="M19" s="1153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48"/>
      <c r="N20" s="1336"/>
      <c r="O20" s="1337"/>
      <c r="P20" s="1336"/>
      <c r="Q20" s="1337"/>
      <c r="R20" s="1147"/>
      <c r="T20" s="52" t="s">
        <v>1281</v>
      </c>
    </row>
    <row r="21" spans="1:21" ht="13.5" thickBot="1">
      <c r="A21" s="28">
        <v>9040162</v>
      </c>
      <c r="B21" s="1338" t="str">
        <f>VLOOKUP(A21,'Athlete and Points'!$A$1:$S$279,2,FALSE)</f>
        <v>THOMAS Matthew</v>
      </c>
      <c r="C21" s="1338"/>
      <c r="D21" s="1014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58"/>
      <c r="C32" s="1158"/>
      <c r="D32" s="1147"/>
      <c r="E32" s="1147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5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4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4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763" priority="21" stopIfTrue="1">
      <formula>ISERROR($B$5:$B$13)</formula>
    </cfRule>
  </conditionalFormatting>
  <conditionalFormatting sqref="X9">
    <cfRule type="expression" dxfId="3762" priority="20" stopIfTrue="1">
      <formula>ISERROR($E$9)</formula>
    </cfRule>
  </conditionalFormatting>
  <conditionalFormatting sqref="C20">
    <cfRule type="expression" dxfId="3761" priority="19" stopIfTrue="1">
      <formula>ISERROR(C20:D35)</formula>
    </cfRule>
  </conditionalFormatting>
  <conditionalFormatting sqref="C20">
    <cfRule type="expression" dxfId="3760" priority="18" stopIfTrue="1">
      <formula>ISERROR(C20:D35)</formula>
    </cfRule>
  </conditionalFormatting>
  <conditionalFormatting sqref="B20:B31">
    <cfRule type="expression" dxfId="3759" priority="17" stopIfTrue="1">
      <formula>ISERROR(B20:B35)</formula>
    </cfRule>
  </conditionalFormatting>
  <conditionalFormatting sqref="D20:D31">
    <cfRule type="expression" dxfId="3758" priority="16" stopIfTrue="1">
      <formula>ISERROR(D20:H35)</formula>
    </cfRule>
  </conditionalFormatting>
  <conditionalFormatting sqref="F20:F31">
    <cfRule type="expression" dxfId="3757" priority="15" stopIfTrue="1">
      <formula>ISERROR(F20:N35)</formula>
    </cfRule>
  </conditionalFormatting>
  <conditionalFormatting sqref="E20:E31">
    <cfRule type="expression" dxfId="3756" priority="14" stopIfTrue="1">
      <formula>ISERROR(E20:K35)</formula>
    </cfRule>
  </conditionalFormatting>
  <conditionalFormatting sqref="I20:I31">
    <cfRule type="expression" dxfId="3755" priority="13" stopIfTrue="1">
      <formula>ISERROR(H20:R35)</formula>
    </cfRule>
  </conditionalFormatting>
  <conditionalFormatting sqref="H20:H42">
    <cfRule type="expression" dxfId="3754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753" priority="11" stopIfTrue="1">
      <formula>ISERROR(A5)</formula>
    </cfRule>
  </conditionalFormatting>
  <conditionalFormatting sqref="M21:M42">
    <cfRule type="expression" dxfId="3752" priority="10" stopIfTrue="1">
      <formula>ISERROR(L21:X36)</formula>
    </cfRule>
  </conditionalFormatting>
  <conditionalFormatting sqref="B33:B42">
    <cfRule type="expression" dxfId="3751" priority="9" stopIfTrue="1">
      <formula>ISERROR(B33:B48)</formula>
    </cfRule>
  </conditionalFormatting>
  <conditionalFormatting sqref="D33:D42">
    <cfRule type="expression" dxfId="3750" priority="8" stopIfTrue="1">
      <formula>ISERROR(D33:H48)</formula>
    </cfRule>
  </conditionalFormatting>
  <conditionalFormatting sqref="F33:F42">
    <cfRule type="expression" dxfId="3749" priority="7" stopIfTrue="1">
      <formula>ISERROR(F33:N48)</formula>
    </cfRule>
  </conditionalFormatting>
  <conditionalFormatting sqref="E33:E42">
    <cfRule type="expression" dxfId="3748" priority="6" stopIfTrue="1">
      <formula>ISERROR(E33:K48)</formula>
    </cfRule>
  </conditionalFormatting>
  <conditionalFormatting sqref="I33:I42">
    <cfRule type="expression" dxfId="3747" priority="5" stopIfTrue="1">
      <formula>ISERROR(H33:R48)</formula>
    </cfRule>
  </conditionalFormatting>
  <conditionalFormatting sqref="I34:I41">
    <cfRule type="expression" dxfId="3746" priority="4" stopIfTrue="1">
      <formula>ISERROR(H34:R49)</formula>
    </cfRule>
  </conditionalFormatting>
  <conditionalFormatting sqref="I33:I42">
    <cfRule type="expression" dxfId="3745" priority="3" stopIfTrue="1">
      <formula>ISERROR(H33:R48)</formula>
    </cfRule>
  </conditionalFormatting>
  <conditionalFormatting sqref="I35:I42">
    <cfRule type="expression" dxfId="3744" priority="2" stopIfTrue="1">
      <formula>ISERROR(H35:R50)</formula>
    </cfRule>
  </conditionalFormatting>
  <conditionalFormatting sqref="H21:H42">
    <cfRule type="expression" dxfId="3743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rgb="FFFF0000"/>
  </sheetPr>
  <dimension ref="A1:AC94"/>
  <sheetViews>
    <sheetView zoomScaleNormal="100" workbookViewId="0">
      <selection activeCell="A29" sqref="A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37945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U.S. Revolution Tour-Mammoth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U.S. Revolution Tour-Mammoth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Mammoth Mountain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Mammoth Mountain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42399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42399</v>
      </c>
      <c r="W9" s="39" t="s">
        <v>411</v>
      </c>
      <c r="X9" s="46">
        <f>VLOOKUP($V$4,Calendar!$1:$1048576,6,FALSE)</f>
        <v>42400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42400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504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1088">
        <v>9040195</v>
      </c>
      <c r="B21" s="1338" t="str">
        <f>VLOOKUP(A21,'Athlete and Points'!$A$1:$S$279,2,FALSE)</f>
        <v>WADDINGTON Angus</v>
      </c>
      <c r="C21" s="1338"/>
      <c r="D21" s="1014">
        <f>VLOOKUP(A21,'Athlete and Points'!$A$1:$S$279,4,FALSE)</f>
        <v>97</v>
      </c>
      <c r="E21" s="26"/>
      <c r="F21" s="1339"/>
      <c r="G21" s="1340"/>
      <c r="H21" s="26"/>
      <c r="I21" s="1425" t="s">
        <v>384</v>
      </c>
      <c r="J21" s="1426"/>
      <c r="K21" s="1426"/>
      <c r="L21" s="1426"/>
      <c r="M21" s="26">
        <f>VLOOKUP(B21,Slopestyle!$A$1:$D$113,4,FALSE)</f>
        <v>206.9</v>
      </c>
      <c r="N21" s="1341"/>
      <c r="O21" s="1342"/>
      <c r="P21" s="1341"/>
      <c r="Q21" s="1343"/>
      <c r="R21" s="18"/>
      <c r="T21" s="52" t="s">
        <v>1280</v>
      </c>
    </row>
    <row r="22" spans="1:21">
      <c r="A22" s="1094"/>
      <c r="B22" s="1410" t="e">
        <f>VLOOKUP(A22,'Athlete and Points'!$A$1:$S$279,2,FALSE)</f>
        <v>#N/A</v>
      </c>
      <c r="C22" s="1410"/>
      <c r="D22" s="1089" t="e">
        <f>VLOOKUP(A22,'Athlete and Points'!$A$1:$S$279,4,FALSE)</f>
        <v>#N/A</v>
      </c>
      <c r="E22" s="427"/>
      <c r="F22" s="1411"/>
      <c r="G22" s="1412"/>
      <c r="H22" s="427"/>
      <c r="I22" s="1411"/>
      <c r="J22" s="1412"/>
      <c r="K22" s="1412"/>
      <c r="L22" s="1412"/>
      <c r="M22" s="427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1088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1088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1088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1088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9045073</v>
      </c>
      <c r="B33" s="1398" t="str">
        <f>VLOOKUP(A33,'Athlete and Points'!$A$1:$S$279,2,FALSE)</f>
        <v>ARTHUR Emily</v>
      </c>
      <c r="C33" s="1398"/>
      <c r="D33" s="1068">
        <f>VLOOKUP(A33,'Athlete and Points'!$A$1:$S$279,4,FALSE)</f>
        <v>99</v>
      </c>
      <c r="E33" s="713"/>
      <c r="F33" s="1399"/>
      <c r="G33" s="1400"/>
      <c r="H33" s="713">
        <f>VLOOKUP(B33,Halfpipe!$A$1:$D$148,4,FALSE)</f>
        <v>444</v>
      </c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9045076</v>
      </c>
      <c r="B34" s="1344" t="str">
        <f>VLOOKUP(A34,'Athlete and Points'!$A$1:$S$279,2,FALSE)</f>
        <v>MULLINS Mahalah</v>
      </c>
      <c r="C34" s="1344"/>
      <c r="D34" s="1015">
        <f>VLOOKUP(A34,'Athlete and Points'!$A$1:$S$279,4,FALSE)</f>
        <v>98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VLOOKUP(B34,Slopestyle!$A$1:$D$113,4,FALSE)</f>
        <v>304.26</v>
      </c>
      <c r="N34" s="1347"/>
      <c r="O34" s="1348"/>
      <c r="P34" s="1347"/>
      <c r="Q34" s="1349"/>
      <c r="R34" s="18"/>
    </row>
    <row r="35" spans="1:18">
      <c r="A35" s="488"/>
      <c r="B35" s="1410" t="e">
        <f>VLOOKUP(A35,'Athlete and Points'!$A$1:$S$279,2,FALSE)</f>
        <v>#N/A</v>
      </c>
      <c r="C35" s="1410"/>
      <c r="D35" s="1089" t="e">
        <f>VLOOKUP(A35,'Athlete and Points'!$A$1:$S$279,4,FALSE)</f>
        <v>#N/A</v>
      </c>
      <c r="E35" s="427"/>
      <c r="F35" s="1411"/>
      <c r="G35" s="1412"/>
      <c r="H35" s="427"/>
      <c r="I35" s="1411"/>
      <c r="J35" s="1412"/>
      <c r="K35" s="1412"/>
      <c r="L35" s="1412"/>
      <c r="M35" s="427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6449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742" priority="21" stopIfTrue="1">
      <formula>ISERROR($B$5:$B$13)</formula>
    </cfRule>
  </conditionalFormatting>
  <conditionalFormatting sqref="X9">
    <cfRule type="expression" dxfId="3741" priority="20" stopIfTrue="1">
      <formula>ISERROR($E$9)</formula>
    </cfRule>
  </conditionalFormatting>
  <conditionalFormatting sqref="C20">
    <cfRule type="expression" dxfId="3740" priority="19" stopIfTrue="1">
      <formula>ISERROR(C20:D35)</formula>
    </cfRule>
  </conditionalFormatting>
  <conditionalFormatting sqref="C20">
    <cfRule type="expression" dxfId="3739" priority="18" stopIfTrue="1">
      <formula>ISERROR(C20:D35)</formula>
    </cfRule>
  </conditionalFormatting>
  <conditionalFormatting sqref="B20:B31">
    <cfRule type="expression" dxfId="3738" priority="17" stopIfTrue="1">
      <formula>ISERROR(B20:B35)</formula>
    </cfRule>
  </conditionalFormatting>
  <conditionalFormatting sqref="D20:D31">
    <cfRule type="expression" dxfId="3737" priority="16" stopIfTrue="1">
      <formula>ISERROR(D20:H35)</formula>
    </cfRule>
  </conditionalFormatting>
  <conditionalFormatting sqref="F20:F31">
    <cfRule type="expression" dxfId="3736" priority="15" stopIfTrue="1">
      <formula>ISERROR(F20:N35)</formula>
    </cfRule>
  </conditionalFormatting>
  <conditionalFormatting sqref="E20:E31">
    <cfRule type="expression" dxfId="3735" priority="14" stopIfTrue="1">
      <formula>ISERROR(E20:K35)</formula>
    </cfRule>
  </conditionalFormatting>
  <conditionalFormatting sqref="I20:I31">
    <cfRule type="expression" dxfId="3734" priority="13" stopIfTrue="1">
      <formula>ISERROR(H20:R35)</formula>
    </cfRule>
  </conditionalFormatting>
  <conditionalFormatting sqref="H20:H42">
    <cfRule type="expression" dxfId="3733" priority="12" stopIfTrue="1">
      <formula>ISERROR(G20:P35)</formula>
    </cfRule>
  </conditionalFormatting>
  <conditionalFormatting sqref="F6 E5:E6 C5:C6 K9:R10 L11:N11 A20:C20 D33:G42 D20:Q21 D22:G31 N22:Q31 I33:L42 H22:H42 M22:M42 A27:B31 A33:B42 B21:B26 I21:L31">
    <cfRule type="containsErrors" dxfId="3732" priority="11" stopIfTrue="1">
      <formula>ISERROR(A5)</formula>
    </cfRule>
  </conditionalFormatting>
  <conditionalFormatting sqref="M21:M42">
    <cfRule type="expression" dxfId="3731" priority="10" stopIfTrue="1">
      <formula>ISERROR(L21:X36)</formula>
    </cfRule>
  </conditionalFormatting>
  <conditionalFormatting sqref="B33:B42">
    <cfRule type="expression" dxfId="3730" priority="9" stopIfTrue="1">
      <formula>ISERROR(B33:B48)</formula>
    </cfRule>
  </conditionalFormatting>
  <conditionalFormatting sqref="D33:D42">
    <cfRule type="expression" dxfId="3729" priority="8" stopIfTrue="1">
      <formula>ISERROR(D33:H48)</formula>
    </cfRule>
  </conditionalFormatting>
  <conditionalFormatting sqref="F33:F42">
    <cfRule type="expression" dxfId="3728" priority="7" stopIfTrue="1">
      <formula>ISERROR(F33:N48)</formula>
    </cfRule>
  </conditionalFormatting>
  <conditionalFormatting sqref="E33:E42">
    <cfRule type="expression" dxfId="3727" priority="6" stopIfTrue="1">
      <formula>ISERROR(E33:K48)</formula>
    </cfRule>
  </conditionalFormatting>
  <conditionalFormatting sqref="I33:I42">
    <cfRule type="expression" dxfId="3726" priority="5" stopIfTrue="1">
      <formula>ISERROR(H33:R48)</formula>
    </cfRule>
  </conditionalFormatting>
  <conditionalFormatting sqref="I34:I41">
    <cfRule type="expression" dxfId="3725" priority="4" stopIfTrue="1">
      <formula>ISERROR(H34:R49)</formula>
    </cfRule>
  </conditionalFormatting>
  <conditionalFormatting sqref="I33:I42">
    <cfRule type="expression" dxfId="3724" priority="3" stopIfTrue="1">
      <formula>ISERROR(H33:R48)</formula>
    </cfRule>
  </conditionalFormatting>
  <conditionalFormatting sqref="I35:I42">
    <cfRule type="expression" dxfId="3723" priority="2" stopIfTrue="1">
      <formula>ISERROR(H35:R50)</formula>
    </cfRule>
  </conditionalFormatting>
  <conditionalFormatting sqref="H21:H42">
    <cfRule type="expression" dxfId="3722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>
    <tabColor rgb="FFFF0000"/>
  </sheetPr>
  <dimension ref="A1:AC94"/>
  <sheetViews>
    <sheetView zoomScaleNormal="100" workbookViewId="0">
      <selection activeCell="A29" sqref="A2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37945</v>
      </c>
      <c r="W4" s="16"/>
      <c r="X4" s="16"/>
      <c r="AB4" s="879"/>
      <c r="AC4" s="52"/>
    </row>
    <row r="5" spans="1:29" ht="13.5" thickTop="1">
      <c r="A5" s="43" t="s">
        <v>423</v>
      </c>
      <c r="B5" s="1072"/>
      <c r="C5" s="42" t="str">
        <f>V5</f>
        <v>U.S. Revolution Tour-Mammoth</v>
      </c>
      <c r="E5" s="42"/>
      <c r="F5" s="85"/>
      <c r="G5" s="58"/>
      <c r="H5" s="1072"/>
      <c r="I5" s="1072"/>
      <c r="J5" s="1072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U.S. Revolution Tour-Mammoth</v>
      </c>
      <c r="W5" s="16"/>
      <c r="X5" s="16"/>
      <c r="AB5" s="879"/>
      <c r="AC5" s="52"/>
    </row>
    <row r="6" spans="1:29">
      <c r="A6" s="41" t="s">
        <v>420</v>
      </c>
      <c r="B6" s="1074"/>
      <c r="C6" s="83" t="str">
        <f>V6</f>
        <v>Mammoth Mountain</v>
      </c>
      <c r="E6" s="55"/>
      <c r="F6" s="56" t="str">
        <f>V7</f>
        <v>USA</v>
      </c>
      <c r="G6" s="1074"/>
      <c r="H6" s="1074"/>
      <c r="I6" s="1074"/>
      <c r="J6" s="1074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Mammoth Mountain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72"/>
      <c r="M8" s="1072"/>
      <c r="N8" s="1072"/>
      <c r="O8" s="1072"/>
      <c r="P8" s="1072"/>
      <c r="Q8" s="1072"/>
      <c r="R8" s="1073"/>
      <c r="U8" s="39" t="s">
        <v>414</v>
      </c>
      <c r="V8" s="891" t="s">
        <v>5997</v>
      </c>
      <c r="W8" s="16"/>
      <c r="X8" s="16"/>
      <c r="AB8" s="879"/>
      <c r="AC8" s="52"/>
    </row>
    <row r="9" spans="1:29">
      <c r="A9" s="41" t="s">
        <v>413</v>
      </c>
      <c r="B9" s="1074"/>
      <c r="C9" s="1074"/>
      <c r="D9" s="1074"/>
      <c r="E9" s="1074"/>
      <c r="F9" s="1074"/>
      <c r="G9" s="1074"/>
      <c r="H9" s="1074"/>
      <c r="I9" s="1074"/>
      <c r="J9" s="47"/>
      <c r="K9" s="1287">
        <f>V9</f>
        <v>42399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42399</v>
      </c>
      <c r="W9" s="39" t="s">
        <v>411</v>
      </c>
      <c r="X9" s="46">
        <f>VLOOKUP($V$4,Calendar!$1:$1048576,6,FALSE)</f>
        <v>42400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42400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72"/>
      <c r="C11" s="1072"/>
      <c r="D11" s="42" t="s">
        <v>407</v>
      </c>
      <c r="E11" s="1072"/>
      <c r="F11" s="1072"/>
      <c r="G11" s="1072"/>
      <c r="H11" s="1072"/>
      <c r="I11" s="1073"/>
      <c r="J11" s="1266" t="s">
        <v>404</v>
      </c>
      <c r="K11" s="1267"/>
      <c r="L11" s="1268" t="str">
        <f>V8</f>
        <v>FIS REV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75"/>
      <c r="C12" s="1075"/>
      <c r="D12" s="1075"/>
      <c r="E12" s="1075"/>
      <c r="F12" s="1075"/>
      <c r="G12" s="1075"/>
      <c r="H12" s="1075"/>
      <c r="I12" s="106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70"/>
      <c r="C13" s="1070"/>
      <c r="D13" s="1070"/>
      <c r="E13" s="1070"/>
      <c r="F13" s="1070"/>
      <c r="G13" s="1070"/>
      <c r="H13" s="1070"/>
      <c r="I13" s="107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86" t="s">
        <v>393</v>
      </c>
      <c r="E17" s="1084"/>
      <c r="F17" s="1295"/>
      <c r="G17" s="1296"/>
      <c r="H17" s="1084"/>
      <c r="I17" s="1295"/>
      <c r="J17" s="1297"/>
      <c r="K17" s="1297"/>
      <c r="L17" s="1296"/>
      <c r="M17" s="1085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80" t="s">
        <v>391</v>
      </c>
      <c r="E18" s="1078" t="s">
        <v>353</v>
      </c>
      <c r="F18" s="1320" t="s">
        <v>352</v>
      </c>
      <c r="G18" s="1321"/>
      <c r="H18" s="1078" t="s">
        <v>151</v>
      </c>
      <c r="I18" s="1320" t="s">
        <v>351</v>
      </c>
      <c r="J18" s="1322"/>
      <c r="K18" s="1322"/>
      <c r="L18" s="1321"/>
      <c r="M18" s="1079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83" t="s">
        <v>389</v>
      </c>
      <c r="E19" s="32"/>
      <c r="F19" s="1328"/>
      <c r="G19" s="1329"/>
      <c r="H19" s="1081"/>
      <c r="I19" s="1328"/>
      <c r="J19" s="1330"/>
      <c r="K19" s="1330"/>
      <c r="L19" s="1329"/>
      <c r="M19" s="1082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77"/>
      <c r="N20" s="1336"/>
      <c r="O20" s="1337"/>
      <c r="P20" s="1336"/>
      <c r="Q20" s="1337"/>
      <c r="R20" s="1076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/>
      <c r="F21" s="1339"/>
      <c r="G21" s="1340"/>
      <c r="H21" s="26"/>
      <c r="I21" s="1339"/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9040224</v>
      </c>
      <c r="B22" s="1344" t="str">
        <f>VLOOKUP(A22,'Athlete and Points'!$A$1:$S$279,2,FALSE)</f>
        <v>ELSTON Jared</v>
      </c>
      <c r="C22" s="1344"/>
      <c r="D22" s="1015">
        <f>VLOOKUP(A22,'Athlete and Points'!$A$1:$S$279,4,FALSE)</f>
        <v>99</v>
      </c>
      <c r="E22" s="23"/>
      <c r="F22" s="1345"/>
      <c r="G22" s="1346"/>
      <c r="H22" s="23"/>
      <c r="I22" s="1345"/>
      <c r="J22" s="1346"/>
      <c r="K22" s="1346"/>
      <c r="L22" s="1346"/>
      <c r="M22" s="23">
        <f>VLOOKUP(B22,Slopestyle!$A$1:$D$113,4,FALSE)</f>
        <v>246.71</v>
      </c>
      <c r="N22" s="1347"/>
      <c r="O22" s="1348"/>
      <c r="P22" s="1347"/>
      <c r="Q22" s="1349"/>
      <c r="R22" s="22"/>
    </row>
    <row r="23" spans="1:21" ht="13.5" thickBot="1">
      <c r="A23" s="25">
        <v>9040239</v>
      </c>
      <c r="B23" s="1344" t="str">
        <f>VLOOKUP(A23,'Athlete and Points'!$A$1:$S$279,2,FALSE)</f>
        <v>ROBERTS Aden</v>
      </c>
      <c r="C23" s="1344"/>
      <c r="D23" s="1015">
        <f>VLOOKUP(A23,'Athlete and Points'!$A$1:$S$279,4,FALSE)</f>
        <v>94</v>
      </c>
      <c r="E23" s="23"/>
      <c r="F23" s="1345"/>
      <c r="G23" s="1346"/>
      <c r="H23" s="23"/>
      <c r="I23" s="1345"/>
      <c r="J23" s="1346"/>
      <c r="K23" s="1346"/>
      <c r="L23" s="1346"/>
      <c r="M23" s="23">
        <f>VLOOKUP(B23,Slopestyle!$A$1:$D$113,4,FALSE)</f>
        <v>23.64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9040132</v>
      </c>
      <c r="B24" s="1344" t="str">
        <f>VLOOKUP(A24,'Athlete and Points'!$A$1:$S$279,2,FALSE)</f>
        <v>MARSDEN Hugh</v>
      </c>
      <c r="C24" s="1344"/>
      <c r="D24" s="1015">
        <f>VLOOKUP(A24,'Athlete and Points'!$A$1:$S$279,4,FALSE)</f>
        <v>93</v>
      </c>
      <c r="E24" s="23"/>
      <c r="F24" s="1345"/>
      <c r="G24" s="1346"/>
      <c r="H24" s="23"/>
      <c r="I24" s="1345"/>
      <c r="J24" s="1346"/>
      <c r="K24" s="1346"/>
      <c r="L24" s="1346"/>
      <c r="M24" s="23" t="str">
        <f>VLOOKUP(B24,Slopestyle!$A$1:$D$113,4,FALSE)</f>
        <v>X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87"/>
      <c r="C32" s="1087"/>
      <c r="D32" s="1076"/>
      <c r="E32" s="1076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 t="e">
        <f>VLOOKUP(B33,Halfpipe!$A$1:$D$148,4,FALSE)</f>
        <v>#N/A</v>
      </c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/>
      <c r="F34" s="1345"/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/>
      <c r="F35" s="1345"/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80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7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7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721" priority="21" stopIfTrue="1">
      <formula>ISERROR($B$5:$B$13)</formula>
    </cfRule>
  </conditionalFormatting>
  <conditionalFormatting sqref="X9">
    <cfRule type="expression" dxfId="3720" priority="20" stopIfTrue="1">
      <formula>ISERROR($E$9)</formula>
    </cfRule>
  </conditionalFormatting>
  <conditionalFormatting sqref="C20">
    <cfRule type="expression" dxfId="3719" priority="19" stopIfTrue="1">
      <formula>ISERROR(C20:D35)</formula>
    </cfRule>
  </conditionalFormatting>
  <conditionalFormatting sqref="C20">
    <cfRule type="expression" dxfId="3718" priority="18" stopIfTrue="1">
      <formula>ISERROR(C20:D35)</formula>
    </cfRule>
  </conditionalFormatting>
  <conditionalFormatting sqref="B20:B31">
    <cfRule type="expression" dxfId="3717" priority="17" stopIfTrue="1">
      <formula>ISERROR(B20:B35)</formula>
    </cfRule>
  </conditionalFormatting>
  <conditionalFormatting sqref="D20:D31">
    <cfRule type="expression" dxfId="3716" priority="16" stopIfTrue="1">
      <formula>ISERROR(D20:H35)</formula>
    </cfRule>
  </conditionalFormatting>
  <conditionalFormatting sqref="F20:F31">
    <cfRule type="expression" dxfId="3715" priority="15" stopIfTrue="1">
      <formula>ISERROR(F20:N35)</formula>
    </cfRule>
  </conditionalFormatting>
  <conditionalFormatting sqref="E20:E31">
    <cfRule type="expression" dxfId="3714" priority="14" stopIfTrue="1">
      <formula>ISERROR(E20:K35)</formula>
    </cfRule>
  </conditionalFormatting>
  <conditionalFormatting sqref="I20:I31">
    <cfRule type="expression" dxfId="3713" priority="13" stopIfTrue="1">
      <formula>ISERROR(H20:R35)</formula>
    </cfRule>
  </conditionalFormatting>
  <conditionalFormatting sqref="H20:H42">
    <cfRule type="expression" dxfId="3712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711" priority="11" stopIfTrue="1">
      <formula>ISERROR(A5)</formula>
    </cfRule>
  </conditionalFormatting>
  <conditionalFormatting sqref="M21:M42">
    <cfRule type="expression" dxfId="3710" priority="10" stopIfTrue="1">
      <formula>ISERROR(L21:X36)</formula>
    </cfRule>
  </conditionalFormatting>
  <conditionalFormatting sqref="B33:B42">
    <cfRule type="expression" dxfId="3709" priority="9" stopIfTrue="1">
      <formula>ISERROR(B33:B48)</formula>
    </cfRule>
  </conditionalFormatting>
  <conditionalFormatting sqref="D33:D42">
    <cfRule type="expression" dxfId="3708" priority="8" stopIfTrue="1">
      <formula>ISERROR(D33:H48)</formula>
    </cfRule>
  </conditionalFormatting>
  <conditionalFormatting sqref="F33:F42">
    <cfRule type="expression" dxfId="3707" priority="7" stopIfTrue="1">
      <formula>ISERROR(F33:N48)</formula>
    </cfRule>
  </conditionalFormatting>
  <conditionalFormatting sqref="E33:E42">
    <cfRule type="expression" dxfId="3706" priority="6" stopIfTrue="1">
      <formula>ISERROR(E33:K48)</formula>
    </cfRule>
  </conditionalFormatting>
  <conditionalFormatting sqref="I33:I42">
    <cfRule type="expression" dxfId="3705" priority="5" stopIfTrue="1">
      <formula>ISERROR(H33:R48)</formula>
    </cfRule>
  </conditionalFormatting>
  <conditionalFormatting sqref="I34:I41">
    <cfRule type="expression" dxfId="3704" priority="4" stopIfTrue="1">
      <formula>ISERROR(H34:R49)</formula>
    </cfRule>
  </conditionalFormatting>
  <conditionalFormatting sqref="I33:I42">
    <cfRule type="expression" dxfId="3703" priority="3" stopIfTrue="1">
      <formula>ISERROR(H33:R48)</formula>
    </cfRule>
  </conditionalFormatting>
  <conditionalFormatting sqref="I35:I42">
    <cfRule type="expression" dxfId="3702" priority="2" stopIfTrue="1">
      <formula>ISERROR(H35:R50)</formula>
    </cfRule>
  </conditionalFormatting>
  <conditionalFormatting sqref="H21:H42">
    <cfRule type="expression" dxfId="3701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rgb="FFFF0000"/>
  </sheetPr>
  <dimension ref="A1:AC94"/>
  <sheetViews>
    <sheetView zoomScaleNormal="100" workbookViewId="0">
      <selection activeCell="H35" sqref="H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37849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Speed Nation SBX - Nor Am Tour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Speed Nation SBX - Nor Am Tour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Tabor Mountain Ski Resort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Tabor Mountain Ski Resort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42403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42403</v>
      </c>
      <c r="W9" s="39" t="s">
        <v>411</v>
      </c>
      <c r="X9" s="46">
        <f>VLOOKUP($V$4,Calendar!$1:$1048576,6,FALSE)</f>
        <v>42405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42405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552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8</v>
      </c>
      <c r="I15" s="37" t="s">
        <v>396</v>
      </c>
      <c r="J15" s="37"/>
      <c r="K15" s="1315">
        <f>COUNT(A21:A31)</f>
        <v>10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758" t="s">
        <v>1279</v>
      </c>
    </row>
    <row r="21" spans="1:21" ht="13.5" thickBot="1">
      <c r="A21" s="28">
        <v>9040201</v>
      </c>
      <c r="B21" s="1338" t="str">
        <f>VLOOKUP(A21,'Athlete and Points'!$A$1:$S$279,2,FALSE)</f>
        <v>DICKSON Alex</v>
      </c>
      <c r="C21" s="1338"/>
      <c r="D21" s="1014">
        <f>VLOOKUP(A21,'Athlete and Points'!$A$1:$S$279,4,FALSE)</f>
        <v>98</v>
      </c>
      <c r="E21" s="26"/>
      <c r="F21" s="1339">
        <f>VLOOKUP(A21,'Athlete and Points'!$A$1:$S$279,8,FALSE)</f>
        <v>98.4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1281</v>
      </c>
    </row>
    <row r="22" spans="1:21">
      <c r="A22" s="25">
        <v>9040188</v>
      </c>
      <c r="B22" s="1344" t="str">
        <f>VLOOKUP(A22,'Athlete and Points'!$A$1:$S$279,2,FALSE)</f>
        <v>LAMBERT Adam</v>
      </c>
      <c r="C22" s="1344"/>
      <c r="D22" s="1015">
        <f>VLOOKUP(A22,'Athlete and Points'!$A$1:$S$279,4,FALSE)</f>
        <v>97</v>
      </c>
      <c r="E22" s="23"/>
      <c r="F22" s="1345">
        <f>VLOOKUP(A22,'Athlete and Points'!$A$1:$S$279,8,FALSE)</f>
        <v>142.80000000000001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1280</v>
      </c>
    </row>
    <row r="23" spans="1:21" ht="13.5" thickBot="1">
      <c r="A23" s="25">
        <v>9040155</v>
      </c>
      <c r="B23" s="1344" t="str">
        <f>VLOOKUP(A23,'Athlete and Points'!$A$1:$S$279,2,FALSE)</f>
        <v>DICKSON Adam</v>
      </c>
      <c r="C23" s="1344"/>
      <c r="D23" s="1015">
        <f>VLOOKUP(A23,'Athlete and Points'!$A$1:$S$279,4,FALSE)</f>
        <v>95</v>
      </c>
      <c r="E23" s="23"/>
      <c r="F23" s="1345">
        <f>VLOOKUP(A23,'Athlete and Points'!$A$1:$S$279,8,FALSE)</f>
        <v>242.5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</row>
    <row r="24" spans="1:21">
      <c r="A24" s="25">
        <v>9040203</v>
      </c>
      <c r="B24" s="1344" t="str">
        <f>VLOOKUP(A24,'Athlete and Points'!$A$1:$S$279,2,FALSE)</f>
        <v>NICHOLAS Bryn</v>
      </c>
      <c r="C24" s="1344"/>
      <c r="D24" s="1015">
        <f>VLOOKUP(A24,'Athlete and Points'!$A$1:$S$279,4,FALSE)</f>
        <v>0</v>
      </c>
      <c r="E24" s="23"/>
      <c r="F24" s="1345">
        <f>VLOOKUP(A24,'Athlete and Points'!$A$1:$S$279,8,FALSE)</f>
        <v>49.4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1292</v>
      </c>
    </row>
    <row r="25" spans="1:21" ht="13.5" thickBot="1">
      <c r="A25" s="1117">
        <v>9040221</v>
      </c>
      <c r="B25" s="1419" t="str">
        <f>VLOOKUP(A25,'Athlete and Points'!$A$1:$S$279,2,FALSE)</f>
        <v>COLLINS Henry</v>
      </c>
      <c r="C25" s="1419"/>
      <c r="D25" s="1118">
        <f>VLOOKUP(A25,'Athlete and Points'!$A$1:$S$279,4,FALSE)</f>
        <v>98</v>
      </c>
      <c r="E25" s="1119"/>
      <c r="F25" s="1420">
        <f>VLOOKUP(A25,'Athlete and Points'!$A$1:$S$279,8,FALSE)</f>
        <v>66.5</v>
      </c>
      <c r="G25" s="1421"/>
      <c r="H25" s="23" t="e">
        <f>VLOOKUP(B25,Halfpipe!$A$1:$D$148,4,FALSE)</f>
        <v>#N/A</v>
      </c>
      <c r="I25" s="1345" t="str">
        <f>VLOOKUP(A25,'Athlete and Points'!$A$1:$S$279,14,FALSE)</f>
        <v>---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1294</v>
      </c>
    </row>
    <row r="26" spans="1:21">
      <c r="A26" s="1117">
        <v>9040168</v>
      </c>
      <c r="B26" s="1419" t="str">
        <f>VLOOKUP(A26,'Athlete and Points'!$A$1:$S$279,2,FALSE)</f>
        <v>MILLER Josh</v>
      </c>
      <c r="C26" s="1419"/>
      <c r="D26" s="1118">
        <f>VLOOKUP(A26,'Athlete and Points'!$A$1:$S$279,4,FALSE)</f>
        <v>94</v>
      </c>
      <c r="E26" s="1119"/>
      <c r="F26" s="1420">
        <f>VLOOKUP(A26,'Athlete and Points'!$A$1:$S$279,8,FALSE)</f>
        <v>173</v>
      </c>
      <c r="G26" s="1421"/>
      <c r="H26" s="23" t="e">
        <f>VLOOKUP(B26,Halfpipe!$A$1:$D$148,4,FALSE)</f>
        <v>#N/A</v>
      </c>
      <c r="I26" s="1345" t="str">
        <f>VLOOKUP(A26,'Athlete and Points'!$A$1:$S$279,14,FALSE)</f>
        <v>---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1295</v>
      </c>
    </row>
    <row r="27" spans="1:21" ht="13.5" thickBot="1">
      <c r="A27" s="252">
        <v>9040174</v>
      </c>
      <c r="B27" s="1407" t="str">
        <f>VLOOKUP(A27,'Athlete and Points'!$A$1:$S$279,2,FALSE)</f>
        <v>GARNER Ryan</v>
      </c>
      <c r="C27" s="1407"/>
      <c r="D27" s="1092">
        <f>VLOOKUP(A27,'Athlete and Points'!$A$1:$S$279,4,FALSE)</f>
        <v>97</v>
      </c>
      <c r="E27" s="254"/>
      <c r="F27" s="1408">
        <f>VLOOKUP(A27,'Athlete and Points'!$A$1:$S$279,8,FALSE)</f>
        <v>64</v>
      </c>
      <c r="G27" s="1409"/>
      <c r="H27" s="23" t="e">
        <f>VLOOKUP(B27,Halfpipe!$A$1:$D$148,4,FALSE)</f>
        <v>#N/A</v>
      </c>
      <c r="I27" s="1345" t="str">
        <f>VLOOKUP(A27,'Athlete and Points'!$A$1:$S$279,14,FALSE)</f>
        <v>---</v>
      </c>
      <c r="J27" s="1346"/>
      <c r="K27" s="1346"/>
      <c r="L27" s="1346"/>
      <c r="M27" s="23" t="e">
        <f>VLOOKUP(B27,Slopestyle!$A$1:$D$113,4,FALSE)</f>
        <v>#N/A</v>
      </c>
      <c r="N27" s="1422" t="s">
        <v>6445</v>
      </c>
      <c r="O27" s="1423"/>
      <c r="P27" s="1422" t="s">
        <v>1338</v>
      </c>
      <c r="Q27" s="1424"/>
      <c r="R27" s="18"/>
      <c r="T27" s="52" t="s">
        <v>1293</v>
      </c>
    </row>
    <row r="28" spans="1:21">
      <c r="A28" s="252">
        <v>9040238</v>
      </c>
      <c r="B28" s="1407" t="str">
        <f>VLOOKUP(A28,'Athlete and Points'!$A$1:$S$279,2,FALSE)</f>
        <v>NAJDECKI-DEVINE Ca...</v>
      </c>
      <c r="C28" s="1407"/>
      <c r="D28" s="1092">
        <f>VLOOKUP(A28,'Athlete and Points'!$A$1:$S$279,4,FALSE)</f>
        <v>97</v>
      </c>
      <c r="E28" s="254"/>
      <c r="F28" s="1408">
        <f>VLOOKUP(A28,'Athlete and Points'!$A$1:$S$279,8,FALSE)</f>
        <v>15.36</v>
      </c>
      <c r="G28" s="1409"/>
      <c r="H28" s="23" t="e">
        <f>VLOOKUP(B28,Halfpipe!$A$1:$D$148,4,FALSE)</f>
        <v>#N/A</v>
      </c>
      <c r="I28" s="1345" t="str">
        <f>VLOOKUP(A28,'Athlete and Points'!$A$1:$S$279,14,FALSE)</f>
        <v>---</v>
      </c>
      <c r="J28" s="1346"/>
      <c r="K28" s="1346"/>
      <c r="L28" s="1346"/>
      <c r="M28" s="23" t="e">
        <f>VLOOKUP(B28,Slopestyle!$A$1:$D$113,4,FALSE)</f>
        <v>#N/A</v>
      </c>
      <c r="N28" s="1422" t="s">
        <v>6445</v>
      </c>
      <c r="O28" s="1423"/>
      <c r="P28" s="1422" t="s">
        <v>1338</v>
      </c>
      <c r="Q28" s="1424"/>
      <c r="R28" s="22"/>
      <c r="T28" s="52" t="s">
        <v>1296</v>
      </c>
    </row>
    <row r="29" spans="1:21" ht="13.5" thickBot="1">
      <c r="A29" s="252">
        <v>9040229</v>
      </c>
      <c r="B29" s="1407" t="str">
        <f>VLOOKUP(A29,'Athlete and Points'!$A$1:$S$279,2,FALSE)</f>
        <v>MANDL Max</v>
      </c>
      <c r="C29" s="1407"/>
      <c r="D29" s="1092">
        <f>VLOOKUP(A29,'Athlete and Points'!$A$1:$S$279,4,FALSE)</f>
        <v>98</v>
      </c>
      <c r="E29" s="254"/>
      <c r="F29" s="1408">
        <f>VLOOKUP(A29,'Athlete and Points'!$A$1:$S$279,8,FALSE)</f>
        <v>68.900000000000006</v>
      </c>
      <c r="G29" s="1409"/>
      <c r="H29" s="23"/>
      <c r="I29" s="1345"/>
      <c r="J29" s="1346"/>
      <c r="K29" s="1346"/>
      <c r="L29" s="1346"/>
      <c r="M29" s="23" t="e">
        <f>VLOOKUP(B29,Slopestyle!$A$1:$D$113,4,FALSE)</f>
        <v>#N/A</v>
      </c>
      <c r="N29" s="1422" t="s">
        <v>6445</v>
      </c>
      <c r="O29" s="1423"/>
      <c r="P29" s="1422" t="s">
        <v>1338</v>
      </c>
      <c r="Q29" s="1424"/>
      <c r="R29" s="18"/>
    </row>
    <row r="30" spans="1:21" ht="12.75" customHeight="1">
      <c r="A30" s="252">
        <v>9040245</v>
      </c>
      <c r="B30" s="1427" t="s">
        <v>6446</v>
      </c>
      <c r="C30" s="1428"/>
      <c r="D30" s="1092">
        <v>97</v>
      </c>
      <c r="E30" s="254" t="str">
        <f>VLOOKUP(A30,'Athlete and Points'!$A$1:$S$279,5,FALSE)</f>
        <v>---</v>
      </c>
      <c r="F30" s="1429" t="s">
        <v>350</v>
      </c>
      <c r="G30" s="1430"/>
      <c r="H30" s="254" t="e">
        <f>VLOOKUP(B30,Halfpipe!$A$1:$D$148,4,FALSE)</f>
        <v>#N/A</v>
      </c>
      <c r="I30" s="1429" t="str">
        <f>VLOOKUP(A30,'Athlete and Points'!$A$1:$S$279,14,FALSE)</f>
        <v>---</v>
      </c>
      <c r="J30" s="1431"/>
      <c r="K30" s="1431"/>
      <c r="L30" s="1430"/>
      <c r="M30" s="254" t="e">
        <f>VLOOKUP(B30,Slopestyle!$A$1:$D$113,4,FALSE)</f>
        <v>#N/A</v>
      </c>
      <c r="N30" s="1432" t="s">
        <v>6445</v>
      </c>
      <c r="O30" s="1433"/>
      <c r="P30" s="1432" t="s">
        <v>1338</v>
      </c>
      <c r="Q30" s="1434"/>
      <c r="R30" s="22"/>
      <c r="T30" s="189" t="s">
        <v>1289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1290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  <c r="T32" s="189" t="s">
        <v>1291</v>
      </c>
    </row>
    <row r="33" spans="1:18">
      <c r="A33" s="28">
        <v>9045066</v>
      </c>
      <c r="B33" s="1338" t="str">
        <f>VLOOKUP(A33,'Athlete and Points'!$A$1:$S$279,2,FALSE)</f>
        <v>BAFF Georgia</v>
      </c>
      <c r="C33" s="1338"/>
      <c r="D33" s="1014">
        <f>VLOOKUP(A33,'Athlete and Points'!$A$1:$S$279,4,FALSE)</f>
        <v>97</v>
      </c>
      <c r="E33" s="26"/>
      <c r="F33" s="1339">
        <f>VLOOKUP(A33,'Athlete and Points'!$A$1:$S$279,8,FALSE)</f>
        <v>224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1015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9045087</v>
      </c>
      <c r="B35" s="1344" t="str">
        <f>VLOOKUP(A35,'Athlete and Points'!$A$1:$S$279,2,FALSE)</f>
        <v>FERNANDEZ Mollie</v>
      </c>
      <c r="C35" s="1344"/>
      <c r="D35" s="1015">
        <f>VLOOKUP(A35,'Athlete and Points'!$A$1:$S$279,4,FALSE)</f>
        <v>98</v>
      </c>
      <c r="E35" s="23"/>
      <c r="F35" s="1345">
        <f>VLOOKUP(A35,'Athlete and Points'!$A$1:$S$279,8,FALSE)</f>
        <v>105</v>
      </c>
      <c r="G35" s="1346"/>
      <c r="H35" s="23"/>
      <c r="I35" s="1345"/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>
        <v>9045096</v>
      </c>
      <c r="B36" s="1344" t="str">
        <f>VLOOKUP(A36,'Athlete and Points'!$A$1:$S$279,2,FALSE)</f>
        <v>BOYCE Emily</v>
      </c>
      <c r="C36" s="1344"/>
      <c r="D36" s="1015">
        <f>VLOOKUP(A36,'Athlete and Points'!$A$1:$S$279,4,FALSE)</f>
        <v>0</v>
      </c>
      <c r="E36" s="23"/>
      <c r="F36" s="1345">
        <f>VLOOKUP(A36,'Athlete and Points'!$A$1:$S$279,8,FALSE)</f>
        <v>120</v>
      </c>
      <c r="G36" s="1346"/>
      <c r="H36" s="23" t="e">
        <f>VLOOKUP(B36,Halfpipe!$A$1:$D$148,4,FALSE)</f>
        <v>#N/A</v>
      </c>
      <c r="I36" s="1345" t="str">
        <f>VLOOKUP(A36,'Athlete and Points'!$A$1:$S$279,14,FALSE)</f>
        <v>---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>
        <v>9045058</v>
      </c>
      <c r="B37" s="1344" t="str">
        <f>VLOOKUP(A37,'Athlete and Points'!$A$1:$S$279,2,FALSE)</f>
        <v>TURNER Ellise</v>
      </c>
      <c r="C37" s="1344"/>
      <c r="D37" s="1015">
        <f>VLOOKUP(A37,'Athlete and Points'!$A$1:$S$279,4,FALSE)</f>
        <v>95</v>
      </c>
      <c r="E37" s="23"/>
      <c r="F37" s="1345">
        <f>VLOOKUP(A37,'Athlete and Points'!$A$1:$S$279,8,FALSE)</f>
        <v>164.8</v>
      </c>
      <c r="G37" s="1346"/>
      <c r="H37" s="23" t="e">
        <f>VLOOKUP(B37,Halfpipe!$A$1:$D$148,4,FALSE)</f>
        <v>#N/A</v>
      </c>
      <c r="I37" s="1345" t="str">
        <f>VLOOKUP(A37,'Athlete and Points'!$A$1:$S$279,14,FALSE)</f>
        <v>---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>
        <v>9045095</v>
      </c>
      <c r="B38" s="1344" t="str">
        <f>VLOOKUP(A38,'Athlete and Points'!$A$1:$S$279,2,FALSE)</f>
        <v>DOOLAN Sienna</v>
      </c>
      <c r="C38" s="1344"/>
      <c r="D38" s="1015">
        <f>VLOOKUP(A38,'Athlete and Points'!$A$1:$S$279,4,FALSE)</f>
        <v>99</v>
      </c>
      <c r="E38" s="23"/>
      <c r="F38" s="1345">
        <f>VLOOKUP(A38,'Athlete and Points'!$A$1:$S$279,8,FALSE)</f>
        <v>47</v>
      </c>
      <c r="G38" s="1346"/>
      <c r="H38" s="23" t="e">
        <f>VLOOKUP(B38,Halfpipe!$A$1:$D$148,4,FALSE)</f>
        <v>#N/A</v>
      </c>
      <c r="I38" s="1345" t="str">
        <f>VLOOKUP(A38,'Athlete and Points'!$A$1:$S$279,14,FALSE)</f>
        <v>---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>
        <v>9045099</v>
      </c>
      <c r="B39" s="1344" t="str">
        <f>VLOOKUP(A39,'Athlete and Points'!$A$1:$S$279,2,FALSE)</f>
        <v>COWLEY Tamara</v>
      </c>
      <c r="C39" s="1344"/>
      <c r="D39" s="1015">
        <f>VLOOKUP(A39,'Athlete and Points'!$A$1:$S$279,4,FALSE)</f>
        <v>0</v>
      </c>
      <c r="E39" s="23"/>
      <c r="F39" s="1345">
        <f>VLOOKUP(A39,'Athlete and Points'!$A$1:$S$279,8,FALSE)</f>
        <v>32</v>
      </c>
      <c r="G39" s="1346"/>
      <c r="H39" s="23" t="e">
        <f>VLOOKUP(B39,Halfpipe!$A$1:$D$148,4,FALSE)</f>
        <v>#N/A</v>
      </c>
      <c r="I39" s="1345" t="str">
        <f>VLOOKUP(A39,'Athlete and Points'!$A$1:$S$279,14,FALSE)</f>
        <v>---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>
        <v>9045097</v>
      </c>
      <c r="B40" s="1344" t="str">
        <f>VLOOKUP(A40,'Athlete and Points'!$A$1:$S$279,2,FALSE)</f>
        <v>BATTEN Charlotte</v>
      </c>
      <c r="C40" s="1344"/>
      <c r="D40" s="1015">
        <f>VLOOKUP(A40,'Athlete and Points'!$A$1:$S$279,4,FALSE)</f>
        <v>0</v>
      </c>
      <c r="E40" s="23"/>
      <c r="F40" s="1345">
        <f>VLOOKUP(A40,'Athlete and Points'!$A$1:$S$279,8,FALSE)</f>
        <v>40</v>
      </c>
      <c r="G40" s="1346"/>
      <c r="H40" s="23" t="e">
        <f>VLOOKUP(B40,Halfpipe!$A$1:$D$148,4,FALSE)</f>
        <v>#N/A</v>
      </c>
      <c r="I40" s="1345" t="str">
        <f>VLOOKUP(A40,'Athlete and Points'!$A$1:$S$279,14,FALSE)</f>
        <v>---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5942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5943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700" priority="31" stopIfTrue="1">
      <formula>ISERROR($B$5:$B$13)</formula>
    </cfRule>
  </conditionalFormatting>
  <conditionalFormatting sqref="X9">
    <cfRule type="expression" dxfId="3699" priority="30" stopIfTrue="1">
      <formula>ISERROR($E$9)</formula>
    </cfRule>
  </conditionalFormatting>
  <conditionalFormatting sqref="C20">
    <cfRule type="expression" dxfId="3698" priority="29" stopIfTrue="1">
      <formula>ISERROR(C20:D35)</formula>
    </cfRule>
  </conditionalFormatting>
  <conditionalFormatting sqref="C20">
    <cfRule type="expression" dxfId="3697" priority="28" stopIfTrue="1">
      <formula>ISERROR(C20:D35)</formula>
    </cfRule>
  </conditionalFormatting>
  <conditionalFormatting sqref="B20:B29 B31">
    <cfRule type="expression" dxfId="3696" priority="27" stopIfTrue="1">
      <formula>ISERROR(B20:B35)</formula>
    </cfRule>
  </conditionalFormatting>
  <conditionalFormatting sqref="D20:D29 D31">
    <cfRule type="expression" dxfId="3695" priority="26" stopIfTrue="1">
      <formula>ISERROR(D20:H35)</formula>
    </cfRule>
  </conditionalFormatting>
  <conditionalFormatting sqref="F20:F29 F31">
    <cfRule type="expression" dxfId="3694" priority="25" stopIfTrue="1">
      <formula>ISERROR(F20:N35)</formula>
    </cfRule>
  </conditionalFormatting>
  <conditionalFormatting sqref="E20:E29 E31">
    <cfRule type="expression" dxfId="3693" priority="24" stopIfTrue="1">
      <formula>ISERROR(E20:K35)</formula>
    </cfRule>
  </conditionalFormatting>
  <conditionalFormatting sqref="I20:I29 I31">
    <cfRule type="expression" dxfId="3692" priority="23" stopIfTrue="1">
      <formula>ISERROR(H20:R35)</formula>
    </cfRule>
  </conditionalFormatting>
  <conditionalFormatting sqref="H20:H29 H31:H42">
    <cfRule type="expression" dxfId="3691" priority="22" stopIfTrue="1">
      <formula>ISERROR(G20:P35)</formula>
    </cfRule>
  </conditionalFormatting>
  <conditionalFormatting sqref="F6 C20 E5:E6 C5:C6 K9:R10 L11:N11 A20:B29 A41:B42 D33:G42 I33:L42 D20:Q29 B33:B40 H31:H42 I31:L31 M31:M42 N31:Q31 D31:G31 A31:B31">
    <cfRule type="containsErrors" dxfId="3690" priority="21" stopIfTrue="1">
      <formula>ISERROR(A5)</formula>
    </cfRule>
  </conditionalFormatting>
  <conditionalFormatting sqref="M21:M29 M31:M42">
    <cfRule type="expression" dxfId="3689" priority="20" stopIfTrue="1">
      <formula>ISERROR(L21:X36)</formula>
    </cfRule>
  </conditionalFormatting>
  <conditionalFormatting sqref="B33:B42">
    <cfRule type="expression" dxfId="3688" priority="19" stopIfTrue="1">
      <formula>ISERROR(B33:B48)</formula>
    </cfRule>
  </conditionalFormatting>
  <conditionalFormatting sqref="D33:D42">
    <cfRule type="expression" dxfId="3687" priority="18" stopIfTrue="1">
      <formula>ISERROR(D33:H48)</formula>
    </cfRule>
  </conditionalFormatting>
  <conditionalFormatting sqref="F33:F42">
    <cfRule type="expression" dxfId="3686" priority="17" stopIfTrue="1">
      <formula>ISERROR(F33:N48)</formula>
    </cfRule>
  </conditionalFormatting>
  <conditionalFormatting sqref="E33:E42">
    <cfRule type="expression" dxfId="3685" priority="16" stopIfTrue="1">
      <formula>ISERROR(E33:K48)</formula>
    </cfRule>
  </conditionalFormatting>
  <conditionalFormatting sqref="I33:I42">
    <cfRule type="expression" dxfId="3684" priority="15" stopIfTrue="1">
      <formula>ISERROR(H33:R48)</formula>
    </cfRule>
  </conditionalFormatting>
  <conditionalFormatting sqref="I34:I41">
    <cfRule type="expression" dxfId="3683" priority="14" stopIfTrue="1">
      <formula>ISERROR(H34:R49)</formula>
    </cfRule>
  </conditionalFormatting>
  <conditionalFormatting sqref="I33:I42">
    <cfRule type="expression" dxfId="3682" priority="13" stopIfTrue="1">
      <formula>ISERROR(H33:R48)</formula>
    </cfRule>
  </conditionalFormatting>
  <conditionalFormatting sqref="I35:I42">
    <cfRule type="expression" dxfId="3681" priority="12" stopIfTrue="1">
      <formula>ISERROR(H35:R50)</formula>
    </cfRule>
  </conditionalFormatting>
  <conditionalFormatting sqref="H21:H29 H31:H42">
    <cfRule type="expression" dxfId="3680" priority="11" stopIfTrue="1">
      <formula>ISERROR(G21:P36)</formula>
    </cfRule>
  </conditionalFormatting>
  <conditionalFormatting sqref="A33:A40">
    <cfRule type="containsErrors" dxfId="3679" priority="10" stopIfTrue="1">
      <formula>ISERROR(A33)</formula>
    </cfRule>
  </conditionalFormatting>
  <conditionalFormatting sqref="B30">
    <cfRule type="expression" dxfId="3678" priority="9" stopIfTrue="1">
      <formula>ISERROR(B30:B45)</formula>
    </cfRule>
  </conditionalFormatting>
  <conditionalFormatting sqref="D30">
    <cfRule type="expression" dxfId="3677" priority="8" stopIfTrue="1">
      <formula>ISERROR(D30:H45)</formula>
    </cfRule>
  </conditionalFormatting>
  <conditionalFormatting sqref="F30">
    <cfRule type="expression" dxfId="3676" priority="7" stopIfTrue="1">
      <formula>ISERROR(F30:N45)</formula>
    </cfRule>
  </conditionalFormatting>
  <conditionalFormatting sqref="E30">
    <cfRule type="expression" dxfId="3675" priority="6" stopIfTrue="1">
      <formula>ISERROR(E30:K45)</formula>
    </cfRule>
  </conditionalFormatting>
  <conditionalFormatting sqref="I30">
    <cfRule type="expression" dxfId="3674" priority="5" stopIfTrue="1">
      <formula>ISERROR(H30:R45)</formula>
    </cfRule>
  </conditionalFormatting>
  <conditionalFormatting sqref="H30">
    <cfRule type="expression" dxfId="3673" priority="4" stopIfTrue="1">
      <formula>ISERROR(G30:P45)</formula>
    </cfRule>
  </conditionalFormatting>
  <conditionalFormatting sqref="A30:B30 D30:Q30">
    <cfRule type="containsErrors" dxfId="3672" priority="3" stopIfTrue="1">
      <formula>ISERROR(A30)</formula>
    </cfRule>
  </conditionalFormatting>
  <conditionalFormatting sqref="M30">
    <cfRule type="expression" dxfId="3671" priority="2" stopIfTrue="1">
      <formula>ISERROR(L30:X45)</formula>
    </cfRule>
  </conditionalFormatting>
  <conditionalFormatting sqref="H30">
    <cfRule type="expression" dxfId="3670" priority="1" stopIfTrue="1">
      <formula>ISERROR(G30:P45)</formula>
    </cfRule>
  </conditionalFormatting>
  <hyperlinks>
    <hyperlink ref="T31" r:id="rId1"/>
    <hyperlink ref="T30" r:id="rId2"/>
    <hyperlink ref="T32" r:id="rId3"/>
    <hyperlink ref="V12" r:id="rId4" display="mailto:bcsnow@telus.net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rgb="FFFF0000"/>
  </sheetPr>
  <dimension ref="A1:AC94"/>
  <sheetViews>
    <sheetView topLeftCell="A4" zoomScaleNormal="100" workbookViewId="0">
      <selection activeCell="H35" sqref="H3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37374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 t="str">
        <f>V5</f>
        <v>U.S.Grand Prix-Park City</v>
      </c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U.S.Grand Prix-Park City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Park City</v>
      </c>
      <c r="E6" s="55"/>
      <c r="F6" s="56" t="str">
        <f>V7</f>
        <v>USA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Park City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891" t="s">
        <v>468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42404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42404</v>
      </c>
      <c r="W9" s="39" t="s">
        <v>411</v>
      </c>
      <c r="X9" s="46">
        <f>VLOOKUP($V$4,Calendar!$1:$1048576,6,FALSE)</f>
        <v>42406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247">
        <v>9040186</v>
      </c>
      <c r="B21" s="1401" t="str">
        <f>VLOOKUP(A21,'Athlete and Points'!$A$1:$S$279,2,FALSE)</f>
        <v>CALLISTER Kent</v>
      </c>
      <c r="C21" s="1401"/>
      <c r="D21" s="1091">
        <f>VLOOKUP(A21,'Athlete and Points'!$A$1:$S$279,4,FALSE)</f>
        <v>95</v>
      </c>
      <c r="E21" s="249"/>
      <c r="F21" s="1402"/>
      <c r="G21" s="1403"/>
      <c r="H21" s="195">
        <f>VLOOKUP(B21,Halfpipe!$A$1:$D$148,4,FALSE)</f>
        <v>486.21</v>
      </c>
      <c r="I21" s="1402"/>
      <c r="J21" s="1403"/>
      <c r="K21" s="1403"/>
      <c r="L21" s="1403"/>
      <c r="M21" s="337"/>
      <c r="N21" s="1341"/>
      <c r="O21" s="1342"/>
      <c r="P21" s="1341"/>
      <c r="Q21" s="1343"/>
      <c r="R21" s="18"/>
      <c r="T21" s="52" t="s">
        <v>1280</v>
      </c>
    </row>
    <row r="22" spans="1:21">
      <c r="A22" s="199">
        <v>7040113</v>
      </c>
      <c r="B22" s="1413" t="str">
        <f>VLOOKUP(A22,'Athlete and Points'!$A$1:$S$279,2,FALSE)</f>
        <v>JOHNSTONE Nathan</v>
      </c>
      <c r="C22" s="1413"/>
      <c r="D22" s="1090">
        <f>VLOOKUP(A22,'Athlete and Points'!$A$1:$S$279,4,FALSE)</f>
        <v>90</v>
      </c>
      <c r="E22" s="195"/>
      <c r="F22" s="1414"/>
      <c r="G22" s="1415"/>
      <c r="H22" s="195">
        <f>VLOOKUP(B22,Halfpipe!$A$1:$D$148,4,FALSE)</f>
        <v>477.31</v>
      </c>
      <c r="I22" s="1414"/>
      <c r="J22" s="1415"/>
      <c r="K22" s="1415"/>
      <c r="L22" s="1415"/>
      <c r="M22" s="254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199"/>
      <c r="B23" s="1413" t="e">
        <f>VLOOKUP(A23,'Athlete and Points'!$A$1:$S$279,2,FALSE)</f>
        <v>#N/A</v>
      </c>
      <c r="C23" s="1413"/>
      <c r="D23" s="1090" t="e">
        <f>VLOOKUP(A23,'Athlete and Points'!$A$1:$S$279,4,FALSE)</f>
        <v>#N/A</v>
      </c>
      <c r="E23" s="195"/>
      <c r="F23" s="1414"/>
      <c r="G23" s="1415"/>
      <c r="H23" s="195" t="e">
        <f>VLOOKUP(B23,Halfpipe!$A$1:$D$148,4,FALSE)</f>
        <v>#N/A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  <c r="T23" s="52" t="s">
        <v>1292</v>
      </c>
    </row>
    <row r="24" spans="1:21">
      <c r="A24" s="199"/>
      <c r="B24" s="1413" t="e">
        <f>VLOOKUP(A24,'Athlete and Points'!$A$1:$S$279,2,FALSE)</f>
        <v>#N/A</v>
      </c>
      <c r="C24" s="1413"/>
      <c r="D24" s="1090" t="e">
        <f>VLOOKUP(A24,'Athlete and Points'!$A$1:$S$279,4,FALSE)</f>
        <v>#N/A</v>
      </c>
      <c r="E24" s="195"/>
      <c r="F24" s="1414"/>
      <c r="G24" s="1415"/>
      <c r="H24" s="195" t="e">
        <f>VLOOKUP(B24,Halfpipe!$A$1:$D$148,4,FALSE)</f>
        <v>#N/A</v>
      </c>
      <c r="I24" s="1345"/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47">
        <v>1049941</v>
      </c>
      <c r="B33" s="1401" t="str">
        <f>VLOOKUP(A33,'Athlete and Points'!$A$1:$S$279,2,FALSE)</f>
        <v>CRAWFORD Holly</v>
      </c>
      <c r="C33" s="1401"/>
      <c r="D33" s="1091">
        <f>VLOOKUP(A33,'Athlete and Points'!$A$1:$S$279,4,FALSE)</f>
        <v>84</v>
      </c>
      <c r="E33" s="249"/>
      <c r="F33" s="1402"/>
      <c r="G33" s="1403"/>
      <c r="H33" s="249">
        <f>VLOOKUP(B33,Halfpipe!$A$1:$D$148,4,FALSE)</f>
        <v>268.48</v>
      </c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199">
        <v>9045073</v>
      </c>
      <c r="B34" s="1413" t="str">
        <f>VLOOKUP(A34,'Athlete and Points'!$A$1:$S$279,2,FALSE)</f>
        <v>ARTHUR Emily</v>
      </c>
      <c r="C34" s="1413"/>
      <c r="D34" s="1090">
        <f>VLOOKUP(A34,'Athlete and Points'!$A$1:$S$279,4,FALSE)</f>
        <v>99</v>
      </c>
      <c r="E34" s="195"/>
      <c r="F34" s="1414"/>
      <c r="G34" s="1415"/>
      <c r="H34" s="195">
        <f>VLOOKUP(B34,Halfpipe!$A$1:$D$148,4,FALSE)</f>
        <v>444</v>
      </c>
      <c r="I34" s="1345"/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649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669" priority="21" stopIfTrue="1">
      <formula>ISERROR($B$5:$B$13)</formula>
    </cfRule>
  </conditionalFormatting>
  <conditionalFormatting sqref="X9">
    <cfRule type="expression" dxfId="3668" priority="20" stopIfTrue="1">
      <formula>ISERROR($E$9)</formula>
    </cfRule>
  </conditionalFormatting>
  <conditionalFormatting sqref="C20">
    <cfRule type="expression" dxfId="3667" priority="19" stopIfTrue="1">
      <formula>ISERROR(C20:D35)</formula>
    </cfRule>
  </conditionalFormatting>
  <conditionalFormatting sqref="C20">
    <cfRule type="expression" dxfId="3666" priority="18" stopIfTrue="1">
      <formula>ISERROR(C20:D35)</formula>
    </cfRule>
  </conditionalFormatting>
  <conditionalFormatting sqref="B20:B31">
    <cfRule type="expression" dxfId="3665" priority="17" stopIfTrue="1">
      <formula>ISERROR(B20:B35)</formula>
    </cfRule>
  </conditionalFormatting>
  <conditionalFormatting sqref="D20:D31">
    <cfRule type="expression" dxfId="3664" priority="16" stopIfTrue="1">
      <formula>ISERROR(D20:H35)</formula>
    </cfRule>
  </conditionalFormatting>
  <conditionalFormatting sqref="F20:F31">
    <cfRule type="expression" dxfId="3663" priority="15" stopIfTrue="1">
      <formula>ISERROR(F20:N35)</formula>
    </cfRule>
  </conditionalFormatting>
  <conditionalFormatting sqref="E20:E31">
    <cfRule type="expression" dxfId="3662" priority="14" stopIfTrue="1">
      <formula>ISERROR(E20:K35)</formula>
    </cfRule>
  </conditionalFormatting>
  <conditionalFormatting sqref="I20:I31">
    <cfRule type="expression" dxfId="3661" priority="13" stopIfTrue="1">
      <formula>ISERROR(H20:R35)</formula>
    </cfRule>
  </conditionalFormatting>
  <conditionalFormatting sqref="H20:H42">
    <cfRule type="expression" dxfId="3660" priority="12" stopIfTrue="1">
      <formula>ISERROR(G20:P35)</formula>
    </cfRule>
  </conditionalFormatting>
  <conditionalFormatting sqref="F6 C20 E5:E6 C5:C6 K9:R10 L11:N11 A20:B31 D33:G42 D20:Q21 D22:G31 N22:Q31 M22:M42 I22:L31 I33:L42 A33:B42 H21:H42">
    <cfRule type="containsErrors" dxfId="3659" priority="11" stopIfTrue="1">
      <formula>ISERROR(A5)</formula>
    </cfRule>
  </conditionalFormatting>
  <conditionalFormatting sqref="M21:M42">
    <cfRule type="expression" dxfId="3658" priority="10" stopIfTrue="1">
      <formula>ISERROR(L21:X36)</formula>
    </cfRule>
  </conditionalFormatting>
  <conditionalFormatting sqref="B33:B42">
    <cfRule type="expression" dxfId="3657" priority="9" stopIfTrue="1">
      <formula>ISERROR(B33:B48)</formula>
    </cfRule>
  </conditionalFormatting>
  <conditionalFormatting sqref="D33:D42">
    <cfRule type="expression" dxfId="3656" priority="8" stopIfTrue="1">
      <formula>ISERROR(D33:H48)</formula>
    </cfRule>
  </conditionalFormatting>
  <conditionalFormatting sqref="F33:F42">
    <cfRule type="expression" dxfId="3655" priority="7" stopIfTrue="1">
      <formula>ISERROR(F33:N48)</formula>
    </cfRule>
  </conditionalFormatting>
  <conditionalFormatting sqref="E33:E42">
    <cfRule type="expression" dxfId="3654" priority="6" stopIfTrue="1">
      <formula>ISERROR(E33:K48)</formula>
    </cfRule>
  </conditionalFormatting>
  <conditionalFormatting sqref="I33:I42">
    <cfRule type="expression" dxfId="3653" priority="5" stopIfTrue="1">
      <formula>ISERROR(H33:R48)</formula>
    </cfRule>
  </conditionalFormatting>
  <conditionalFormatting sqref="I34:I41">
    <cfRule type="expression" dxfId="3652" priority="4" stopIfTrue="1">
      <formula>ISERROR(H34:R49)</formula>
    </cfRule>
  </conditionalFormatting>
  <conditionalFormatting sqref="I33:I42">
    <cfRule type="expression" dxfId="3651" priority="3" stopIfTrue="1">
      <formula>ISERROR(H33:R48)</formula>
    </cfRule>
  </conditionalFormatting>
  <conditionalFormatting sqref="I35:I42">
    <cfRule type="expression" dxfId="3650" priority="2" stopIfTrue="1">
      <formula>ISERROR(H35:R50)</formula>
    </cfRule>
  </conditionalFormatting>
  <conditionalFormatting sqref="H21:H42">
    <cfRule type="expression" dxfId="3649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/>
  <dimension ref="A1:AC94"/>
  <sheetViews>
    <sheetView topLeftCell="A4" zoomScaleNormal="100" workbookViewId="0">
      <selection activeCell="T14" sqref="T1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37501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EUROPA CUP SARAJEVO 2016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EUROPA CUP SARAJEVO 2016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Bjelasnica</v>
      </c>
      <c r="E6" s="55"/>
      <c r="F6" s="56" t="str">
        <f>V7</f>
        <v>BIH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Bjelasnica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BIH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42441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42441</v>
      </c>
      <c r="W9" s="39" t="s">
        <v>411</v>
      </c>
      <c r="X9" s="46">
        <f>VLOOKUP($V$4,Calendar!$1:$1048576,6,FALSE)</f>
        <v>42442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42442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185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648" priority="21" stopIfTrue="1">
      <formula>ISERROR($B$5:$B$13)</formula>
    </cfRule>
  </conditionalFormatting>
  <conditionalFormatting sqref="X9">
    <cfRule type="expression" dxfId="3647" priority="20" stopIfTrue="1">
      <formula>ISERROR($E$9)</formula>
    </cfRule>
  </conditionalFormatting>
  <conditionalFormatting sqref="C20">
    <cfRule type="expression" dxfId="3646" priority="19" stopIfTrue="1">
      <formula>ISERROR(C20:D35)</formula>
    </cfRule>
  </conditionalFormatting>
  <conditionalFormatting sqref="C20">
    <cfRule type="expression" dxfId="3645" priority="18" stopIfTrue="1">
      <formula>ISERROR(C20:D35)</formula>
    </cfRule>
  </conditionalFormatting>
  <conditionalFormatting sqref="B20:B31">
    <cfRule type="expression" dxfId="3644" priority="17" stopIfTrue="1">
      <formula>ISERROR(B20:B35)</formula>
    </cfRule>
  </conditionalFormatting>
  <conditionalFormatting sqref="D20:D31">
    <cfRule type="expression" dxfId="3643" priority="16" stopIfTrue="1">
      <formula>ISERROR(D20:H35)</formula>
    </cfRule>
  </conditionalFormatting>
  <conditionalFormatting sqref="F20:F31">
    <cfRule type="expression" dxfId="3642" priority="15" stopIfTrue="1">
      <formula>ISERROR(F20:N35)</formula>
    </cfRule>
  </conditionalFormatting>
  <conditionalFormatting sqref="E20:E31">
    <cfRule type="expression" dxfId="3641" priority="14" stopIfTrue="1">
      <formula>ISERROR(E20:K35)</formula>
    </cfRule>
  </conditionalFormatting>
  <conditionalFormatting sqref="I20:I31">
    <cfRule type="expression" dxfId="3640" priority="13" stopIfTrue="1">
      <formula>ISERROR(H20:R35)</formula>
    </cfRule>
  </conditionalFormatting>
  <conditionalFormatting sqref="H20:H42">
    <cfRule type="expression" dxfId="3639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638" priority="11" stopIfTrue="1">
      <formula>ISERROR(A5)</formula>
    </cfRule>
  </conditionalFormatting>
  <conditionalFormatting sqref="M21:M42">
    <cfRule type="expression" dxfId="3637" priority="10" stopIfTrue="1">
      <formula>ISERROR(L21:X36)</formula>
    </cfRule>
  </conditionalFormatting>
  <conditionalFormatting sqref="B33:B42">
    <cfRule type="expression" dxfId="3636" priority="9" stopIfTrue="1">
      <formula>ISERROR(B33:B48)</formula>
    </cfRule>
  </conditionalFormatting>
  <conditionalFormatting sqref="D33:D42">
    <cfRule type="expression" dxfId="3635" priority="8" stopIfTrue="1">
      <formula>ISERROR(D33:H48)</formula>
    </cfRule>
  </conditionalFormatting>
  <conditionalFormatting sqref="F33:F42">
    <cfRule type="expression" dxfId="3634" priority="7" stopIfTrue="1">
      <formula>ISERROR(F33:N48)</formula>
    </cfRule>
  </conditionalFormatting>
  <conditionalFormatting sqref="E33:E42">
    <cfRule type="expression" dxfId="3633" priority="6" stopIfTrue="1">
      <formula>ISERROR(E33:K48)</formula>
    </cfRule>
  </conditionalFormatting>
  <conditionalFormatting sqref="I33:I42">
    <cfRule type="expression" dxfId="3632" priority="5" stopIfTrue="1">
      <formula>ISERROR(H33:R48)</formula>
    </cfRule>
  </conditionalFormatting>
  <conditionalFormatting sqref="I34:I41">
    <cfRule type="expression" dxfId="3631" priority="4" stopIfTrue="1">
      <formula>ISERROR(H34:R49)</formula>
    </cfRule>
  </conditionalFormatting>
  <conditionalFormatting sqref="I33:I42">
    <cfRule type="expression" dxfId="3630" priority="3" stopIfTrue="1">
      <formula>ISERROR(H33:R48)</formula>
    </cfRule>
  </conditionalFormatting>
  <conditionalFormatting sqref="I35:I42">
    <cfRule type="expression" dxfId="3629" priority="2" stopIfTrue="1">
      <formula>ISERROR(H35:R50)</formula>
    </cfRule>
  </conditionalFormatting>
  <conditionalFormatting sqref="H21:H42">
    <cfRule type="expression" dxfId="3628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tabColor rgb="FFFF0000"/>
  </sheetPr>
  <dimension ref="A1:AC94"/>
  <sheetViews>
    <sheetView zoomScaleNormal="100" workbookViewId="0">
      <selection activeCell="C5" sqref="C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38938</v>
      </c>
      <c r="W4" s="16"/>
      <c r="X4" s="16"/>
      <c r="AB4" s="879"/>
      <c r="AC4" s="52"/>
    </row>
    <row r="5" spans="1:29" ht="13.5" thickTop="1">
      <c r="A5" s="43" t="s">
        <v>423</v>
      </c>
      <c r="B5" s="1181"/>
      <c r="C5" s="42"/>
      <c r="E5" s="42"/>
      <c r="F5" s="85"/>
      <c r="G5" s="58"/>
      <c r="H5" s="1181"/>
      <c r="I5" s="1181"/>
      <c r="J5" s="1181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183"/>
      <c r="C6" s="83" t="str">
        <f>V6</f>
        <v>Sedrun</v>
      </c>
      <c r="E6" s="55"/>
      <c r="F6" s="56" t="str">
        <f>V7</f>
        <v>SUI</v>
      </c>
      <c r="G6" s="1183"/>
      <c r="H6" s="1183"/>
      <c r="I6" s="1183"/>
      <c r="J6" s="1183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Sedrun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SUI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81"/>
      <c r="M8" s="1181"/>
      <c r="N8" s="1181"/>
      <c r="O8" s="1181"/>
      <c r="P8" s="1181"/>
      <c r="Q8" s="1181"/>
      <c r="R8" s="1182"/>
      <c r="U8" s="39" t="s">
        <v>414</v>
      </c>
      <c r="V8" s="891" t="str">
        <f>VLOOKUP($V$4,Calendar!$1:$1048576,35,FALSE)</f>
        <v>-FIS-NC-</v>
      </c>
      <c r="W8" s="16"/>
      <c r="X8" s="16"/>
      <c r="AB8" s="879"/>
      <c r="AC8" s="52"/>
    </row>
    <row r="9" spans="1:29">
      <c r="A9" s="41" t="s">
        <v>413</v>
      </c>
      <c r="B9" s="1183"/>
      <c r="C9" s="1183"/>
      <c r="D9" s="1183"/>
      <c r="E9" s="1183"/>
      <c r="F9" s="1183"/>
      <c r="G9" s="1183"/>
      <c r="H9" s="1183"/>
      <c r="I9" s="1183"/>
      <c r="J9" s="47"/>
      <c r="K9" s="1287">
        <f>V9</f>
        <v>42406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42406</v>
      </c>
      <c r="W9" s="39" t="s">
        <v>411</v>
      </c>
      <c r="X9" s="46">
        <f>VLOOKUP($V$4,Calendar!$1:$1048576,6,FALSE)</f>
        <v>42407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42407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181"/>
      <c r="C11" s="1181"/>
      <c r="D11" s="42" t="s">
        <v>407</v>
      </c>
      <c r="E11" s="1181"/>
      <c r="F11" s="1181"/>
      <c r="G11" s="1181"/>
      <c r="H11" s="1181"/>
      <c r="I11" s="1182"/>
      <c r="J11" s="1266" t="s">
        <v>404</v>
      </c>
      <c r="K11" s="1267"/>
      <c r="L11" s="1268" t="str">
        <f>V8</f>
        <v>-FIS-NC-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184"/>
      <c r="C12" s="1184"/>
      <c r="D12" s="1184"/>
      <c r="E12" s="1184"/>
      <c r="F12" s="1184"/>
      <c r="G12" s="1184"/>
      <c r="H12" s="1184"/>
      <c r="I12" s="117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6304</v>
      </c>
      <c r="W12" s="16"/>
      <c r="X12" s="16"/>
    </row>
    <row r="13" spans="1:29" ht="13.5" thickBot="1">
      <c r="A13" s="40" t="s">
        <v>402</v>
      </c>
      <c r="B13" s="1179"/>
      <c r="C13" s="1179"/>
      <c r="D13" s="1179"/>
      <c r="E13" s="1179"/>
      <c r="F13" s="1179"/>
      <c r="G13" s="1179"/>
      <c r="H13" s="1179"/>
      <c r="I13" s="118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95" t="s">
        <v>393</v>
      </c>
      <c r="E17" s="1193"/>
      <c r="F17" s="1295"/>
      <c r="G17" s="1296"/>
      <c r="H17" s="1193"/>
      <c r="I17" s="1295"/>
      <c r="J17" s="1297"/>
      <c r="K17" s="1297"/>
      <c r="L17" s="1296"/>
      <c r="M17" s="1194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89" t="s">
        <v>391</v>
      </c>
      <c r="E18" s="1187" t="s">
        <v>353</v>
      </c>
      <c r="F18" s="1320" t="s">
        <v>352</v>
      </c>
      <c r="G18" s="1321"/>
      <c r="H18" s="1187" t="s">
        <v>151</v>
      </c>
      <c r="I18" s="1320" t="s">
        <v>351</v>
      </c>
      <c r="J18" s="1322"/>
      <c r="K18" s="1322"/>
      <c r="L18" s="1321"/>
      <c r="M18" s="1188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92" t="s">
        <v>389</v>
      </c>
      <c r="E19" s="32"/>
      <c r="F19" s="1328"/>
      <c r="G19" s="1329"/>
      <c r="H19" s="1190"/>
      <c r="I19" s="1328"/>
      <c r="J19" s="1330"/>
      <c r="K19" s="1330"/>
      <c r="L19" s="1329"/>
      <c r="M19" s="1191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86"/>
      <c r="N20" s="1336"/>
      <c r="O20" s="1337"/>
      <c r="P20" s="1336"/>
      <c r="Q20" s="1337"/>
      <c r="R20" s="1185"/>
      <c r="T20" s="52" t="s">
        <v>1281</v>
      </c>
    </row>
    <row r="21" spans="1:21" ht="13.5" thickBot="1">
      <c r="A21" s="28">
        <v>9040162</v>
      </c>
      <c r="B21" s="1338" t="str">
        <f>VLOOKUP(A21,'Athlete and Points'!$A$1:$S$279,2,FALSE)</f>
        <v>THOMAS Matthew</v>
      </c>
      <c r="C21" s="1338"/>
      <c r="D21" s="1014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96"/>
      <c r="C32" s="1196"/>
      <c r="D32" s="1185"/>
      <c r="E32" s="1185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89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84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7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627" priority="21" stopIfTrue="1">
      <formula>ISERROR($B$5:$B$13)</formula>
    </cfRule>
  </conditionalFormatting>
  <conditionalFormatting sqref="X9">
    <cfRule type="expression" dxfId="3626" priority="20" stopIfTrue="1">
      <formula>ISERROR($E$9)</formula>
    </cfRule>
  </conditionalFormatting>
  <conditionalFormatting sqref="C20">
    <cfRule type="expression" dxfId="3625" priority="19" stopIfTrue="1">
      <formula>ISERROR(C20:D35)</formula>
    </cfRule>
  </conditionalFormatting>
  <conditionalFormatting sqref="C20">
    <cfRule type="expression" dxfId="3624" priority="18" stopIfTrue="1">
      <formula>ISERROR(C20:D35)</formula>
    </cfRule>
  </conditionalFormatting>
  <conditionalFormatting sqref="B20:B31">
    <cfRule type="expression" dxfId="3623" priority="17" stopIfTrue="1">
      <formula>ISERROR(B20:B35)</formula>
    </cfRule>
  </conditionalFormatting>
  <conditionalFormatting sqref="D20:D31">
    <cfRule type="expression" dxfId="3622" priority="16" stopIfTrue="1">
      <formula>ISERROR(D20:H35)</formula>
    </cfRule>
  </conditionalFormatting>
  <conditionalFormatting sqref="F20:F31">
    <cfRule type="expression" dxfId="3621" priority="15" stopIfTrue="1">
      <formula>ISERROR(F20:N35)</formula>
    </cfRule>
  </conditionalFormatting>
  <conditionalFormatting sqref="E20:E31">
    <cfRule type="expression" dxfId="3620" priority="14" stopIfTrue="1">
      <formula>ISERROR(E20:K35)</formula>
    </cfRule>
  </conditionalFormatting>
  <conditionalFormatting sqref="I20:I31">
    <cfRule type="expression" dxfId="3619" priority="13" stopIfTrue="1">
      <formula>ISERROR(H20:R35)</formula>
    </cfRule>
  </conditionalFormatting>
  <conditionalFormatting sqref="H20:H42">
    <cfRule type="expression" dxfId="361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617" priority="11" stopIfTrue="1">
      <formula>ISERROR(A5)</formula>
    </cfRule>
  </conditionalFormatting>
  <conditionalFormatting sqref="M21:M42">
    <cfRule type="expression" dxfId="3616" priority="10" stopIfTrue="1">
      <formula>ISERROR(L21:X36)</formula>
    </cfRule>
  </conditionalFormatting>
  <conditionalFormatting sqref="B33:B42">
    <cfRule type="expression" dxfId="3615" priority="9" stopIfTrue="1">
      <formula>ISERROR(B33:B48)</formula>
    </cfRule>
  </conditionalFormatting>
  <conditionalFormatting sqref="D33:D42">
    <cfRule type="expression" dxfId="3614" priority="8" stopIfTrue="1">
      <formula>ISERROR(D33:H48)</formula>
    </cfRule>
  </conditionalFormatting>
  <conditionalFormatting sqref="F33:F42">
    <cfRule type="expression" dxfId="3613" priority="7" stopIfTrue="1">
      <formula>ISERROR(F33:N48)</formula>
    </cfRule>
  </conditionalFormatting>
  <conditionalFormatting sqref="E33:E42">
    <cfRule type="expression" dxfId="3612" priority="6" stopIfTrue="1">
      <formula>ISERROR(E33:K48)</formula>
    </cfRule>
  </conditionalFormatting>
  <conditionalFormatting sqref="I33:I42">
    <cfRule type="expression" dxfId="3611" priority="5" stopIfTrue="1">
      <formula>ISERROR(H33:R48)</formula>
    </cfRule>
  </conditionalFormatting>
  <conditionalFormatting sqref="I34:I41">
    <cfRule type="expression" dxfId="3610" priority="4" stopIfTrue="1">
      <formula>ISERROR(H34:R49)</formula>
    </cfRule>
  </conditionalFormatting>
  <conditionalFormatting sqref="I33:I42">
    <cfRule type="expression" dxfId="3609" priority="3" stopIfTrue="1">
      <formula>ISERROR(H33:R48)</formula>
    </cfRule>
  </conditionalFormatting>
  <conditionalFormatting sqref="I35:I42">
    <cfRule type="expression" dxfId="3608" priority="2" stopIfTrue="1">
      <formula>ISERROR(H35:R50)</formula>
    </cfRule>
  </conditionalFormatting>
  <conditionalFormatting sqref="H21:H42">
    <cfRule type="expression" dxfId="3607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>
    <tabColor rgb="FFFF0000"/>
  </sheetPr>
  <dimension ref="A1:AC94"/>
  <sheetViews>
    <sheetView topLeftCell="A4" zoomScaleNormal="100" workbookViewId="0">
      <selection activeCell="Y31" sqref="Y3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37595</v>
      </c>
      <c r="W4" s="16"/>
      <c r="X4" s="16"/>
      <c r="AB4" s="879"/>
      <c r="AC4" s="52"/>
    </row>
    <row r="5" spans="1:29" ht="13.5" thickTop="1">
      <c r="A5" s="43" t="s">
        <v>423</v>
      </c>
      <c r="B5" s="1065"/>
      <c r="C5" s="42" t="str">
        <f>V5</f>
        <v>Boston Big Air</v>
      </c>
      <c r="E5" s="42"/>
      <c r="F5" s="85"/>
      <c r="G5" s="58"/>
      <c r="H5" s="1065"/>
      <c r="I5" s="1065"/>
      <c r="J5" s="1065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Boston Big Air</v>
      </c>
      <c r="W5" s="16"/>
      <c r="X5" s="16"/>
      <c r="AB5" s="879"/>
      <c r="AC5" s="52"/>
    </row>
    <row r="6" spans="1:29">
      <c r="A6" s="41" t="s">
        <v>420</v>
      </c>
      <c r="B6" s="1064"/>
      <c r="C6" s="83" t="str">
        <f>V6</f>
        <v>Boston</v>
      </c>
      <c r="E6" s="55"/>
      <c r="F6" s="56" t="str">
        <f>V7</f>
        <v>USA</v>
      </c>
      <c r="G6" s="1064"/>
      <c r="H6" s="1064"/>
      <c r="I6" s="1064"/>
      <c r="J6" s="1064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Boston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65"/>
      <c r="M8" s="1065"/>
      <c r="N8" s="1065"/>
      <c r="O8" s="1065"/>
      <c r="P8" s="1065"/>
      <c r="Q8" s="1065"/>
      <c r="R8" s="1066"/>
      <c r="U8" s="39" t="s">
        <v>414</v>
      </c>
      <c r="V8" s="891" t="s">
        <v>468</v>
      </c>
      <c r="W8" s="16"/>
      <c r="X8" s="16"/>
      <c r="AB8" s="879"/>
      <c r="AC8" s="52"/>
    </row>
    <row r="9" spans="1:29">
      <c r="A9" s="41" t="s">
        <v>413</v>
      </c>
      <c r="B9" s="1064"/>
      <c r="C9" s="1064"/>
      <c r="D9" s="1064"/>
      <c r="E9" s="1064"/>
      <c r="F9" s="1064"/>
      <c r="G9" s="1064"/>
      <c r="H9" s="1064"/>
      <c r="I9" s="1064"/>
      <c r="J9" s="47"/>
      <c r="K9" s="1287">
        <f>V9</f>
        <v>42411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42411</v>
      </c>
      <c r="W9" s="39" t="s">
        <v>411</v>
      </c>
      <c r="X9" s="46">
        <f>VLOOKUP($V$4,Calendar!$1:$1048576,6,FALSE)</f>
        <v>42411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42411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65"/>
      <c r="C11" s="1065"/>
      <c r="D11" s="42" t="s">
        <v>407</v>
      </c>
      <c r="E11" s="1065"/>
      <c r="F11" s="1065"/>
      <c r="G11" s="1065"/>
      <c r="H11" s="1065"/>
      <c r="I11" s="1066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67"/>
      <c r="C12" s="1067"/>
      <c r="D12" s="1067"/>
      <c r="E12" s="1067"/>
      <c r="F12" s="1067"/>
      <c r="G12" s="1067"/>
      <c r="H12" s="1067"/>
      <c r="I12" s="10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50"/>
      <c r="C13" s="1050"/>
      <c r="D13" s="1050"/>
      <c r="E13" s="1050"/>
      <c r="F13" s="1050"/>
      <c r="G13" s="1050"/>
      <c r="H13" s="1050"/>
      <c r="I13" s="10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55" t="s">
        <v>393</v>
      </c>
      <c r="E17" s="1053"/>
      <c r="F17" s="1295"/>
      <c r="G17" s="1296"/>
      <c r="H17" s="1053"/>
      <c r="I17" s="1295"/>
      <c r="J17" s="1297"/>
      <c r="K17" s="1297"/>
      <c r="L17" s="1296"/>
      <c r="M17" s="1054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58" t="s">
        <v>391</v>
      </c>
      <c r="E18" s="1056" t="s">
        <v>353</v>
      </c>
      <c r="F18" s="1320" t="s">
        <v>352</v>
      </c>
      <c r="G18" s="1321"/>
      <c r="H18" s="1056" t="s">
        <v>151</v>
      </c>
      <c r="I18" s="1320" t="s">
        <v>351</v>
      </c>
      <c r="J18" s="1322"/>
      <c r="K18" s="1322"/>
      <c r="L18" s="1321"/>
      <c r="M18" s="10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61" t="s">
        <v>389</v>
      </c>
      <c r="E19" s="32"/>
      <c r="F19" s="1328"/>
      <c r="G19" s="1329"/>
      <c r="H19" s="1059"/>
      <c r="I19" s="1328"/>
      <c r="J19" s="1330"/>
      <c r="K19" s="1330"/>
      <c r="L19" s="1329"/>
      <c r="M19" s="106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62"/>
      <c r="N20" s="1336"/>
      <c r="O20" s="1337"/>
      <c r="P20" s="1336"/>
      <c r="Q20" s="1337"/>
      <c r="R20" s="1063"/>
      <c r="T20" s="52" t="s">
        <v>1281</v>
      </c>
    </row>
    <row r="21" spans="1:21" ht="13.5" thickBot="1">
      <c r="A21" s="28">
        <v>9040195</v>
      </c>
      <c r="B21" s="1338" t="str">
        <f>VLOOKUP(A21,'Athlete and Points'!$A$1:$S$279,2,FALSE)</f>
        <v>WADDINGTON Angus</v>
      </c>
      <c r="C21" s="1338"/>
      <c r="D21" s="1014">
        <f>VLOOKUP(A21,'Athlete and Points'!$A$1:$S$279,4,FALSE)</f>
        <v>97</v>
      </c>
      <c r="E21" s="26"/>
      <c r="F21" s="1339"/>
      <c r="G21" s="1340"/>
      <c r="H21" s="26"/>
      <c r="I21" s="1339" t="str">
        <f>VLOOKUP(A21,'Athlete and Points'!$A$1:$S$279,14,FALSE)</f>
        <v>---</v>
      </c>
      <c r="J21" s="1340"/>
      <c r="K21" s="1340"/>
      <c r="L21" s="1340"/>
      <c r="M21" s="26"/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49"/>
      <c r="C32" s="1049"/>
      <c r="D32" s="1063"/>
      <c r="E32" s="1063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67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3">
    <cfRule type="expression" dxfId="3606" priority="21" stopIfTrue="1">
      <formula>ISERROR($B$5:$B$13)</formula>
    </cfRule>
  </conditionalFormatting>
  <conditionalFormatting sqref="X9">
    <cfRule type="expression" dxfId="3605" priority="20" stopIfTrue="1">
      <formula>ISERROR($E$9)</formula>
    </cfRule>
  </conditionalFormatting>
  <conditionalFormatting sqref="C20">
    <cfRule type="expression" dxfId="3604" priority="19" stopIfTrue="1">
      <formula>ISERROR(C20:D35)</formula>
    </cfRule>
  </conditionalFormatting>
  <conditionalFormatting sqref="C20">
    <cfRule type="expression" dxfId="3603" priority="18" stopIfTrue="1">
      <formula>ISERROR(C20:D35)</formula>
    </cfRule>
  </conditionalFormatting>
  <conditionalFormatting sqref="B20:B31">
    <cfRule type="expression" dxfId="3602" priority="17" stopIfTrue="1">
      <formula>ISERROR(B20:B35)</formula>
    </cfRule>
  </conditionalFormatting>
  <conditionalFormatting sqref="D20:D31">
    <cfRule type="expression" dxfId="3601" priority="16" stopIfTrue="1">
      <formula>ISERROR(D20:H35)</formula>
    </cfRule>
  </conditionalFormatting>
  <conditionalFormatting sqref="F20:F31">
    <cfRule type="expression" dxfId="3600" priority="15" stopIfTrue="1">
      <formula>ISERROR(F20:N35)</formula>
    </cfRule>
  </conditionalFormatting>
  <conditionalFormatting sqref="E20:E31">
    <cfRule type="expression" dxfId="3599" priority="14" stopIfTrue="1">
      <formula>ISERROR(E20:K35)</formula>
    </cfRule>
  </conditionalFormatting>
  <conditionalFormatting sqref="I20:I31">
    <cfRule type="expression" dxfId="3598" priority="13" stopIfTrue="1">
      <formula>ISERROR(H20:R35)</formula>
    </cfRule>
  </conditionalFormatting>
  <conditionalFormatting sqref="H20:H42">
    <cfRule type="expression" dxfId="3597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596" priority="11" stopIfTrue="1">
      <formula>ISERROR(A5)</formula>
    </cfRule>
  </conditionalFormatting>
  <conditionalFormatting sqref="M21:M42">
    <cfRule type="expression" dxfId="3595" priority="10" stopIfTrue="1">
      <formula>ISERROR(L21:X36)</formula>
    </cfRule>
  </conditionalFormatting>
  <conditionalFormatting sqref="B33:B42">
    <cfRule type="expression" dxfId="3594" priority="9" stopIfTrue="1">
      <formula>ISERROR(B33:B48)</formula>
    </cfRule>
  </conditionalFormatting>
  <conditionalFormatting sqref="D33:D42">
    <cfRule type="expression" dxfId="3593" priority="8" stopIfTrue="1">
      <formula>ISERROR(D33:H48)</formula>
    </cfRule>
  </conditionalFormatting>
  <conditionalFormatting sqref="F33:F42">
    <cfRule type="expression" dxfId="3592" priority="7" stopIfTrue="1">
      <formula>ISERROR(F33:N48)</formula>
    </cfRule>
  </conditionalFormatting>
  <conditionalFormatting sqref="E33:E42">
    <cfRule type="expression" dxfId="3591" priority="6" stopIfTrue="1">
      <formula>ISERROR(E33:K48)</formula>
    </cfRule>
  </conditionalFormatting>
  <conditionalFormatting sqref="I33:I42">
    <cfRule type="expression" dxfId="3590" priority="5" stopIfTrue="1">
      <formula>ISERROR(H33:R48)</formula>
    </cfRule>
  </conditionalFormatting>
  <conditionalFormatting sqref="I34:I41">
    <cfRule type="expression" dxfId="3589" priority="4" stopIfTrue="1">
      <formula>ISERROR(H34:R49)</formula>
    </cfRule>
  </conditionalFormatting>
  <conditionalFormatting sqref="I33:I42">
    <cfRule type="expression" dxfId="3588" priority="3" stopIfTrue="1">
      <formula>ISERROR(H33:R48)</formula>
    </cfRule>
  </conditionalFormatting>
  <conditionalFormatting sqref="I35:I42">
    <cfRule type="expression" dxfId="3587" priority="2" stopIfTrue="1">
      <formula>ISERROR(H35:R50)</formula>
    </cfRule>
  </conditionalFormatting>
  <conditionalFormatting sqref="H21:H42">
    <cfRule type="expression" dxfId="3586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>
    <tabColor rgb="FFFF0000"/>
  </sheetPr>
  <dimension ref="A1:AC94"/>
  <sheetViews>
    <sheetView zoomScaleNormal="100" workbookViewId="0">
      <selection activeCell="Y31" sqref="Y3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38786</v>
      </c>
      <c r="W4" s="16"/>
      <c r="X4" s="16"/>
      <c r="AB4" s="879"/>
      <c r="AC4" s="52"/>
    </row>
    <row r="5" spans="1:29" ht="13.5" thickTop="1">
      <c r="A5" s="43" t="s">
        <v>423</v>
      </c>
      <c r="B5" s="1114"/>
      <c r="C5" s="42" t="str">
        <f>V5</f>
        <v>Like Me Snowboard Series</v>
      </c>
      <c r="E5" s="42"/>
      <c r="F5" s="85"/>
      <c r="G5" s="58"/>
      <c r="H5" s="1114"/>
      <c r="I5" s="1114"/>
      <c r="J5" s="1114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Like Me Snowboard Series</v>
      </c>
      <c r="W5" s="16"/>
      <c r="X5" s="16"/>
      <c r="AB5" s="879"/>
      <c r="AC5" s="52"/>
    </row>
    <row r="6" spans="1:29">
      <c r="A6" s="41" t="s">
        <v>420</v>
      </c>
      <c r="B6" s="1113"/>
      <c r="C6" s="83" t="str">
        <f>V6</f>
        <v>Mt Seymour</v>
      </c>
      <c r="E6" s="55"/>
      <c r="F6" s="56" t="str">
        <f>V7</f>
        <v>CAN</v>
      </c>
      <c r="G6" s="1113"/>
      <c r="H6" s="1113"/>
      <c r="I6" s="1113"/>
      <c r="J6" s="1113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Mt Seymour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14"/>
      <c r="M8" s="1114"/>
      <c r="N8" s="1114"/>
      <c r="O8" s="1114"/>
      <c r="P8" s="1114"/>
      <c r="Q8" s="1114"/>
      <c r="R8" s="1115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113"/>
      <c r="C9" s="1113"/>
      <c r="D9" s="1113"/>
      <c r="E9" s="1113"/>
      <c r="F9" s="1113"/>
      <c r="G9" s="1113"/>
      <c r="H9" s="1113"/>
      <c r="I9" s="1113"/>
      <c r="J9" s="47"/>
      <c r="K9" s="1287">
        <f>V9</f>
        <v>42412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42412</v>
      </c>
      <c r="W9" s="39" t="s">
        <v>411</v>
      </c>
      <c r="X9" s="46">
        <f>VLOOKUP($V$4,Calendar!$1:$1048576,6,FALSE)</f>
        <v>42414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42414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114"/>
      <c r="C11" s="1114"/>
      <c r="D11" s="42" t="s">
        <v>407</v>
      </c>
      <c r="E11" s="1114"/>
      <c r="F11" s="1114"/>
      <c r="G11" s="1114"/>
      <c r="H11" s="1114"/>
      <c r="I11" s="1115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116"/>
      <c r="C12" s="1116"/>
      <c r="D12" s="1116"/>
      <c r="E12" s="1116"/>
      <c r="F12" s="1116"/>
      <c r="G12" s="1116"/>
      <c r="H12" s="1116"/>
      <c r="I12" s="110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6444</v>
      </c>
      <c r="W12" s="16"/>
      <c r="X12" s="16"/>
    </row>
    <row r="13" spans="1:29" ht="13.5" thickBot="1">
      <c r="A13" s="40" t="s">
        <v>402</v>
      </c>
      <c r="B13" s="1099"/>
      <c r="C13" s="1099"/>
      <c r="D13" s="1099"/>
      <c r="E13" s="1099"/>
      <c r="F13" s="1099"/>
      <c r="G13" s="1099"/>
      <c r="H13" s="1099"/>
      <c r="I13" s="110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04" t="s">
        <v>393</v>
      </c>
      <c r="E17" s="1102"/>
      <c r="F17" s="1295"/>
      <c r="G17" s="1296"/>
      <c r="H17" s="1102"/>
      <c r="I17" s="1295"/>
      <c r="J17" s="1297"/>
      <c r="K17" s="1297"/>
      <c r="L17" s="1296"/>
      <c r="M17" s="110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07" t="s">
        <v>391</v>
      </c>
      <c r="E18" s="1105" t="s">
        <v>353</v>
      </c>
      <c r="F18" s="1320" t="s">
        <v>352</v>
      </c>
      <c r="G18" s="1321"/>
      <c r="H18" s="1105" t="s">
        <v>151</v>
      </c>
      <c r="I18" s="1320" t="s">
        <v>351</v>
      </c>
      <c r="J18" s="1322"/>
      <c r="K18" s="1322"/>
      <c r="L18" s="1321"/>
      <c r="M18" s="110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10" t="s">
        <v>389</v>
      </c>
      <c r="E19" s="32"/>
      <c r="F19" s="1328"/>
      <c r="G19" s="1329"/>
      <c r="H19" s="1108"/>
      <c r="I19" s="1328"/>
      <c r="J19" s="1330"/>
      <c r="K19" s="1330"/>
      <c r="L19" s="1329"/>
      <c r="M19" s="1109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11"/>
      <c r="N20" s="1336"/>
      <c r="O20" s="1337"/>
      <c r="P20" s="1336"/>
      <c r="Q20" s="1337"/>
      <c r="R20" s="1112"/>
      <c r="T20" s="52" t="s">
        <v>1281</v>
      </c>
    </row>
    <row r="21" spans="1:21" ht="13.5" thickBot="1">
      <c r="A21" s="28">
        <v>9040132</v>
      </c>
      <c r="B21" s="1338" t="str">
        <f>VLOOKUP(A21,'Athlete and Points'!$A$1:$S$279,2,FALSE)</f>
        <v>MARSDEN Hugh</v>
      </c>
      <c r="C21" s="1338"/>
      <c r="D21" s="1014">
        <f>VLOOKUP(A21,'Athlete and Points'!$A$1:$S$279,4,FALSE)</f>
        <v>93</v>
      </c>
      <c r="E21" s="26"/>
      <c r="F21" s="1339"/>
      <c r="G21" s="1340"/>
      <c r="H21" s="26"/>
      <c r="I21" s="1339"/>
      <c r="J21" s="1340"/>
      <c r="K21" s="1340"/>
      <c r="L21" s="1340"/>
      <c r="M21" s="26" t="str">
        <f>VLOOKUP(B21,Slopestyle!$A$1:$D$113,4,FALSE)</f>
        <v>X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98"/>
      <c r="C32" s="1098"/>
      <c r="D32" s="1112"/>
      <c r="E32" s="111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0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1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9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3">
    <cfRule type="expression" dxfId="3585" priority="21" stopIfTrue="1">
      <formula>ISERROR($B$5:$B$13)</formula>
    </cfRule>
  </conditionalFormatting>
  <conditionalFormatting sqref="X9">
    <cfRule type="expression" dxfId="3584" priority="20" stopIfTrue="1">
      <formula>ISERROR($E$9)</formula>
    </cfRule>
  </conditionalFormatting>
  <conditionalFormatting sqref="C20">
    <cfRule type="expression" dxfId="3583" priority="19" stopIfTrue="1">
      <formula>ISERROR(C20:D35)</formula>
    </cfRule>
  </conditionalFormatting>
  <conditionalFormatting sqref="C20">
    <cfRule type="expression" dxfId="3582" priority="18" stopIfTrue="1">
      <formula>ISERROR(C20:D35)</formula>
    </cfRule>
  </conditionalFormatting>
  <conditionalFormatting sqref="B20:B31">
    <cfRule type="expression" dxfId="3581" priority="17" stopIfTrue="1">
      <formula>ISERROR(B20:B35)</formula>
    </cfRule>
  </conditionalFormatting>
  <conditionalFormatting sqref="D20:D31">
    <cfRule type="expression" dxfId="3580" priority="16" stopIfTrue="1">
      <formula>ISERROR(D20:H35)</formula>
    </cfRule>
  </conditionalFormatting>
  <conditionalFormatting sqref="F20:F31">
    <cfRule type="expression" dxfId="3579" priority="15" stopIfTrue="1">
      <formula>ISERROR(F20:N35)</formula>
    </cfRule>
  </conditionalFormatting>
  <conditionalFormatting sqref="E20:E31">
    <cfRule type="expression" dxfId="3578" priority="14" stopIfTrue="1">
      <formula>ISERROR(E20:K35)</formula>
    </cfRule>
  </conditionalFormatting>
  <conditionalFormatting sqref="I20:I31">
    <cfRule type="expression" dxfId="3577" priority="13" stopIfTrue="1">
      <formula>ISERROR(H20:R35)</formula>
    </cfRule>
  </conditionalFormatting>
  <conditionalFormatting sqref="H20:H42">
    <cfRule type="expression" dxfId="357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575" priority="11" stopIfTrue="1">
      <formula>ISERROR(A5)</formula>
    </cfRule>
  </conditionalFormatting>
  <conditionalFormatting sqref="M21:M42">
    <cfRule type="expression" dxfId="3574" priority="10" stopIfTrue="1">
      <formula>ISERROR(L21:X36)</formula>
    </cfRule>
  </conditionalFormatting>
  <conditionalFormatting sqref="B33:B42">
    <cfRule type="expression" dxfId="3573" priority="9" stopIfTrue="1">
      <formula>ISERROR(B33:B48)</formula>
    </cfRule>
  </conditionalFormatting>
  <conditionalFormatting sqref="D33:D42">
    <cfRule type="expression" dxfId="3572" priority="8" stopIfTrue="1">
      <formula>ISERROR(D33:H48)</formula>
    </cfRule>
  </conditionalFormatting>
  <conditionalFormatting sqref="F33:F42">
    <cfRule type="expression" dxfId="3571" priority="7" stopIfTrue="1">
      <formula>ISERROR(F33:N48)</formula>
    </cfRule>
  </conditionalFormatting>
  <conditionalFormatting sqref="E33:E42">
    <cfRule type="expression" dxfId="3570" priority="6" stopIfTrue="1">
      <formula>ISERROR(E33:K48)</formula>
    </cfRule>
  </conditionalFormatting>
  <conditionalFormatting sqref="I33:I42">
    <cfRule type="expression" dxfId="3569" priority="5" stopIfTrue="1">
      <formula>ISERROR(H33:R48)</formula>
    </cfRule>
  </conditionalFormatting>
  <conditionalFormatting sqref="I34:I41">
    <cfRule type="expression" dxfId="3568" priority="4" stopIfTrue="1">
      <formula>ISERROR(H34:R49)</formula>
    </cfRule>
  </conditionalFormatting>
  <conditionalFormatting sqref="I33:I42">
    <cfRule type="expression" dxfId="3567" priority="3" stopIfTrue="1">
      <formula>ISERROR(H33:R48)</formula>
    </cfRule>
  </conditionalFormatting>
  <conditionalFormatting sqref="I35:I42">
    <cfRule type="expression" dxfId="3566" priority="2" stopIfTrue="1">
      <formula>ISERROR(H35:R50)</formula>
    </cfRule>
  </conditionalFormatting>
  <conditionalFormatting sqref="H21:H42">
    <cfRule type="expression" dxfId="3565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>
    <tabColor rgb="FFFF0000"/>
  </sheetPr>
  <dimension ref="A1:AC94"/>
  <sheetViews>
    <sheetView topLeftCell="A7" zoomScaleNormal="100" workbookViewId="0">
      <selection activeCell="Y31" sqref="Y3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37379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>
        <f>V5</f>
        <v>0</v>
      </c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Sapporo</v>
      </c>
      <c r="E6" s="55"/>
      <c r="F6" s="56" t="str">
        <f>V7</f>
        <v>JPN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Sapporo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JPN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38" t="s">
        <v>468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42412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42412</v>
      </c>
      <c r="W9" s="39" t="s">
        <v>411</v>
      </c>
      <c r="X9" s="46">
        <f>VLOOKUP($V$4,Calendar!$1:$1048576,6,FALSE)</f>
        <v>42414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42414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9045073</v>
      </c>
      <c r="B33" s="1338" t="str">
        <f>VLOOKUP(A33,'Athlete and Points'!$A$1:$S$279,2,FALSE)</f>
        <v>ARTHUR Emily</v>
      </c>
      <c r="C33" s="1338"/>
      <c r="D33" s="1014">
        <f>VLOOKUP(A33,'Athlete and Points'!$A$1:$S$279,4,FALSE)</f>
        <v>99</v>
      </c>
      <c r="E33" s="26"/>
      <c r="F33" s="1339"/>
      <c r="G33" s="1340"/>
      <c r="H33" s="26">
        <f>VLOOKUP(B33,Halfpipe!$A$1:$D$148,4,FALSE)</f>
        <v>444</v>
      </c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1049941</v>
      </c>
      <c r="B34" s="1344" t="str">
        <f>VLOOKUP(A34,'Athlete and Points'!$A$1:$S$279,2,FALSE)</f>
        <v>CRAWFORD Holly</v>
      </c>
      <c r="C34" s="1344"/>
      <c r="D34" s="1015">
        <f>VLOOKUP(A34,'Athlete and Points'!$A$1:$S$279,4,FALSE)</f>
        <v>84</v>
      </c>
      <c r="E34" s="23"/>
      <c r="F34" s="1345"/>
      <c r="G34" s="1346"/>
      <c r="H34" s="23">
        <f>VLOOKUP(B34,Halfpipe!$A$1:$D$148,4,FALSE)</f>
        <v>268.48</v>
      </c>
      <c r="I34" s="1345"/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649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564" priority="21" stopIfTrue="1">
      <formula>ISERROR($B$5:$B$13)</formula>
    </cfRule>
  </conditionalFormatting>
  <conditionalFormatting sqref="X9">
    <cfRule type="expression" dxfId="3563" priority="20" stopIfTrue="1">
      <formula>ISERROR($E$9)</formula>
    </cfRule>
  </conditionalFormatting>
  <conditionalFormatting sqref="C20">
    <cfRule type="expression" dxfId="3562" priority="19" stopIfTrue="1">
      <formula>ISERROR(C20:D35)</formula>
    </cfRule>
  </conditionalFormatting>
  <conditionalFormatting sqref="C20">
    <cfRule type="expression" dxfId="3561" priority="18" stopIfTrue="1">
      <formula>ISERROR(C20:D35)</formula>
    </cfRule>
  </conditionalFormatting>
  <conditionalFormatting sqref="B20:B31">
    <cfRule type="expression" dxfId="3560" priority="17" stopIfTrue="1">
      <formula>ISERROR(B20:B35)</formula>
    </cfRule>
  </conditionalFormatting>
  <conditionalFormatting sqref="D20:D31">
    <cfRule type="expression" dxfId="3559" priority="16" stopIfTrue="1">
      <formula>ISERROR(D20:H35)</formula>
    </cfRule>
  </conditionalFormatting>
  <conditionalFormatting sqref="F20:F31">
    <cfRule type="expression" dxfId="3558" priority="15" stopIfTrue="1">
      <formula>ISERROR(F20:N35)</formula>
    </cfRule>
  </conditionalFormatting>
  <conditionalFormatting sqref="E20:E31">
    <cfRule type="expression" dxfId="3557" priority="14" stopIfTrue="1">
      <formula>ISERROR(E20:K35)</formula>
    </cfRule>
  </conditionalFormatting>
  <conditionalFormatting sqref="I20:I31">
    <cfRule type="expression" dxfId="3556" priority="13" stopIfTrue="1">
      <formula>ISERROR(H20:R35)</formula>
    </cfRule>
  </conditionalFormatting>
  <conditionalFormatting sqref="H20:H42">
    <cfRule type="expression" dxfId="355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554" priority="11" stopIfTrue="1">
      <formula>ISERROR(A5)</formula>
    </cfRule>
  </conditionalFormatting>
  <conditionalFormatting sqref="M21:M42">
    <cfRule type="expression" dxfId="3553" priority="10" stopIfTrue="1">
      <formula>ISERROR(L21:X36)</formula>
    </cfRule>
  </conditionalFormatting>
  <conditionalFormatting sqref="B33:B42">
    <cfRule type="expression" dxfId="3552" priority="9" stopIfTrue="1">
      <formula>ISERROR(B33:B48)</formula>
    </cfRule>
  </conditionalFormatting>
  <conditionalFormatting sqref="D33:D42">
    <cfRule type="expression" dxfId="3551" priority="8" stopIfTrue="1">
      <formula>ISERROR(D33:H48)</formula>
    </cfRule>
  </conditionalFormatting>
  <conditionalFormatting sqref="F33:F42">
    <cfRule type="expression" dxfId="3550" priority="7" stopIfTrue="1">
      <formula>ISERROR(F33:N48)</formula>
    </cfRule>
  </conditionalFormatting>
  <conditionalFormatting sqref="E33:E42">
    <cfRule type="expression" dxfId="3549" priority="6" stopIfTrue="1">
      <formula>ISERROR(E33:K48)</formula>
    </cfRule>
  </conditionalFormatting>
  <conditionalFormatting sqref="I33:I42">
    <cfRule type="expression" dxfId="3548" priority="5" stopIfTrue="1">
      <formula>ISERROR(H33:R48)</formula>
    </cfRule>
  </conditionalFormatting>
  <conditionalFormatting sqref="I34:I41">
    <cfRule type="expression" dxfId="3547" priority="4" stopIfTrue="1">
      <formula>ISERROR(H34:R49)</formula>
    </cfRule>
  </conditionalFormatting>
  <conditionalFormatting sqref="I33:I42">
    <cfRule type="expression" dxfId="3546" priority="3" stopIfTrue="1">
      <formula>ISERROR(H33:R48)</formula>
    </cfRule>
  </conditionalFormatting>
  <conditionalFormatting sqref="I35:I42">
    <cfRule type="expression" dxfId="3545" priority="2" stopIfTrue="1">
      <formula>ISERROR(H35:R50)</formula>
    </cfRule>
  </conditionalFormatting>
  <conditionalFormatting sqref="H21:H42">
    <cfRule type="expression" dxfId="3544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Z94"/>
  <sheetViews>
    <sheetView zoomScaleNormal="100" workbookViewId="0">
      <selection activeCell="M22" sqref="M2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31590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11"/>
      <c r="C5" s="42" t="e">
        <f>U5</f>
        <v>#N/A</v>
      </c>
      <c r="E5" s="42"/>
      <c r="F5" s="85"/>
      <c r="G5" s="58"/>
      <c r="H5" s="111"/>
      <c r="I5" s="111"/>
      <c r="J5" s="111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13"/>
      <c r="C6" s="83" t="e">
        <f>U6</f>
        <v>#N/A</v>
      </c>
      <c r="E6" s="55"/>
      <c r="F6" s="56" t="e">
        <f>U7</f>
        <v>#N/A</v>
      </c>
      <c r="G6" s="113"/>
      <c r="H6" s="113"/>
      <c r="I6" s="113"/>
      <c r="J6" s="113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1"/>
      <c r="M8" s="111"/>
      <c r="N8" s="111"/>
      <c r="O8" s="111"/>
      <c r="P8" s="111"/>
      <c r="Q8" s="111"/>
      <c r="R8" s="112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13"/>
      <c r="C9" s="113"/>
      <c r="D9" s="113"/>
      <c r="E9" s="113"/>
      <c r="F9" s="113"/>
      <c r="G9" s="113"/>
      <c r="H9" s="113"/>
      <c r="I9" s="113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11"/>
      <c r="C11" s="111"/>
      <c r="D11" s="42" t="s">
        <v>407</v>
      </c>
      <c r="E11" s="111"/>
      <c r="F11" s="111"/>
      <c r="G11" s="111"/>
      <c r="H11" s="111"/>
      <c r="I11" s="112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14"/>
      <c r="C12" s="114"/>
      <c r="D12" s="114"/>
      <c r="E12" s="114"/>
      <c r="F12" s="114"/>
      <c r="G12" s="114"/>
      <c r="H12" s="114"/>
      <c r="I12" s="10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109"/>
      <c r="C13" s="109"/>
      <c r="D13" s="109"/>
      <c r="E13" s="109"/>
      <c r="F13" s="109"/>
      <c r="G13" s="109"/>
      <c r="H13" s="109"/>
      <c r="I13" s="11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23" t="s">
        <v>393</v>
      </c>
      <c r="E17" s="121"/>
      <c r="F17" s="1295"/>
      <c r="G17" s="1296"/>
      <c r="H17" s="121"/>
      <c r="I17" s="1295"/>
      <c r="J17" s="1297"/>
      <c r="K17" s="1297"/>
      <c r="L17" s="1296"/>
      <c r="M17" s="122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26" t="s">
        <v>391</v>
      </c>
      <c r="E18" s="124" t="s">
        <v>353</v>
      </c>
      <c r="F18" s="1320" t="s">
        <v>352</v>
      </c>
      <c r="G18" s="1321"/>
      <c r="H18" s="124" t="s">
        <v>151</v>
      </c>
      <c r="I18" s="1320" t="s">
        <v>351</v>
      </c>
      <c r="J18" s="1322"/>
      <c r="K18" s="1322"/>
      <c r="L18" s="1321"/>
      <c r="M18" s="12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19" t="s">
        <v>389</v>
      </c>
      <c r="E19" s="32"/>
      <c r="F19" s="1328"/>
      <c r="G19" s="1329"/>
      <c r="H19" s="117"/>
      <c r="I19" s="1328"/>
      <c r="J19" s="1330"/>
      <c r="K19" s="1330"/>
      <c r="L19" s="1329"/>
      <c r="M19" s="118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20"/>
      <c r="N20" s="1336"/>
      <c r="O20" s="1337"/>
      <c r="P20" s="1336"/>
      <c r="Q20" s="1337"/>
      <c r="R20" s="115"/>
    </row>
    <row r="21" spans="1:18" ht="13.5" thickBot="1">
      <c r="A21" s="28">
        <v>9040115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9040077</v>
      </c>
      <c r="B22" s="1344" t="str">
        <f>VLOOKUP(A22,'Athlete and Points'!$A$1:$S$91,2,FALSE)</f>
        <v>BOLTON Cameron</v>
      </c>
      <c r="C22" s="1344"/>
      <c r="D22" s="24">
        <f>VLOOKUP(A22,'Athlete and Points'!$A$1:$S$91,4,FALSE)</f>
        <v>90</v>
      </c>
      <c r="E22" s="23"/>
      <c r="F22" s="1345">
        <f>VLOOKUP(A22,'Athlete and Points'!$A$1:$S$91,8,FALSE)</f>
        <v>378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27"/>
      <c r="C32" s="127"/>
      <c r="D32" s="115"/>
      <c r="E32" s="115"/>
      <c r="F32" s="1336"/>
      <c r="G32" s="1337"/>
      <c r="H32" s="115"/>
      <c r="I32" s="1336"/>
      <c r="J32" s="1337"/>
      <c r="K32" s="1337"/>
      <c r="L32" s="1337"/>
      <c r="M32" s="116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2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4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4255" priority="22" stopIfTrue="1">
      <formula>ISERROR($B$5:$B$13)</formula>
    </cfRule>
  </conditionalFormatting>
  <conditionalFormatting sqref="W9">
    <cfRule type="expression" dxfId="4254" priority="21" stopIfTrue="1">
      <formula>ISERROR($E$9)</formula>
    </cfRule>
  </conditionalFormatting>
  <conditionalFormatting sqref="C20">
    <cfRule type="expression" dxfId="4253" priority="20" stopIfTrue="1">
      <formula>ISERROR(C20:D35)</formula>
    </cfRule>
  </conditionalFormatting>
  <conditionalFormatting sqref="C20">
    <cfRule type="expression" dxfId="4252" priority="19" stopIfTrue="1">
      <formula>ISERROR(C20:D35)</formula>
    </cfRule>
  </conditionalFormatting>
  <conditionalFormatting sqref="B20:B31">
    <cfRule type="expression" dxfId="4251" priority="18" stopIfTrue="1">
      <formula>ISERROR(B20:B35)</formula>
    </cfRule>
  </conditionalFormatting>
  <conditionalFormatting sqref="D20:D31">
    <cfRule type="expression" dxfId="4250" priority="17" stopIfTrue="1">
      <formula>ISERROR(D20:H35)</formula>
    </cfRule>
  </conditionalFormatting>
  <conditionalFormatting sqref="F20:F31">
    <cfRule type="expression" dxfId="4249" priority="16" stopIfTrue="1">
      <formula>ISERROR(F20:N35)</formula>
    </cfRule>
  </conditionalFormatting>
  <conditionalFormatting sqref="E20:E31">
    <cfRule type="expression" dxfId="4248" priority="15" stopIfTrue="1">
      <formula>ISERROR(E20:K35)</formula>
    </cfRule>
  </conditionalFormatting>
  <conditionalFormatting sqref="I20:I31">
    <cfRule type="expression" dxfId="4247" priority="14" stopIfTrue="1">
      <formula>ISERROR(H20:R35)</formula>
    </cfRule>
  </conditionalFormatting>
  <conditionalFormatting sqref="H20:H31">
    <cfRule type="expression" dxfId="4246" priority="13" stopIfTrue="1">
      <formula>ISERROR(G20:P35)</formula>
    </cfRule>
  </conditionalFormatting>
  <conditionalFormatting sqref="F6 C20 A20:B31 E5:E6 D33:M42 C5:C6 K9:R10 L11:N11 D20:Q31 A33:B42">
    <cfRule type="containsErrors" dxfId="4245" priority="12" stopIfTrue="1">
      <formula>ISERROR(A5)</formula>
    </cfRule>
  </conditionalFormatting>
  <conditionalFormatting sqref="M21:M31">
    <cfRule type="expression" dxfId="4244" priority="11" stopIfTrue="1">
      <formula>ISERROR(L21:U36)</formula>
    </cfRule>
  </conditionalFormatting>
  <conditionalFormatting sqref="B33:B42">
    <cfRule type="expression" dxfId="4243" priority="10" stopIfTrue="1">
      <formula>ISERROR(B33:B48)</formula>
    </cfRule>
  </conditionalFormatting>
  <conditionalFormatting sqref="D33:D42">
    <cfRule type="expression" dxfId="4242" priority="9" stopIfTrue="1">
      <formula>ISERROR(D33:H48)</formula>
    </cfRule>
  </conditionalFormatting>
  <conditionalFormatting sqref="F33:F42">
    <cfRule type="expression" dxfId="4241" priority="8" stopIfTrue="1">
      <formula>ISERROR(F33:N48)</formula>
    </cfRule>
  </conditionalFormatting>
  <conditionalFormatting sqref="E33:E42">
    <cfRule type="expression" dxfId="4240" priority="7" stopIfTrue="1">
      <formula>ISERROR(E33:K48)</formula>
    </cfRule>
  </conditionalFormatting>
  <conditionalFormatting sqref="I33:I42">
    <cfRule type="expression" dxfId="4239" priority="6" stopIfTrue="1">
      <formula>ISERROR(H33:R48)</formula>
    </cfRule>
  </conditionalFormatting>
  <conditionalFormatting sqref="H33:H42">
    <cfRule type="expression" dxfId="4238" priority="5" stopIfTrue="1">
      <formula>ISERROR(G33:P48)</formula>
    </cfRule>
  </conditionalFormatting>
  <conditionalFormatting sqref="M33:M42">
    <cfRule type="expression" dxfId="4237" priority="4" stopIfTrue="1">
      <formula>ISERROR(L33:U48)</formula>
    </cfRule>
  </conditionalFormatting>
  <conditionalFormatting sqref="I34:I41">
    <cfRule type="expression" dxfId="4236" priority="3" stopIfTrue="1">
      <formula>ISERROR(H34:R49)</formula>
    </cfRule>
  </conditionalFormatting>
  <conditionalFormatting sqref="I33">
    <cfRule type="expression" dxfId="4235" priority="2" stopIfTrue="1">
      <formula>ISERROR(H33:R48)</formula>
    </cfRule>
  </conditionalFormatting>
  <conditionalFormatting sqref="I35:I42">
    <cfRule type="expression" dxfId="4234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rgb="FFFF0000"/>
  </sheetPr>
  <dimension ref="A1:AC94"/>
  <sheetViews>
    <sheetView topLeftCell="A7" zoomScaleNormal="100" workbookViewId="0">
      <selection activeCell="E23" sqref="E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37706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Hole Shot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Hole Shot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Ski Cooper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Ski Cooper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5938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42416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42416</v>
      </c>
      <c r="W9" s="39" t="s">
        <v>411</v>
      </c>
      <c r="X9" s="46">
        <f>VLOOKUP($V$4,Calendar!$1:$1048576,6,FALSE)</f>
        <v>42421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FIS/NAC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481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6</v>
      </c>
      <c r="I15" s="37" t="s">
        <v>396</v>
      </c>
      <c r="J15" s="37"/>
      <c r="K15" s="1315">
        <f>COUNT(A21:A31)</f>
        <v>10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5">
        <v>9040155</v>
      </c>
      <c r="B21" s="1338" t="str">
        <f>VLOOKUP(A21,'Athlete and Points'!$A$1:$S$279,2,FALSE)</f>
        <v>DICKSON Adam</v>
      </c>
      <c r="C21" s="1338"/>
      <c r="D21" s="1014">
        <f>VLOOKUP(A21,'Athlete and Points'!$A$1:$S$279,4,FALSE)</f>
        <v>95</v>
      </c>
      <c r="E21" s="26"/>
      <c r="F21" s="1339">
        <f>VLOOKUP(A21,'Athlete and Points'!$A$1:$S$279,8,FALSE)</f>
        <v>242.5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/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9040168</v>
      </c>
      <c r="B22" s="1344" t="str">
        <f>VLOOKUP(A22,'Athlete and Points'!$A$1:$S$279,2,FALSE)</f>
        <v>MILLER Josh</v>
      </c>
      <c r="C22" s="1344"/>
      <c r="D22" s="1015">
        <f>VLOOKUP(A22,'Athlete and Points'!$A$1:$S$279,4,FALSE)</f>
        <v>94</v>
      </c>
      <c r="E22" s="23"/>
      <c r="F22" s="1345">
        <f>VLOOKUP(A22,'Athlete and Points'!$A$1:$S$279,8,FALSE)</f>
        <v>173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9040188</v>
      </c>
      <c r="B23" s="1344" t="str">
        <f>VLOOKUP(A23,'Athlete and Points'!$A$1:$S$279,2,FALSE)</f>
        <v>LAMBERT Adam</v>
      </c>
      <c r="C23" s="1344"/>
      <c r="D23" s="1015">
        <f>VLOOKUP(A23,'Athlete and Points'!$A$1:$S$279,4,FALSE)</f>
        <v>97</v>
      </c>
      <c r="E23" s="23"/>
      <c r="F23" s="1345">
        <f>VLOOKUP(A23,'Athlete and Points'!$A$1:$S$279,8,FALSE)</f>
        <v>142.80000000000001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9040174</v>
      </c>
      <c r="B24" s="1344" t="str">
        <f>VLOOKUP(A24,'Athlete and Points'!$A$1:$S$279,2,FALSE)</f>
        <v>GARNER Ryan</v>
      </c>
      <c r="C24" s="1344"/>
      <c r="D24" s="1015">
        <f>VLOOKUP(A24,'Athlete and Points'!$A$1:$S$279,4,FALSE)</f>
        <v>97</v>
      </c>
      <c r="E24" s="23"/>
      <c r="F24" s="1345">
        <f>VLOOKUP(A24,'Athlete and Points'!$A$1:$S$279,8,FALSE)</f>
        <v>64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9040196</v>
      </c>
      <c r="B25" s="1344" t="str">
        <f>VLOOKUP(A25,'Athlete and Points'!$A$1:$S$279,2,FALSE)</f>
        <v>MASJUK Nicholas</v>
      </c>
      <c r="C25" s="1344"/>
      <c r="D25" s="1015">
        <f>VLOOKUP(A25,'Athlete and Points'!$A$1:$S$279,4,FALSE)</f>
        <v>97</v>
      </c>
      <c r="E25" s="23"/>
      <c r="F25" s="1345">
        <f>VLOOKUP(A25,'Athlete and Points'!$A$1:$S$279,8,FALSE)</f>
        <v>57.2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  <c r="T25" s="52" t="s">
        <v>1295</v>
      </c>
    </row>
    <row r="26" spans="1:21">
      <c r="A26" s="25">
        <v>9040203</v>
      </c>
      <c r="B26" s="1344" t="str">
        <f>VLOOKUP(A26,'Athlete and Points'!$A$1:$S$279,2,FALSE)</f>
        <v>NICHOLAS Bryn</v>
      </c>
      <c r="C26" s="1344"/>
      <c r="D26" s="1015">
        <f>VLOOKUP(A26,'Athlete and Points'!$A$1:$S$279,4,FALSE)</f>
        <v>0</v>
      </c>
      <c r="E26" s="23"/>
      <c r="F26" s="1345">
        <f>VLOOKUP(A26,'Athlete and Points'!$A$1:$S$279,8,FALSE)</f>
        <v>49.4</v>
      </c>
      <c r="G26" s="1346"/>
      <c r="H26" s="23" t="e">
        <f>VLOOKUP(B26,Halfpipe!$A$1:$D$148,4,FALSE)</f>
        <v>#N/A</v>
      </c>
      <c r="I26" s="1345" t="str">
        <f>VLOOKUP(A26,'Athlete and Points'!$A$1:$S$279,14,FALSE)</f>
        <v>---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1139">
        <v>9040230</v>
      </c>
      <c r="B27" s="1344" t="str">
        <f>VLOOKUP(A27,'Athlete and Points'!$A$1:$S$279,2,FALSE)</f>
        <v>MASJUK Callum</v>
      </c>
      <c r="C27" s="1344"/>
      <c r="D27" s="1015">
        <f>VLOOKUP(A27,'Athlete and Points'!$A$1:$S$279,4,FALSE)</f>
        <v>0</v>
      </c>
      <c r="E27" s="23"/>
      <c r="F27" s="1345">
        <f>VLOOKUP(A27,'Athlete and Points'!$A$1:$S$279,8,FALSE)</f>
        <v>39</v>
      </c>
      <c r="G27" s="1346"/>
      <c r="H27" s="23" t="e">
        <f>VLOOKUP(B27,Halfpipe!$A$1:$D$148,4,FALSE)</f>
        <v>#N/A</v>
      </c>
      <c r="I27" s="1345" t="str">
        <f>VLOOKUP(A27,'Athlete and Points'!$A$1:$S$279,14,FALSE)</f>
        <v>---</v>
      </c>
      <c r="J27" s="1346"/>
      <c r="K27" s="1346"/>
      <c r="L27" s="1346"/>
      <c r="M27" s="23"/>
      <c r="N27" s="1347"/>
      <c r="O27" s="1348"/>
      <c r="P27" s="1347"/>
      <c r="Q27" s="1349"/>
      <c r="R27" s="18"/>
      <c r="T27" s="52" t="s">
        <v>1296</v>
      </c>
    </row>
    <row r="28" spans="1:21">
      <c r="A28" s="25">
        <v>9040238</v>
      </c>
      <c r="B28" s="1344" t="str">
        <f>VLOOKUP(A28,'Athlete and Points'!$A$1:$S$279,2,FALSE)</f>
        <v>NAJDECKI-DEVINE Ca...</v>
      </c>
      <c r="C28" s="1344"/>
      <c r="D28" s="1015">
        <f>VLOOKUP(A28,'Athlete and Points'!$A$1:$S$279,4,FALSE)</f>
        <v>97</v>
      </c>
      <c r="E28" s="23"/>
      <c r="F28" s="1345">
        <f>VLOOKUP(A28,'Athlete and Points'!$A$1:$S$279,8,FALSE)</f>
        <v>15.36</v>
      </c>
      <c r="G28" s="1435"/>
      <c r="H28" s="23" t="e">
        <f>VLOOKUP(B28,Halfpipe!$A$1:$D$148,4,FALSE)</f>
        <v>#N/A</v>
      </c>
      <c r="I28" s="1345" t="str">
        <f>VLOOKUP(A28,'Athlete and Points'!$A$1:$S$279,14,FALSE)</f>
        <v>---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>
        <v>9040229</v>
      </c>
      <c r="B29" s="1344" t="str">
        <f>VLOOKUP(A29,'Athlete and Points'!$A$1:$S$279,2,FALSE)</f>
        <v>MANDL Max</v>
      </c>
      <c r="C29" s="1344"/>
      <c r="D29" s="1015">
        <f>VLOOKUP(A29,'Athlete and Points'!$A$1:$S$279,4,FALSE)</f>
        <v>98</v>
      </c>
      <c r="E29" s="23"/>
      <c r="F29" s="1345">
        <f>VLOOKUP(A29,'Athlete and Points'!$A$1:$S$279,8,FALSE)</f>
        <v>68.900000000000006</v>
      </c>
      <c r="G29" s="1435"/>
      <c r="H29" s="23"/>
      <c r="I29" s="1345"/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>
        <v>9040245</v>
      </c>
      <c r="B30" s="1344" t="str">
        <f>VLOOKUP(A30,'Athlete and Points'!$A$1:$S$279,2,FALSE)</f>
        <v>PENNINGTON Angus</v>
      </c>
      <c r="C30" s="1344"/>
      <c r="D30" s="1015">
        <f>VLOOKUP(A30,'Athlete and Points'!$A$1:$S$279,4,FALSE)</f>
        <v>97</v>
      </c>
      <c r="E30" s="23"/>
      <c r="F30" s="1345">
        <f>VLOOKUP(A30,'Athlete and Points'!$A$1:$S$279,8,FALSE)</f>
        <v>25.25</v>
      </c>
      <c r="G30" s="1435"/>
      <c r="H30" s="23" t="e">
        <f>VLOOKUP(B30,Halfpipe!$A$1:$D$148,4,FALSE)</f>
        <v>#N/A</v>
      </c>
      <c r="I30" s="1345" t="str">
        <f>VLOOKUP(A30,'Athlete and Points'!$A$1:$S$279,14,FALSE)</f>
        <v>---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5">
        <v>9045066</v>
      </c>
      <c r="B33" s="1338" t="str">
        <f>VLOOKUP(A33,'Athlete and Points'!$A$1:$S$279,2,FALSE)</f>
        <v>BAFF Georgia</v>
      </c>
      <c r="C33" s="1338"/>
      <c r="D33" s="27">
        <f>VLOOKUP(A33,'Athlete and Points'!$A$1:$S$279,4,FALSE)</f>
        <v>97</v>
      </c>
      <c r="E33" s="26"/>
      <c r="F33" s="1339">
        <f>VLOOKUP(A33,'Athlete and Points'!$A$1:$S$279,8,FALSE)</f>
        <v>224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9045096</v>
      </c>
      <c r="B34" s="1344" t="str">
        <f>VLOOKUP(A34,'Athlete and Points'!$A$1:$S$279,2,FALSE)</f>
        <v>BOYCE Emily</v>
      </c>
      <c r="C34" s="1344"/>
      <c r="D34" s="24">
        <f>VLOOKUP(A34,'Athlete and Points'!$A$1:$S$279,4,FALSE)</f>
        <v>0</v>
      </c>
      <c r="E34" s="23"/>
      <c r="F34" s="1345">
        <f>VLOOKUP(A34,'Athlete and Points'!$A$1:$S$279,8,FALSE)</f>
        <v>120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9045058</v>
      </c>
      <c r="B35" s="1344" t="str">
        <f>VLOOKUP(A35,'Athlete and Points'!$A$1:$S$279,2,FALSE)</f>
        <v>TURNER Ellise</v>
      </c>
      <c r="C35" s="1344"/>
      <c r="D35" s="24">
        <f>VLOOKUP(A35,'Athlete and Points'!$A$1:$S$279,4,FALSE)</f>
        <v>95</v>
      </c>
      <c r="E35" s="23"/>
      <c r="F35" s="1345">
        <f>VLOOKUP(A35,'Athlete and Points'!$A$1:$S$279,8,FALSE)</f>
        <v>164.8</v>
      </c>
      <c r="G35" s="1346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>
        <v>9045053</v>
      </c>
      <c r="B36" s="1344" t="str">
        <f>VLOOKUP(A36,'Athlete and Points'!$A$1:$S$279,2,FALSE)</f>
        <v>TUDHOPE Annabel</v>
      </c>
      <c r="C36" s="1344"/>
      <c r="D36" s="24">
        <f>VLOOKUP(A36,'Athlete and Points'!$A$1:$S$279,4,FALSE)</f>
        <v>95</v>
      </c>
      <c r="E36" s="23"/>
      <c r="F36" s="1345">
        <f>VLOOKUP(A36,'Athlete and Points'!$A$1:$S$279,8,FALSE)</f>
        <v>96</v>
      </c>
      <c r="G36" s="1346"/>
      <c r="H36" s="23" t="e">
        <f>VLOOKUP(B36,Halfpipe!$A$1:$D$148,4,FALSE)</f>
        <v>#N/A</v>
      </c>
      <c r="I36" s="1345" t="str">
        <f>VLOOKUP(A36,'Athlete and Points'!$A$1:$S$279,14,FALSE)</f>
        <v>---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1139">
        <v>9045097</v>
      </c>
      <c r="B37" s="1344" t="str">
        <f>VLOOKUP(A37,'Athlete and Points'!$A$1:$S$279,2,FALSE)</f>
        <v>BATTEN Charlotte</v>
      </c>
      <c r="C37" s="1344"/>
      <c r="D37" s="24">
        <f>VLOOKUP(A37,'Athlete and Points'!$A$1:$S$279,4,FALSE)</f>
        <v>0</v>
      </c>
      <c r="E37" s="23"/>
      <c r="F37" s="1345">
        <f>VLOOKUP(A37,'Athlete and Points'!$A$1:$S$279,8,FALSE)</f>
        <v>40</v>
      </c>
      <c r="G37" s="1346"/>
      <c r="H37" s="23" t="e">
        <f>VLOOKUP(B37,Halfpipe!$A$1:$D$148,4,FALSE)</f>
        <v>#N/A</v>
      </c>
      <c r="I37" s="1345" t="str">
        <f>VLOOKUP(A37,'Athlete and Points'!$A$1:$S$279,14,FALSE)</f>
        <v>---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>
        <v>9045100</v>
      </c>
      <c r="B38" s="1344" t="str">
        <f>VLOOKUP(A38,'Athlete and Points'!$A$1:$S$279,2,FALSE)</f>
        <v>MCCLOSKEY Cora</v>
      </c>
      <c r="C38" s="1344"/>
      <c r="D38" s="24">
        <f>VLOOKUP(A38,'Athlete and Points'!$A$1:$S$279,4,FALSE)</f>
        <v>0</v>
      </c>
      <c r="E38" s="23"/>
      <c r="F38" s="1345">
        <f>VLOOKUP(A38,'Athlete and Points'!$A$1:$S$279,8,FALSE)</f>
        <v>50</v>
      </c>
      <c r="G38" s="1435"/>
      <c r="H38" s="23" t="e">
        <f>VLOOKUP(B38,Halfpipe!$A$1:$D$148,4,FALSE)</f>
        <v>#N/A</v>
      </c>
      <c r="I38" s="1345" t="str">
        <f>VLOOKUP(A38,'Athlete and Points'!$A$1:$S$279,14,FALSE)</f>
        <v>---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5942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945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543" priority="23" stopIfTrue="1">
      <formula>ISERROR($B$5:$B$13)</formula>
    </cfRule>
  </conditionalFormatting>
  <conditionalFormatting sqref="X9">
    <cfRule type="expression" dxfId="3542" priority="22" stopIfTrue="1">
      <formula>ISERROR($E$9)</formula>
    </cfRule>
  </conditionalFormatting>
  <conditionalFormatting sqref="C20">
    <cfRule type="expression" dxfId="3541" priority="21" stopIfTrue="1">
      <formula>ISERROR(C20:D35)</formula>
    </cfRule>
  </conditionalFormatting>
  <conditionalFormatting sqref="C20">
    <cfRule type="expression" dxfId="3540" priority="20" stopIfTrue="1">
      <formula>ISERROR(C20:D35)</formula>
    </cfRule>
  </conditionalFormatting>
  <conditionalFormatting sqref="B20:B31">
    <cfRule type="expression" dxfId="3539" priority="19" stopIfTrue="1">
      <formula>ISERROR(B20:B35)</formula>
    </cfRule>
  </conditionalFormatting>
  <conditionalFormatting sqref="D20:D31">
    <cfRule type="expression" dxfId="3538" priority="18" stopIfTrue="1">
      <formula>ISERROR(D20:H35)</formula>
    </cfRule>
  </conditionalFormatting>
  <conditionalFormatting sqref="F20:F31">
    <cfRule type="expression" dxfId="3537" priority="17" stopIfTrue="1">
      <formula>ISERROR(F20:N35)</formula>
    </cfRule>
  </conditionalFormatting>
  <conditionalFormatting sqref="E20:E31">
    <cfRule type="expression" dxfId="3536" priority="16" stopIfTrue="1">
      <formula>ISERROR(E20:K35)</formula>
    </cfRule>
  </conditionalFormatting>
  <conditionalFormatting sqref="I20:I31">
    <cfRule type="expression" dxfId="3535" priority="15" stopIfTrue="1">
      <formula>ISERROR(H20:R35)</formula>
    </cfRule>
  </conditionalFormatting>
  <conditionalFormatting sqref="H20:H42">
    <cfRule type="expression" dxfId="3534" priority="14" stopIfTrue="1">
      <formula>ISERROR(G20:P35)</formula>
    </cfRule>
  </conditionalFormatting>
  <conditionalFormatting sqref="F6 C20 E5:E6 C5:C6 K9:R10 L11:N11 D33:G42 D20:Q21 D22:G31 N22:Q31 M22:M42 I22:L31 I33:L42 H22:H42 A20:B31 A33:B42">
    <cfRule type="containsErrors" dxfId="3533" priority="13" stopIfTrue="1">
      <formula>ISERROR(A5)</formula>
    </cfRule>
  </conditionalFormatting>
  <conditionalFormatting sqref="M21:M42">
    <cfRule type="expression" dxfId="3532" priority="12" stopIfTrue="1">
      <formula>ISERROR(L21:X36)</formula>
    </cfRule>
  </conditionalFormatting>
  <conditionalFormatting sqref="B33:B42">
    <cfRule type="expression" dxfId="3531" priority="11" stopIfTrue="1">
      <formula>ISERROR(B33:B48)</formula>
    </cfRule>
  </conditionalFormatting>
  <conditionalFormatting sqref="D33:D42">
    <cfRule type="expression" dxfId="3530" priority="10" stopIfTrue="1">
      <formula>ISERROR(D33:H48)</formula>
    </cfRule>
  </conditionalFormatting>
  <conditionalFormatting sqref="F33:F42">
    <cfRule type="expression" dxfId="3529" priority="9" stopIfTrue="1">
      <formula>ISERROR(F33:N48)</formula>
    </cfRule>
  </conditionalFormatting>
  <conditionalFormatting sqref="E33:E42">
    <cfRule type="expression" dxfId="3528" priority="8" stopIfTrue="1">
      <formula>ISERROR(E33:K48)</formula>
    </cfRule>
  </conditionalFormatting>
  <conditionalFormatting sqref="I33:I42">
    <cfRule type="expression" dxfId="3527" priority="7" stopIfTrue="1">
      <formula>ISERROR(H33:R48)</formula>
    </cfRule>
  </conditionalFormatting>
  <conditionalFormatting sqref="I34:I41">
    <cfRule type="expression" dxfId="3526" priority="6" stopIfTrue="1">
      <formula>ISERROR(H34:R49)</formula>
    </cfRule>
  </conditionalFormatting>
  <conditionalFormatting sqref="I33:I42">
    <cfRule type="expression" dxfId="3525" priority="5" stopIfTrue="1">
      <formula>ISERROR(H33:R48)</formula>
    </cfRule>
  </conditionalFormatting>
  <conditionalFormatting sqref="I35:I42">
    <cfRule type="expression" dxfId="3524" priority="4" stopIfTrue="1">
      <formula>ISERROR(H35:R50)</formula>
    </cfRule>
  </conditionalFormatting>
  <conditionalFormatting sqref="H21:H42">
    <cfRule type="expression" dxfId="3523" priority="3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rgb="FFFF0000"/>
  </sheetPr>
  <dimension ref="A1:AC94"/>
  <sheetViews>
    <sheetView zoomScaleNormal="100" workbookViewId="0">
      <selection activeCell="E23" sqref="E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38253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/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Toronto Ski Club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Toronto Ski Club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42417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42417</v>
      </c>
      <c r="W9" s="39" t="s">
        <v>411</v>
      </c>
      <c r="X9" s="46">
        <f>VLOOKUP($V$4,Calendar!$1:$1048576,6,FALSE)</f>
        <v>42418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42418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541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9040196</v>
      </c>
      <c r="B22" s="1344" t="str">
        <f>VLOOKUP(A22,'Athlete and Points'!$A$1:$S$279,2,FALSE)</f>
        <v>MASJUK Nicholas</v>
      </c>
      <c r="C22" s="1344"/>
      <c r="D22" s="24">
        <f>VLOOKUP(A22,'Athlete and Points'!$A$1:$S$279,4,FALSE)</f>
        <v>97</v>
      </c>
      <c r="E22" s="23">
        <f>VLOOKUP(A22,'Athlete and Points'!$A$1:$S$279,5,FALSE)</f>
        <v>24</v>
      </c>
      <c r="F22" s="1345"/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1" ht="13.5" thickBot="1">
      <c r="A23" s="25">
        <v>1177677</v>
      </c>
      <c r="B23" s="1344" t="str">
        <f>VLOOKUP(A23,'Athlete and Points'!$A$1:$S$279,2,FALSE)</f>
        <v>SMITH Michael</v>
      </c>
      <c r="C23" s="1344"/>
      <c r="D23" s="24">
        <f>VLOOKUP(A23,'Athlete and Points'!$A$1:$S$279,4,FALSE)</f>
        <v>67</v>
      </c>
      <c r="E23" s="23">
        <f>VLOOKUP(A23,'Athlete and Points'!$A$1:$S$279,5,FALSE)</f>
        <v>23</v>
      </c>
      <c r="F23" s="1345"/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9045081</v>
      </c>
      <c r="B33" s="1338" t="str">
        <f>VLOOKUP(A33,'Athlete and Points'!$A$1:$S$279,2,FALSE)</f>
        <v>BONGIORNO Millie</v>
      </c>
      <c r="C33" s="1338"/>
      <c r="D33" s="27">
        <f>VLOOKUP(A33,'Athlete and Points'!$A$1:$S$279,4,FALSE)</f>
        <v>97</v>
      </c>
      <c r="E33" s="26">
        <f>VLOOKUP(A33,'Athlete and Points'!$A$1:$S$279,5,FALSE)</f>
        <v>52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522" priority="21" stopIfTrue="1">
      <formula>ISERROR($B$5:$B$13)</formula>
    </cfRule>
  </conditionalFormatting>
  <conditionalFormatting sqref="X9">
    <cfRule type="expression" dxfId="3521" priority="20" stopIfTrue="1">
      <formula>ISERROR($E$9)</formula>
    </cfRule>
  </conditionalFormatting>
  <conditionalFormatting sqref="C20">
    <cfRule type="expression" dxfId="3520" priority="19" stopIfTrue="1">
      <formula>ISERROR(C20:D35)</formula>
    </cfRule>
  </conditionalFormatting>
  <conditionalFormatting sqref="C20">
    <cfRule type="expression" dxfId="3519" priority="18" stopIfTrue="1">
      <formula>ISERROR(C20:D35)</formula>
    </cfRule>
  </conditionalFormatting>
  <conditionalFormatting sqref="B20:B31">
    <cfRule type="expression" dxfId="3518" priority="17" stopIfTrue="1">
      <formula>ISERROR(B20:B35)</formula>
    </cfRule>
  </conditionalFormatting>
  <conditionalFormatting sqref="D20:D31">
    <cfRule type="expression" dxfId="3517" priority="16" stopIfTrue="1">
      <formula>ISERROR(D20:H35)</formula>
    </cfRule>
  </conditionalFormatting>
  <conditionalFormatting sqref="F20:F31">
    <cfRule type="expression" dxfId="3516" priority="15" stopIfTrue="1">
      <formula>ISERROR(F20:N35)</formula>
    </cfRule>
  </conditionalFormatting>
  <conditionalFormatting sqref="E20:E31">
    <cfRule type="expression" dxfId="3515" priority="14" stopIfTrue="1">
      <formula>ISERROR(E20:K35)</formula>
    </cfRule>
  </conditionalFormatting>
  <conditionalFormatting sqref="I20:I31">
    <cfRule type="expression" dxfId="3514" priority="13" stopIfTrue="1">
      <formula>ISERROR(H20:R35)</formula>
    </cfRule>
  </conditionalFormatting>
  <conditionalFormatting sqref="H20:H42">
    <cfRule type="expression" dxfId="3513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512" priority="11" stopIfTrue="1">
      <formula>ISERROR(A5)</formula>
    </cfRule>
  </conditionalFormatting>
  <conditionalFormatting sqref="M21:M42">
    <cfRule type="expression" dxfId="3511" priority="10" stopIfTrue="1">
      <formula>ISERROR(L21:X36)</formula>
    </cfRule>
  </conditionalFormatting>
  <conditionalFormatting sqref="B33:B42">
    <cfRule type="expression" dxfId="3510" priority="9" stopIfTrue="1">
      <formula>ISERROR(B33:B48)</formula>
    </cfRule>
  </conditionalFormatting>
  <conditionalFormatting sqref="D33:D42">
    <cfRule type="expression" dxfId="3509" priority="8" stopIfTrue="1">
      <formula>ISERROR(D33:H48)</formula>
    </cfRule>
  </conditionalFormatting>
  <conditionalFormatting sqref="F33:F42">
    <cfRule type="expression" dxfId="3508" priority="7" stopIfTrue="1">
      <formula>ISERROR(F33:N48)</formula>
    </cfRule>
  </conditionalFormatting>
  <conditionalFormatting sqref="E33:E42">
    <cfRule type="expression" dxfId="3507" priority="6" stopIfTrue="1">
      <formula>ISERROR(E33:K48)</formula>
    </cfRule>
  </conditionalFormatting>
  <conditionalFormatting sqref="I33:I42">
    <cfRule type="expression" dxfId="3506" priority="5" stopIfTrue="1">
      <formula>ISERROR(H33:R48)</formula>
    </cfRule>
  </conditionalFormatting>
  <conditionalFormatting sqref="I34:I41">
    <cfRule type="expression" dxfId="3505" priority="4" stopIfTrue="1">
      <formula>ISERROR(H34:R49)</formula>
    </cfRule>
  </conditionalFormatting>
  <conditionalFormatting sqref="I33:I42">
    <cfRule type="expression" dxfId="3504" priority="3" stopIfTrue="1">
      <formula>ISERROR(H33:R48)</formula>
    </cfRule>
  </conditionalFormatting>
  <conditionalFormatting sqref="I35:I42">
    <cfRule type="expression" dxfId="3503" priority="2" stopIfTrue="1">
      <formula>ISERROR(H35:R50)</formula>
    </cfRule>
  </conditionalFormatting>
  <conditionalFormatting sqref="H21:H42">
    <cfRule type="expression" dxfId="3502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osadmin@ontariosnowboarders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>
    <tabColor rgb="FFFF0000"/>
  </sheetPr>
  <dimension ref="A1:AC94"/>
  <sheetViews>
    <sheetView topLeftCell="A13" zoomScaleNormal="100" workbookViewId="0">
      <selection activeCell="S40" sqref="S4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37377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/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PyeongChang</v>
      </c>
      <c r="E6" s="55"/>
      <c r="F6" s="56" t="str">
        <f>V7</f>
        <v>KOR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PyeongChang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KOR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891" t="s">
        <v>468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42419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42419</v>
      </c>
      <c r="W9" s="39" t="s">
        <v>411</v>
      </c>
      <c r="X9" s="46">
        <f>VLOOKUP($V$4,Calendar!$1:$1048576,6,FALSE)</f>
        <v>42421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9045076</v>
      </c>
      <c r="B33" s="1338" t="str">
        <f>VLOOKUP(A33,'Athlete and Points'!$A$1:$S$279,2,FALSE)</f>
        <v>MULLINS Mahalah</v>
      </c>
      <c r="C33" s="1338"/>
      <c r="D33" s="1014">
        <f>VLOOKUP(A33,'Athlete and Points'!$A$1:$S$279,4,FALSE)</f>
        <v>98</v>
      </c>
      <c r="E33" s="26"/>
      <c r="F33" s="1339"/>
      <c r="G33" s="1340"/>
      <c r="H33" s="26"/>
      <c r="I33" s="1339"/>
      <c r="J33" s="1340"/>
      <c r="K33" s="1340"/>
      <c r="L33" s="1340"/>
      <c r="M33" s="26">
        <f>VLOOKUP(B33,Slopestyle!$A$1:$D$113,4,FALSE)</f>
        <v>304.26</v>
      </c>
      <c r="N33" s="1341"/>
      <c r="O33" s="1342"/>
      <c r="P33" s="1341"/>
      <c r="Q33" s="1343"/>
      <c r="R33" s="5"/>
    </row>
    <row r="34" spans="1:18" ht="13.5" thickBot="1">
      <c r="A34" s="25">
        <v>9045072</v>
      </c>
      <c r="B34" s="1344" t="str">
        <f>VLOOKUP(A34,'Athlete and Points'!$A$1:$S$279,2,FALSE)</f>
        <v>RICH Jessica</v>
      </c>
      <c r="C34" s="1344"/>
      <c r="D34" s="1015">
        <f>VLOOKUP(A34,'Athlete and Points'!$A$1:$S$279,4,FALSE)</f>
        <v>90</v>
      </c>
      <c r="E34" s="23"/>
      <c r="F34" s="1345"/>
      <c r="G34" s="1346"/>
      <c r="H34" s="23"/>
      <c r="I34" s="1345"/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/>
      <c r="F35" s="1345"/>
      <c r="G35" s="1346"/>
      <c r="H35" s="23"/>
      <c r="I35" s="1345"/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501" priority="21" stopIfTrue="1">
      <formula>ISERROR($B$5:$B$13)</formula>
    </cfRule>
  </conditionalFormatting>
  <conditionalFormatting sqref="X9">
    <cfRule type="expression" dxfId="3500" priority="20" stopIfTrue="1">
      <formula>ISERROR($E$9)</formula>
    </cfRule>
  </conditionalFormatting>
  <conditionalFormatting sqref="C20">
    <cfRule type="expression" dxfId="3499" priority="19" stopIfTrue="1">
      <formula>ISERROR(C20:D35)</formula>
    </cfRule>
  </conditionalFormatting>
  <conditionalFormatting sqref="C20">
    <cfRule type="expression" dxfId="3498" priority="18" stopIfTrue="1">
      <formula>ISERROR(C20:D35)</formula>
    </cfRule>
  </conditionalFormatting>
  <conditionalFormatting sqref="B20:B31">
    <cfRule type="expression" dxfId="3497" priority="17" stopIfTrue="1">
      <formula>ISERROR(B20:B35)</formula>
    </cfRule>
  </conditionalFormatting>
  <conditionalFormatting sqref="D20:D31">
    <cfRule type="expression" dxfId="3496" priority="16" stopIfTrue="1">
      <formula>ISERROR(D20:H35)</formula>
    </cfRule>
  </conditionalFormatting>
  <conditionalFormatting sqref="F20:F31">
    <cfRule type="expression" dxfId="3495" priority="15" stopIfTrue="1">
      <formula>ISERROR(F20:N35)</formula>
    </cfRule>
  </conditionalFormatting>
  <conditionalFormatting sqref="E20:E31">
    <cfRule type="expression" dxfId="3494" priority="14" stopIfTrue="1">
      <formula>ISERROR(E20:K35)</formula>
    </cfRule>
  </conditionalFormatting>
  <conditionalFormatting sqref="I20:I31">
    <cfRule type="expression" dxfId="3493" priority="13" stopIfTrue="1">
      <formula>ISERROR(H20:R35)</formula>
    </cfRule>
  </conditionalFormatting>
  <conditionalFormatting sqref="H20:H42">
    <cfRule type="expression" dxfId="3492" priority="12" stopIfTrue="1">
      <formula>ISERROR(G20:P35)</formula>
    </cfRule>
  </conditionalFormatting>
  <conditionalFormatting sqref="F6 C20 E5:E6 C5:C6 K9:R10 L11:N11 A20:B31 A33:B42 D33:G42 D20:Q21 D22:G31 N22:Q31 I22:L31 I33:L42 H22:H42 M22:M42">
    <cfRule type="containsErrors" dxfId="3491" priority="11" stopIfTrue="1">
      <formula>ISERROR(A5)</formula>
    </cfRule>
  </conditionalFormatting>
  <conditionalFormatting sqref="M21:M42">
    <cfRule type="expression" dxfId="3490" priority="10" stopIfTrue="1">
      <formula>ISERROR(L21:X36)</formula>
    </cfRule>
  </conditionalFormatting>
  <conditionalFormatting sqref="B33:B42">
    <cfRule type="expression" dxfId="3489" priority="9" stopIfTrue="1">
      <formula>ISERROR(B33:B48)</formula>
    </cfRule>
  </conditionalFormatting>
  <conditionalFormatting sqref="D33:D42">
    <cfRule type="expression" dxfId="3488" priority="8" stopIfTrue="1">
      <formula>ISERROR(D33:H48)</formula>
    </cfRule>
  </conditionalFormatting>
  <conditionalFormatting sqref="F33:F42">
    <cfRule type="expression" dxfId="3487" priority="7" stopIfTrue="1">
      <formula>ISERROR(F33:N48)</formula>
    </cfRule>
  </conditionalFormatting>
  <conditionalFormatting sqref="E33:E42">
    <cfRule type="expression" dxfId="3486" priority="6" stopIfTrue="1">
      <formula>ISERROR(E33:K48)</formula>
    </cfRule>
  </conditionalFormatting>
  <conditionalFormatting sqref="I33:I42">
    <cfRule type="expression" dxfId="3485" priority="5" stopIfTrue="1">
      <formula>ISERROR(H33:R48)</formula>
    </cfRule>
  </conditionalFormatting>
  <conditionalFormatting sqref="I34:I41">
    <cfRule type="expression" dxfId="3484" priority="4" stopIfTrue="1">
      <formula>ISERROR(H34:R49)</formula>
    </cfRule>
  </conditionalFormatting>
  <conditionalFormatting sqref="I33:I42">
    <cfRule type="expression" dxfId="3483" priority="3" stopIfTrue="1">
      <formula>ISERROR(H33:R48)</formula>
    </cfRule>
  </conditionalFormatting>
  <conditionalFormatting sqref="I35:I42">
    <cfRule type="expression" dxfId="3482" priority="2" stopIfTrue="1">
      <formula>ISERROR(H35:R50)</formula>
    </cfRule>
  </conditionalFormatting>
  <conditionalFormatting sqref="H21:H42">
    <cfRule type="expression" dxfId="3481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/>
  <dimension ref="A1:AC94"/>
  <sheetViews>
    <sheetView topLeftCell="A4"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38725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FIS EC SS Seiser Alm Ski and Snowrboard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FIS EC SS Seiser Alm Ski and Snowrboard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Seiser Alm -Kastelruth</v>
      </c>
      <c r="E6" s="55"/>
      <c r="F6" s="56" t="str">
        <f>V7</f>
        <v>ITA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Seiser Alm -Kastelruth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ITA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42420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42420</v>
      </c>
      <c r="W9" s="39" t="s">
        <v>411</v>
      </c>
      <c r="X9" s="46">
        <f>VLOOKUP($V$4,Calendar!$1:$1048576,6,FALSE)</f>
        <v>42421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5948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480" priority="21" stopIfTrue="1">
      <formula>ISERROR($B$5:$B$13)</formula>
    </cfRule>
  </conditionalFormatting>
  <conditionalFormatting sqref="X9">
    <cfRule type="expression" dxfId="3479" priority="20" stopIfTrue="1">
      <formula>ISERROR($E$9)</formula>
    </cfRule>
  </conditionalFormatting>
  <conditionalFormatting sqref="C20">
    <cfRule type="expression" dxfId="3478" priority="19" stopIfTrue="1">
      <formula>ISERROR(C20:D35)</formula>
    </cfRule>
  </conditionalFormatting>
  <conditionalFormatting sqref="C20">
    <cfRule type="expression" dxfId="3477" priority="18" stopIfTrue="1">
      <formula>ISERROR(C20:D35)</formula>
    </cfRule>
  </conditionalFormatting>
  <conditionalFormatting sqref="B20:B31">
    <cfRule type="expression" dxfId="3476" priority="17" stopIfTrue="1">
      <formula>ISERROR(B20:B35)</formula>
    </cfRule>
  </conditionalFormatting>
  <conditionalFormatting sqref="D20:D31">
    <cfRule type="expression" dxfId="3475" priority="16" stopIfTrue="1">
      <formula>ISERROR(D20:H35)</formula>
    </cfRule>
  </conditionalFormatting>
  <conditionalFormatting sqref="F20:F31">
    <cfRule type="expression" dxfId="3474" priority="15" stopIfTrue="1">
      <formula>ISERROR(F20:N35)</formula>
    </cfRule>
  </conditionalFormatting>
  <conditionalFormatting sqref="E20:E31">
    <cfRule type="expression" dxfId="3473" priority="14" stopIfTrue="1">
      <formula>ISERROR(E20:K35)</formula>
    </cfRule>
  </conditionalFormatting>
  <conditionalFormatting sqref="I20:I31">
    <cfRule type="expression" dxfId="3472" priority="13" stopIfTrue="1">
      <formula>ISERROR(H20:R35)</formula>
    </cfRule>
  </conditionalFormatting>
  <conditionalFormatting sqref="H20:H42">
    <cfRule type="expression" dxfId="3471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470" priority="11" stopIfTrue="1">
      <formula>ISERROR(A5)</formula>
    </cfRule>
  </conditionalFormatting>
  <conditionalFormatting sqref="M21:M42">
    <cfRule type="expression" dxfId="3469" priority="10" stopIfTrue="1">
      <formula>ISERROR(L21:X36)</formula>
    </cfRule>
  </conditionalFormatting>
  <conditionalFormatting sqref="B33:B42">
    <cfRule type="expression" dxfId="3468" priority="9" stopIfTrue="1">
      <formula>ISERROR(B33:B48)</formula>
    </cfRule>
  </conditionalFormatting>
  <conditionalFormatting sqref="D33:D42">
    <cfRule type="expression" dxfId="3467" priority="8" stopIfTrue="1">
      <formula>ISERROR(D33:H48)</formula>
    </cfRule>
  </conditionalFormatting>
  <conditionalFormatting sqref="F33:F42">
    <cfRule type="expression" dxfId="3466" priority="7" stopIfTrue="1">
      <formula>ISERROR(F33:N48)</formula>
    </cfRule>
  </conditionalFormatting>
  <conditionalFormatting sqref="E33:E42">
    <cfRule type="expression" dxfId="3465" priority="6" stopIfTrue="1">
      <formula>ISERROR(E33:K48)</formula>
    </cfRule>
  </conditionalFormatting>
  <conditionalFormatting sqref="I33:I42">
    <cfRule type="expression" dxfId="3464" priority="5" stopIfTrue="1">
      <formula>ISERROR(H33:R48)</formula>
    </cfRule>
  </conditionalFormatting>
  <conditionalFormatting sqref="I34:I41">
    <cfRule type="expression" dxfId="3463" priority="4" stopIfTrue="1">
      <formula>ISERROR(H34:R49)</formula>
    </cfRule>
  </conditionalFormatting>
  <conditionalFormatting sqref="I33:I42">
    <cfRule type="expression" dxfId="3462" priority="3" stopIfTrue="1">
      <formula>ISERROR(H33:R48)</formula>
    </cfRule>
  </conditionalFormatting>
  <conditionalFormatting sqref="I35:I42">
    <cfRule type="expression" dxfId="3461" priority="2" stopIfTrue="1">
      <formula>ISERROR(H35:R50)</formula>
    </cfRule>
  </conditionalFormatting>
  <conditionalFormatting sqref="H21:H42">
    <cfRule type="expression" dxfId="3460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greta@freestyleassociation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tabColor rgb="FFFF0000"/>
  </sheetPr>
  <dimension ref="A1:AC94"/>
  <sheetViews>
    <sheetView topLeftCell="A16" zoomScaleNormal="100" workbookViewId="0">
      <selection activeCell="S40" sqref="S4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/>
      <c r="W4" s="16"/>
      <c r="X4" s="16"/>
      <c r="AB4" s="879"/>
      <c r="AC4" s="52"/>
    </row>
    <row r="5" spans="1:29" ht="13.5" thickTop="1">
      <c r="A5" s="43" t="s">
        <v>423</v>
      </c>
      <c r="B5" s="1143"/>
      <c r="C5" s="42" t="str">
        <f>V5</f>
        <v>Ski Cooper REV</v>
      </c>
      <c r="E5" s="42"/>
      <c r="F5" s="85"/>
      <c r="G5" s="58"/>
      <c r="H5" s="1143"/>
      <c r="I5" s="1143"/>
      <c r="J5" s="1143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">
        <v>6447</v>
      </c>
      <c r="W5" s="16"/>
      <c r="X5" s="16"/>
      <c r="AB5" s="879"/>
      <c r="AC5" s="52"/>
    </row>
    <row r="6" spans="1:29">
      <c r="A6" s="41" t="s">
        <v>420</v>
      </c>
      <c r="B6" s="1145"/>
      <c r="C6" s="83" t="str">
        <f>V6</f>
        <v>Ski Cooper</v>
      </c>
      <c r="E6" s="55"/>
      <c r="F6" s="56" t="str">
        <f>V7</f>
        <v>USA</v>
      </c>
      <c r="G6" s="1145"/>
      <c r="H6" s="1145"/>
      <c r="I6" s="1145"/>
      <c r="J6" s="1145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">
        <v>4372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">
        <v>10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43"/>
      <c r="M8" s="1143"/>
      <c r="N8" s="1143"/>
      <c r="O8" s="1143"/>
      <c r="P8" s="1143"/>
      <c r="Q8" s="1143"/>
      <c r="R8" s="1144"/>
      <c r="U8" s="39" t="s">
        <v>414</v>
      </c>
      <c r="V8" s="891" t="s">
        <v>1313</v>
      </c>
      <c r="W8" s="16"/>
      <c r="X8" s="16"/>
      <c r="AB8" s="879"/>
      <c r="AC8" s="52"/>
    </row>
    <row r="9" spans="1:29">
      <c r="A9" s="41" t="s">
        <v>413</v>
      </c>
      <c r="B9" s="1145"/>
      <c r="C9" s="1145"/>
      <c r="D9" s="1145"/>
      <c r="E9" s="1145"/>
      <c r="F9" s="1145"/>
      <c r="G9" s="1145"/>
      <c r="H9" s="1145"/>
      <c r="I9" s="1145"/>
      <c r="J9" s="47"/>
      <c r="K9" s="1287">
        <f>V9</f>
        <v>42420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v>42420</v>
      </c>
      <c r="W9" s="39" t="s">
        <v>411</v>
      </c>
      <c r="X9" s="46">
        <v>42421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 t="s">
        <v>352</v>
      </c>
      <c r="W10" s="16"/>
      <c r="X10" s="16"/>
    </row>
    <row r="11" spans="1:29" ht="14.25" thickTop="1" thickBot="1">
      <c r="A11" s="43" t="s">
        <v>408</v>
      </c>
      <c r="B11" s="1143"/>
      <c r="C11" s="1143"/>
      <c r="D11" s="42" t="s">
        <v>407</v>
      </c>
      <c r="E11" s="1143"/>
      <c r="F11" s="1143"/>
      <c r="G11" s="1143"/>
      <c r="H11" s="1143"/>
      <c r="I11" s="1144"/>
      <c r="J11" s="1266" t="s">
        <v>404</v>
      </c>
      <c r="K11" s="1267"/>
      <c r="L11" s="1268" t="str">
        <f>V8</f>
        <v>REV</v>
      </c>
      <c r="M11" s="1269"/>
      <c r="N11" s="1270"/>
      <c r="O11" s="1268"/>
      <c r="P11" s="1270"/>
      <c r="Q11" s="1268"/>
      <c r="R11" s="1271"/>
      <c r="U11" s="39" t="s">
        <v>406</v>
      </c>
      <c r="V11" s="38" t="e">
        <f>VLOOKUP($V$4,Calendar!$1:$1048576,32,FALSE)</f>
        <v>#N/A</v>
      </c>
      <c r="W11" s="16"/>
      <c r="X11" s="16"/>
    </row>
    <row r="12" spans="1:29" ht="13.5" thickBot="1">
      <c r="A12" s="41" t="s">
        <v>405</v>
      </c>
      <c r="B12" s="1146"/>
      <c r="C12" s="1146"/>
      <c r="D12" s="1146"/>
      <c r="E12" s="1146"/>
      <c r="F12" s="1146"/>
      <c r="G12" s="1146"/>
      <c r="H12" s="1146"/>
      <c r="I12" s="114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481</v>
      </c>
      <c r="W12" s="16"/>
      <c r="X12" s="16"/>
    </row>
    <row r="13" spans="1:29" ht="13.5" thickBot="1">
      <c r="A13" s="40" t="s">
        <v>402</v>
      </c>
      <c r="B13" s="1141"/>
      <c r="C13" s="1141"/>
      <c r="D13" s="1141"/>
      <c r="E13" s="1141"/>
      <c r="F13" s="1141"/>
      <c r="G13" s="1141"/>
      <c r="H13" s="1141"/>
      <c r="I13" s="114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 t="e">
        <f>VLOOKUP($V$4,Calendar!$1:$1048576,16,FALSE)</f>
        <v>#N/A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57" t="s">
        <v>393</v>
      </c>
      <c r="E17" s="1155"/>
      <c r="F17" s="1295"/>
      <c r="G17" s="1296"/>
      <c r="H17" s="1155"/>
      <c r="I17" s="1295"/>
      <c r="J17" s="1297"/>
      <c r="K17" s="1297"/>
      <c r="L17" s="1296"/>
      <c r="M17" s="1156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51" t="s">
        <v>391</v>
      </c>
      <c r="E18" s="1149" t="s">
        <v>353</v>
      </c>
      <c r="F18" s="1320" t="s">
        <v>352</v>
      </c>
      <c r="G18" s="1321"/>
      <c r="H18" s="1149" t="s">
        <v>151</v>
      </c>
      <c r="I18" s="1320" t="s">
        <v>351</v>
      </c>
      <c r="J18" s="1322"/>
      <c r="K18" s="1322"/>
      <c r="L18" s="1321"/>
      <c r="M18" s="115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54" t="s">
        <v>389</v>
      </c>
      <c r="E19" s="32"/>
      <c r="F19" s="1328"/>
      <c r="G19" s="1329"/>
      <c r="H19" s="1152"/>
      <c r="I19" s="1328"/>
      <c r="J19" s="1330"/>
      <c r="K19" s="1330"/>
      <c r="L19" s="1329"/>
      <c r="M19" s="1153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48"/>
      <c r="N20" s="1336"/>
      <c r="O20" s="1337"/>
      <c r="P20" s="1336"/>
      <c r="Q20" s="1337"/>
      <c r="R20" s="1147"/>
      <c r="T20" s="52" t="s">
        <v>1281</v>
      </c>
    </row>
    <row r="21" spans="1:21" ht="13.5" thickBot="1">
      <c r="A21" s="28">
        <v>9040229</v>
      </c>
      <c r="B21" s="1344" t="str">
        <f>VLOOKUP(A21,'Athlete and Points'!$A$1:$S$279,2,FALSE)</f>
        <v>MANDL Max</v>
      </c>
      <c r="C21" s="1344"/>
      <c r="D21" s="1014">
        <f>VLOOKUP(A21,'Athlete and Points'!$A$1:$S$279,4,FALSE)</f>
        <v>98</v>
      </c>
      <c r="E21" s="26"/>
      <c r="F21" s="1339">
        <f>VLOOKUP(A21,'Athlete and Points'!$A$1:$S$279,8,FALSE)</f>
        <v>68.900000000000006</v>
      </c>
      <c r="G21" s="1340"/>
      <c r="H21" s="26"/>
      <c r="I21" s="1339"/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s">
        <v>6453</v>
      </c>
      <c r="C22" s="1344"/>
      <c r="D22" s="1217" t="s">
        <v>6454</v>
      </c>
      <c r="E22" s="23"/>
      <c r="F22" s="1436" t="s">
        <v>384</v>
      </c>
      <c r="G22" s="1437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9040245</v>
      </c>
      <c r="B23" s="1344" t="str">
        <f>VLOOKUP(A23,'Athlete and Points'!$A$1:$S$279,2,FALSE)</f>
        <v>PENNINGTON Angus</v>
      </c>
      <c r="C23" s="1344"/>
      <c r="D23" s="1015">
        <f>VLOOKUP(A23,'Athlete and Points'!$A$1:$S$279,4,FALSE)</f>
        <v>97</v>
      </c>
      <c r="E23" s="23"/>
      <c r="F23" s="1345">
        <f>VLOOKUP(A23,'Athlete and Points'!$A$1:$S$279,8,FALSE)</f>
        <v>25.25</v>
      </c>
      <c r="G23" s="1435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2">
        <v>9040238</v>
      </c>
      <c r="B24" s="1407" t="str">
        <f>VLOOKUP(A24,'Athlete and Points'!$A$1:$S$279,2,FALSE)</f>
        <v>NAJDECKI-DEVINE Ca...</v>
      </c>
      <c r="C24" s="1407"/>
      <c r="D24" s="1092">
        <f>VLOOKUP(A24,'Athlete and Points'!$A$1:$S$279,4,FALSE)</f>
        <v>97</v>
      </c>
      <c r="E24" s="254"/>
      <c r="F24" s="1408">
        <f>VLOOKUP(A24,'Athlete and Points'!$A$1:$S$279,8,FALSE)</f>
        <v>15.36</v>
      </c>
      <c r="G24" s="1409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58"/>
      <c r="C32" s="1158"/>
      <c r="D32" s="1147"/>
      <c r="E32" s="1147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9045096</v>
      </c>
      <c r="B33" s="1338" t="str">
        <f>VLOOKUP(A33,'Athlete and Points'!$A$1:$S$279,2,FALSE)</f>
        <v>BOYCE Emily</v>
      </c>
      <c r="C33" s="1338"/>
      <c r="D33" s="1014">
        <f>VLOOKUP(A33,'Athlete and Points'!$A$1:$S$279,4,FALSE)</f>
        <v>0</v>
      </c>
      <c r="E33" s="26"/>
      <c r="F33" s="1339">
        <f>VLOOKUP(A33,'Athlete and Points'!$A$1:$S$279,8,FALSE)</f>
        <v>120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9045097</v>
      </c>
      <c r="B34" s="1344" t="str">
        <f>VLOOKUP(A34,'Athlete and Points'!$A$1:$S$279,2,FALSE)</f>
        <v>BATTEN Charlotte</v>
      </c>
      <c r="C34" s="1344"/>
      <c r="D34" s="1015">
        <f>VLOOKUP(A34,'Athlete and Points'!$A$1:$S$279,4,FALSE)</f>
        <v>0</v>
      </c>
      <c r="E34" s="23"/>
      <c r="F34" s="1345">
        <f>VLOOKUP(A34,'Athlete and Points'!$A$1:$S$279,8,FALSE)</f>
        <v>40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9045100</v>
      </c>
      <c r="B35" s="1344" t="str">
        <f>VLOOKUP(A35,'Athlete and Points'!$A$1:$S$279,2,FALSE)</f>
        <v>MCCLOSKEY Cora</v>
      </c>
      <c r="C35" s="1344"/>
      <c r="D35" s="1015">
        <f>VLOOKUP(A35,'Athlete and Points'!$A$1:$S$279,4,FALSE)</f>
        <v>0</v>
      </c>
      <c r="E35" s="23"/>
      <c r="F35" s="1345">
        <f>VLOOKUP(A35,'Athlete and Points'!$A$1:$S$279,8,FALSE)</f>
        <v>50</v>
      </c>
      <c r="G35" s="1435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5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76" t="s">
        <v>945</v>
      </c>
      <c r="B59" s="1377"/>
      <c r="C59" s="1377"/>
      <c r="D59" s="1378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4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4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459" priority="21" stopIfTrue="1">
      <formula>ISERROR($B$5:$B$13)</formula>
    </cfRule>
  </conditionalFormatting>
  <conditionalFormatting sqref="X9">
    <cfRule type="expression" dxfId="3458" priority="20" stopIfTrue="1">
      <formula>ISERROR($E$9)</formula>
    </cfRule>
  </conditionalFormatting>
  <conditionalFormatting sqref="C20">
    <cfRule type="expression" dxfId="3457" priority="19" stopIfTrue="1">
      <formula>ISERROR(C20:D35)</formula>
    </cfRule>
  </conditionalFormatting>
  <conditionalFormatting sqref="C20">
    <cfRule type="expression" dxfId="3456" priority="18" stopIfTrue="1">
      <formula>ISERROR(C20:D35)</formula>
    </cfRule>
  </conditionalFormatting>
  <conditionalFormatting sqref="B20:B31">
    <cfRule type="expression" dxfId="3455" priority="17" stopIfTrue="1">
      <formula>ISERROR(B20:B35)</formula>
    </cfRule>
  </conditionalFormatting>
  <conditionalFormatting sqref="D20:D31">
    <cfRule type="expression" dxfId="3454" priority="16" stopIfTrue="1">
      <formula>ISERROR(D20:H35)</formula>
    </cfRule>
  </conditionalFormatting>
  <conditionalFormatting sqref="F20:F31">
    <cfRule type="expression" dxfId="3453" priority="15" stopIfTrue="1">
      <formula>ISERROR(F20:N35)</formula>
    </cfRule>
  </conditionalFormatting>
  <conditionalFormatting sqref="E20:E31">
    <cfRule type="expression" dxfId="3452" priority="14" stopIfTrue="1">
      <formula>ISERROR(E20:K35)</formula>
    </cfRule>
  </conditionalFormatting>
  <conditionalFormatting sqref="I20:I31">
    <cfRule type="expression" dxfId="3451" priority="13" stopIfTrue="1">
      <formula>ISERROR(H20:R35)</formula>
    </cfRule>
  </conditionalFormatting>
  <conditionalFormatting sqref="H20:H42">
    <cfRule type="expression" dxfId="3450" priority="12" stopIfTrue="1">
      <formula>ISERROR(G20:P35)</formula>
    </cfRule>
  </conditionalFormatting>
  <conditionalFormatting sqref="F6 E5:E6 C5:C6 K9:R10 L11:N11 A20:C20 A33:B42 D33:G42 D20:Q21 D22:G31 N22:Q31 M22:M42 I22:L31 I33:L42 H22:H42 A21:B31">
    <cfRule type="containsErrors" dxfId="3449" priority="11" stopIfTrue="1">
      <formula>ISERROR(A5)</formula>
    </cfRule>
  </conditionalFormatting>
  <conditionalFormatting sqref="M21:M42">
    <cfRule type="expression" dxfId="3448" priority="10" stopIfTrue="1">
      <formula>ISERROR(L21:X36)</formula>
    </cfRule>
  </conditionalFormatting>
  <conditionalFormatting sqref="B33:B42">
    <cfRule type="expression" dxfId="3447" priority="9" stopIfTrue="1">
      <formula>ISERROR(B33:B48)</formula>
    </cfRule>
  </conditionalFormatting>
  <conditionalFormatting sqref="D33:D42">
    <cfRule type="expression" dxfId="3446" priority="8" stopIfTrue="1">
      <formula>ISERROR(D33:H48)</formula>
    </cfRule>
  </conditionalFormatting>
  <conditionalFormatting sqref="F33:F42">
    <cfRule type="expression" dxfId="3445" priority="7" stopIfTrue="1">
      <formula>ISERROR(F33:N48)</formula>
    </cfRule>
  </conditionalFormatting>
  <conditionalFormatting sqref="E33:E42">
    <cfRule type="expression" dxfId="3444" priority="6" stopIfTrue="1">
      <formula>ISERROR(E33:K48)</formula>
    </cfRule>
  </conditionalFormatting>
  <conditionalFormatting sqref="I33:I42">
    <cfRule type="expression" dxfId="3443" priority="5" stopIfTrue="1">
      <formula>ISERROR(H33:R48)</formula>
    </cfRule>
  </conditionalFormatting>
  <conditionalFormatting sqref="I34:I41">
    <cfRule type="expression" dxfId="3442" priority="4" stopIfTrue="1">
      <formula>ISERROR(H34:R49)</formula>
    </cfRule>
  </conditionalFormatting>
  <conditionalFormatting sqref="I33:I42">
    <cfRule type="expression" dxfId="3441" priority="3" stopIfTrue="1">
      <formula>ISERROR(H33:R48)</formula>
    </cfRule>
  </conditionalFormatting>
  <conditionalFormatting sqref="I35:I42">
    <cfRule type="expression" dxfId="3440" priority="2" stopIfTrue="1">
      <formula>ISERROR(H35:R50)</formula>
    </cfRule>
  </conditionalFormatting>
  <conditionalFormatting sqref="H21:H42">
    <cfRule type="expression" dxfId="3439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rgb="FFFF0000"/>
  </sheetPr>
  <dimension ref="A1:AC94"/>
  <sheetViews>
    <sheetView zoomScaleNormal="100" workbookViewId="0">
      <selection activeCell="H37" sqref="H37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37708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Race to the Cup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Race to the Cup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Holiday Valley Resort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Holiday Valley Resort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42422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42422</v>
      </c>
      <c r="W9" s="39" t="s">
        <v>411</v>
      </c>
      <c r="X9" s="46">
        <f>VLOOKUP($V$4,Calendar!$1:$1048576,6,FALSE)</f>
        <v>42423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42423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481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9040196</v>
      </c>
      <c r="B22" s="1344" t="str">
        <f>VLOOKUP(A22,'Athlete and Points'!$A$1:$S$279,2,FALSE)</f>
        <v>MASJUK Nicholas</v>
      </c>
      <c r="C22" s="1344"/>
      <c r="D22" s="24">
        <f>VLOOKUP(A22,'Athlete and Points'!$A$1:$S$279,4,FALSE)</f>
        <v>97</v>
      </c>
      <c r="E22" s="23">
        <f>VLOOKUP(A22,'Athlete and Points'!$A$1:$S$279,5,FALSE)</f>
        <v>24</v>
      </c>
      <c r="F22" s="1345"/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21" ht="13.5" thickBot="1">
      <c r="A23" s="25">
        <v>1177677</v>
      </c>
      <c r="B23" s="1344" t="str">
        <f>VLOOKUP(A23,'Athlete and Points'!$A$1:$S$279,2,FALSE)</f>
        <v>SMITH Michael</v>
      </c>
      <c r="C23" s="1344"/>
      <c r="D23" s="24">
        <f>VLOOKUP(A23,'Athlete and Points'!$A$1:$S$279,4,FALSE)</f>
        <v>67</v>
      </c>
      <c r="E23" s="23">
        <f>VLOOKUP(A23,'Athlete and Points'!$A$1:$S$279,5,FALSE)</f>
        <v>23</v>
      </c>
      <c r="F23" s="1345"/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9045081</v>
      </c>
      <c r="B33" s="1338" t="str">
        <f>VLOOKUP(A33,'Athlete and Points'!$A$1:$S$279,2,FALSE)</f>
        <v>BONGIORNO Millie</v>
      </c>
      <c r="C33" s="1338"/>
      <c r="D33" s="27">
        <f>VLOOKUP(A33,'Athlete and Points'!$A$1:$S$279,4,FALSE)</f>
        <v>97</v>
      </c>
      <c r="E33" s="26">
        <f>VLOOKUP(A33,'Athlete and Points'!$A$1:$S$279,5,FALSE)</f>
        <v>52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438" priority="21" stopIfTrue="1">
      <formula>ISERROR($B$5:$B$13)</formula>
    </cfRule>
  </conditionalFormatting>
  <conditionalFormatting sqref="X9">
    <cfRule type="expression" dxfId="3437" priority="20" stopIfTrue="1">
      <formula>ISERROR($E$9)</formula>
    </cfRule>
  </conditionalFormatting>
  <conditionalFormatting sqref="C20">
    <cfRule type="expression" dxfId="3436" priority="19" stopIfTrue="1">
      <formula>ISERROR(C20:D35)</formula>
    </cfRule>
  </conditionalFormatting>
  <conditionalFormatting sqref="C20">
    <cfRule type="expression" dxfId="3435" priority="18" stopIfTrue="1">
      <formula>ISERROR(C20:D35)</formula>
    </cfRule>
  </conditionalFormatting>
  <conditionalFormatting sqref="B20:B31">
    <cfRule type="expression" dxfId="3434" priority="17" stopIfTrue="1">
      <formula>ISERROR(B20:B35)</formula>
    </cfRule>
  </conditionalFormatting>
  <conditionalFormatting sqref="D20:D31">
    <cfRule type="expression" dxfId="3433" priority="16" stopIfTrue="1">
      <formula>ISERROR(D20:H35)</formula>
    </cfRule>
  </conditionalFormatting>
  <conditionalFormatting sqref="F20:F31">
    <cfRule type="expression" dxfId="3432" priority="15" stopIfTrue="1">
      <formula>ISERROR(F20:N35)</formula>
    </cfRule>
  </conditionalFormatting>
  <conditionalFormatting sqref="E20:E31">
    <cfRule type="expression" dxfId="3431" priority="14" stopIfTrue="1">
      <formula>ISERROR(E20:K35)</formula>
    </cfRule>
  </conditionalFormatting>
  <conditionalFormatting sqref="I20:I31">
    <cfRule type="expression" dxfId="3430" priority="13" stopIfTrue="1">
      <formula>ISERROR(H20:R35)</formula>
    </cfRule>
  </conditionalFormatting>
  <conditionalFormatting sqref="H20:H42">
    <cfRule type="expression" dxfId="3429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428" priority="11" stopIfTrue="1">
      <formula>ISERROR(A5)</formula>
    </cfRule>
  </conditionalFormatting>
  <conditionalFormatting sqref="M21:M42">
    <cfRule type="expression" dxfId="3427" priority="10" stopIfTrue="1">
      <formula>ISERROR(L21:X36)</formula>
    </cfRule>
  </conditionalFormatting>
  <conditionalFormatting sqref="B33:B42">
    <cfRule type="expression" dxfId="3426" priority="9" stopIfTrue="1">
      <formula>ISERROR(B33:B48)</formula>
    </cfRule>
  </conditionalFormatting>
  <conditionalFormatting sqref="D33:D42">
    <cfRule type="expression" dxfId="3425" priority="8" stopIfTrue="1">
      <formula>ISERROR(D33:H48)</formula>
    </cfRule>
  </conditionalFormatting>
  <conditionalFormatting sqref="F33:F42">
    <cfRule type="expression" dxfId="3424" priority="7" stopIfTrue="1">
      <formula>ISERROR(F33:N48)</formula>
    </cfRule>
  </conditionalFormatting>
  <conditionalFormatting sqref="E33:E42">
    <cfRule type="expression" dxfId="3423" priority="6" stopIfTrue="1">
      <formula>ISERROR(E33:K48)</formula>
    </cfRule>
  </conditionalFormatting>
  <conditionalFormatting sqref="I33:I42">
    <cfRule type="expression" dxfId="3422" priority="5" stopIfTrue="1">
      <formula>ISERROR(H33:R48)</formula>
    </cfRule>
  </conditionalFormatting>
  <conditionalFormatting sqref="I34:I41">
    <cfRule type="expression" dxfId="3421" priority="4" stopIfTrue="1">
      <formula>ISERROR(H34:R49)</formula>
    </cfRule>
  </conditionalFormatting>
  <conditionalFormatting sqref="I33:I42">
    <cfRule type="expression" dxfId="3420" priority="3" stopIfTrue="1">
      <formula>ISERROR(H33:R48)</formula>
    </cfRule>
  </conditionalFormatting>
  <conditionalFormatting sqref="I35:I42">
    <cfRule type="expression" dxfId="3419" priority="2" stopIfTrue="1">
      <formula>ISERROR(H35:R50)</formula>
    </cfRule>
  </conditionalFormatting>
  <conditionalFormatting sqref="H21:H42">
    <cfRule type="expression" dxfId="3418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>
    <tabColor rgb="FFFF0000"/>
  </sheetPr>
  <dimension ref="A1:AC94"/>
  <sheetViews>
    <sheetView zoomScaleNormal="100" workbookViewId="0">
      <selection activeCell="B23" sqref="B23:C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38252</v>
      </c>
      <c r="W4" s="16"/>
      <c r="X4" s="16"/>
      <c r="AB4" s="879"/>
      <c r="AC4" s="52"/>
    </row>
    <row r="5" spans="1:29" ht="13.5" thickTop="1">
      <c r="A5" s="43" t="s">
        <v>423</v>
      </c>
      <c r="B5" s="1123"/>
      <c r="C5" s="42" t="str">
        <f>V5</f>
        <v>FIS Junior race</v>
      </c>
      <c r="E5" s="42"/>
      <c r="F5" s="85"/>
      <c r="G5" s="58"/>
      <c r="H5" s="1123"/>
      <c r="I5" s="1123"/>
      <c r="J5" s="1123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FIS Junior race</v>
      </c>
      <c r="W5" s="16"/>
      <c r="X5" s="16"/>
      <c r="AB5" s="879"/>
      <c r="AC5" s="52"/>
    </row>
    <row r="6" spans="1:29">
      <c r="A6" s="41" t="s">
        <v>420</v>
      </c>
      <c r="B6" s="1125"/>
      <c r="C6" s="83" t="str">
        <f>V6</f>
        <v>Le Relais</v>
      </c>
      <c r="E6" s="55"/>
      <c r="F6" s="56" t="str">
        <f>V7</f>
        <v>CAN</v>
      </c>
      <c r="G6" s="1125"/>
      <c r="H6" s="1125"/>
      <c r="I6" s="1125"/>
      <c r="J6" s="1125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Le Relais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23"/>
      <c r="M8" s="1123"/>
      <c r="N8" s="1123"/>
      <c r="O8" s="1123"/>
      <c r="P8" s="1123"/>
      <c r="Q8" s="1123"/>
      <c r="R8" s="1124"/>
      <c r="U8" s="39" t="s">
        <v>414</v>
      </c>
      <c r="V8" s="891" t="s">
        <v>1311</v>
      </c>
      <c r="W8" s="16"/>
      <c r="X8" s="16"/>
      <c r="AB8" s="879"/>
      <c r="AC8" s="52"/>
    </row>
    <row r="9" spans="1:29">
      <c r="A9" s="41" t="s">
        <v>413</v>
      </c>
      <c r="B9" s="1125"/>
      <c r="C9" s="1125"/>
      <c r="D9" s="1125"/>
      <c r="E9" s="1125"/>
      <c r="F9" s="1125"/>
      <c r="G9" s="1125"/>
      <c r="H9" s="1125"/>
      <c r="I9" s="1125"/>
      <c r="J9" s="47"/>
      <c r="K9" s="1287">
        <f>V9</f>
        <v>42426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42426</v>
      </c>
      <c r="W9" s="39" t="s">
        <v>411</v>
      </c>
      <c r="X9" s="46">
        <f>VLOOKUP($V$4,Calendar!$1:$1048576,6,FALSE)</f>
        <v>42426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123"/>
      <c r="C11" s="1123"/>
      <c r="D11" s="42" t="s">
        <v>407</v>
      </c>
      <c r="E11" s="1123"/>
      <c r="F11" s="1123"/>
      <c r="G11" s="1123"/>
      <c r="H11" s="1123"/>
      <c r="I11" s="1124"/>
      <c r="J11" s="1266" t="s">
        <v>404</v>
      </c>
      <c r="K11" s="1267"/>
      <c r="L11" s="1268" t="str">
        <f>V8</f>
        <v>JUN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126"/>
      <c r="C12" s="1126"/>
      <c r="D12" s="1126"/>
      <c r="E12" s="1126"/>
      <c r="F12" s="1126"/>
      <c r="G12" s="1126"/>
      <c r="H12" s="1126"/>
      <c r="I12" s="112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860</v>
      </c>
      <c r="W12" s="16"/>
      <c r="X12" s="16"/>
    </row>
    <row r="13" spans="1:29" ht="13.5" thickBot="1">
      <c r="A13" s="40" t="s">
        <v>402</v>
      </c>
      <c r="B13" s="1121"/>
      <c r="C13" s="1121"/>
      <c r="D13" s="1121"/>
      <c r="E13" s="1121"/>
      <c r="F13" s="1121"/>
      <c r="G13" s="1121"/>
      <c r="H13" s="1121"/>
      <c r="I13" s="112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37" t="s">
        <v>393</v>
      </c>
      <c r="E17" s="1135"/>
      <c r="F17" s="1295"/>
      <c r="G17" s="1296"/>
      <c r="H17" s="1135"/>
      <c r="I17" s="1295"/>
      <c r="J17" s="1297"/>
      <c r="K17" s="1297"/>
      <c r="L17" s="1296"/>
      <c r="M17" s="1136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31" t="s">
        <v>391</v>
      </c>
      <c r="E18" s="1129" t="s">
        <v>353</v>
      </c>
      <c r="F18" s="1320" t="s">
        <v>352</v>
      </c>
      <c r="G18" s="1321"/>
      <c r="H18" s="1129" t="s">
        <v>151</v>
      </c>
      <c r="I18" s="1320" t="s">
        <v>351</v>
      </c>
      <c r="J18" s="1322"/>
      <c r="K18" s="1322"/>
      <c r="L18" s="1321"/>
      <c r="M18" s="113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34" t="s">
        <v>389</v>
      </c>
      <c r="E19" s="32"/>
      <c r="F19" s="1328"/>
      <c r="G19" s="1329"/>
      <c r="H19" s="1132"/>
      <c r="I19" s="1328"/>
      <c r="J19" s="1330"/>
      <c r="K19" s="1330"/>
      <c r="L19" s="1329"/>
      <c r="M19" s="1133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28"/>
      <c r="N20" s="1336"/>
      <c r="O20" s="1337"/>
      <c r="P20" s="1336"/>
      <c r="Q20" s="1337"/>
      <c r="R20" s="1127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1014">
        <f>VLOOKUP(A21,'Athlete and Points'!$A$1:$S$279,4,FALSE)</f>
        <v>99</v>
      </c>
      <c r="E21" s="26">
        <f>VLOOKUP(A21,'Athlete and Points'!$A$1:$S$279,5,FALSE)</f>
        <v>56</v>
      </c>
      <c r="F21" s="1339">
        <f>VLOOKUP(A21,'Athlete and Points'!$A$1:$S$279,8,FALSE)</f>
        <v>42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38"/>
      <c r="C32" s="1138"/>
      <c r="D32" s="1127"/>
      <c r="E32" s="1127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9045081</v>
      </c>
      <c r="B33" s="1338" t="str">
        <f>VLOOKUP(A33,'Athlete and Points'!$A$1:$S$279,2,FALSE)</f>
        <v>BONGIORNO Millie</v>
      </c>
      <c r="C33" s="1338"/>
      <c r="D33" s="1014">
        <f>VLOOKUP(A33,'Athlete and Points'!$A$1:$S$279,4,FALSE)</f>
        <v>97</v>
      </c>
      <c r="E33" s="26">
        <f>VLOOKUP(A33,'Athlete and Points'!$A$1:$S$279,5,FALSE)</f>
        <v>52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3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2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2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417" priority="21" stopIfTrue="1">
      <formula>ISERROR($B$5:$B$13)</formula>
    </cfRule>
  </conditionalFormatting>
  <conditionalFormatting sqref="X9">
    <cfRule type="expression" dxfId="3416" priority="20" stopIfTrue="1">
      <formula>ISERROR($E$9)</formula>
    </cfRule>
  </conditionalFormatting>
  <conditionalFormatting sqref="C20">
    <cfRule type="expression" dxfId="3415" priority="19" stopIfTrue="1">
      <formula>ISERROR(C20:D35)</formula>
    </cfRule>
  </conditionalFormatting>
  <conditionalFormatting sqref="C20">
    <cfRule type="expression" dxfId="3414" priority="18" stopIfTrue="1">
      <formula>ISERROR(C20:D35)</formula>
    </cfRule>
  </conditionalFormatting>
  <conditionalFormatting sqref="B20:B31">
    <cfRule type="expression" dxfId="3413" priority="17" stopIfTrue="1">
      <formula>ISERROR(B20:B35)</formula>
    </cfRule>
  </conditionalFormatting>
  <conditionalFormatting sqref="D20:D31">
    <cfRule type="expression" dxfId="3412" priority="16" stopIfTrue="1">
      <formula>ISERROR(D20:H35)</formula>
    </cfRule>
  </conditionalFormatting>
  <conditionalFormatting sqref="F20:F31">
    <cfRule type="expression" dxfId="3411" priority="15" stopIfTrue="1">
      <formula>ISERROR(F20:N35)</formula>
    </cfRule>
  </conditionalFormatting>
  <conditionalFormatting sqref="E20:E31">
    <cfRule type="expression" dxfId="3410" priority="14" stopIfTrue="1">
      <formula>ISERROR(E20:K35)</formula>
    </cfRule>
  </conditionalFormatting>
  <conditionalFormatting sqref="I20:I31">
    <cfRule type="expression" dxfId="3409" priority="13" stopIfTrue="1">
      <formula>ISERROR(H20:R35)</formula>
    </cfRule>
  </conditionalFormatting>
  <conditionalFormatting sqref="H20:H42">
    <cfRule type="expression" dxfId="340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407" priority="11" stopIfTrue="1">
      <formula>ISERROR(A5)</formula>
    </cfRule>
  </conditionalFormatting>
  <conditionalFormatting sqref="M21:M42">
    <cfRule type="expression" dxfId="3406" priority="10" stopIfTrue="1">
      <formula>ISERROR(L21:X36)</formula>
    </cfRule>
  </conditionalFormatting>
  <conditionalFormatting sqref="B33:B42">
    <cfRule type="expression" dxfId="3405" priority="9" stopIfTrue="1">
      <formula>ISERROR(B33:B48)</formula>
    </cfRule>
  </conditionalFormatting>
  <conditionalFormatting sqref="D33:D42">
    <cfRule type="expression" dxfId="3404" priority="8" stopIfTrue="1">
      <formula>ISERROR(D33:H48)</formula>
    </cfRule>
  </conditionalFormatting>
  <conditionalFormatting sqref="F33:F42">
    <cfRule type="expression" dxfId="3403" priority="7" stopIfTrue="1">
      <formula>ISERROR(F33:N48)</formula>
    </cfRule>
  </conditionalFormatting>
  <conditionalFormatting sqref="E33:E42">
    <cfRule type="expression" dxfId="3402" priority="6" stopIfTrue="1">
      <formula>ISERROR(E33:K48)</formula>
    </cfRule>
  </conditionalFormatting>
  <conditionalFormatting sqref="I33:I42">
    <cfRule type="expression" dxfId="3401" priority="5" stopIfTrue="1">
      <formula>ISERROR(H33:R48)</formula>
    </cfRule>
  </conditionalFormatting>
  <conditionalFormatting sqref="I34:I41">
    <cfRule type="expression" dxfId="3400" priority="4" stopIfTrue="1">
      <formula>ISERROR(H34:R49)</formula>
    </cfRule>
  </conditionalFormatting>
  <conditionalFormatting sqref="I33:I42">
    <cfRule type="expression" dxfId="3399" priority="3" stopIfTrue="1">
      <formula>ISERROR(H33:R48)</formula>
    </cfRule>
  </conditionalFormatting>
  <conditionalFormatting sqref="I35:I42">
    <cfRule type="expression" dxfId="3398" priority="2" stopIfTrue="1">
      <formula>ISERROR(H35:R50)</formula>
    </cfRule>
  </conditionalFormatting>
  <conditionalFormatting sqref="H21:H42">
    <cfRule type="expression" dxfId="3397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evenements@quebecsnowboard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>
    <tabColor rgb="FFFF0000"/>
  </sheetPr>
  <dimension ref="A1:AC94"/>
  <sheetViews>
    <sheetView zoomScaleNormal="100" workbookViewId="0">
      <selection activeCell="B23" sqref="B23:C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37866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Speed Nation Alpine - Nor Am Tour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Speed Nation Alpine - Nor Am Tour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Le Relais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Le Relais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CAN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42427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42427</v>
      </c>
      <c r="W9" s="39" t="s">
        <v>411</v>
      </c>
      <c r="X9" s="46">
        <f>VLOOKUP($V$4,Calendar!$1:$1048576,6,FALSE)</f>
        <v>42428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42428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860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9040196</v>
      </c>
      <c r="B21" s="1338" t="str">
        <f>VLOOKUP(A21,'Athlete and Points'!$A$1:$S$279,2,FALSE)</f>
        <v>MASJUK Nicholas</v>
      </c>
      <c r="C21" s="1338"/>
      <c r="D21" s="1014">
        <f>VLOOKUP(A21,'Athlete and Points'!$A$1:$S$279,4,FALSE)</f>
        <v>97</v>
      </c>
      <c r="E21" s="26">
        <f>VLOOKUP(A21,'Athlete and Points'!$A$1:$S$279,5,FALSE)</f>
        <v>24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9040211</v>
      </c>
      <c r="B22" s="1344" t="str">
        <f>VLOOKUP(A22,'Athlete and Points'!$A$1:$S$279,2,FALSE)</f>
        <v>DE OLIVEIRA Christian</v>
      </c>
      <c r="C22" s="1344"/>
      <c r="D22" s="1015">
        <f>VLOOKUP(A22,'Athlete and Points'!$A$1:$S$279,4,FALSE)</f>
        <v>99</v>
      </c>
      <c r="E22" s="23">
        <f>VLOOKUP(A22,'Athlete and Points'!$A$1:$S$279,5,FALSE)</f>
        <v>56</v>
      </c>
      <c r="F22" s="1345"/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1177677</v>
      </c>
      <c r="B23" s="1344" t="str">
        <f>VLOOKUP(A23,'Athlete and Points'!$A$1:$S$279,2,FALSE)</f>
        <v>SMITH Michael</v>
      </c>
      <c r="C23" s="1344"/>
      <c r="D23" s="1015">
        <f>VLOOKUP(A23,'Athlete and Points'!$A$1:$S$279,4,FALSE)</f>
        <v>67</v>
      </c>
      <c r="E23" s="23">
        <f>VLOOKUP(A23,'Athlete and Points'!$A$1:$S$279,5,FALSE)</f>
        <v>23</v>
      </c>
      <c r="F23" s="1345"/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9045081</v>
      </c>
      <c r="B33" s="1338" t="str">
        <f>VLOOKUP(A33,'Athlete and Points'!$A$1:$S$279,2,FALSE)</f>
        <v>BONGIORNO Millie</v>
      </c>
      <c r="C33" s="1338"/>
      <c r="D33" s="1014">
        <f>VLOOKUP(A33,'Athlete and Points'!$A$1:$S$279,4,FALSE)</f>
        <v>97</v>
      </c>
      <c r="E33" s="26">
        <f>VLOOKUP(A33,'Athlete and Points'!$A$1:$S$279,5,FALSE)</f>
        <v>52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396" priority="21" stopIfTrue="1">
      <formula>ISERROR($B$5:$B$13)</formula>
    </cfRule>
  </conditionalFormatting>
  <conditionalFormatting sqref="X9">
    <cfRule type="expression" dxfId="3395" priority="20" stopIfTrue="1">
      <formula>ISERROR($E$9)</formula>
    </cfRule>
  </conditionalFormatting>
  <conditionalFormatting sqref="C20">
    <cfRule type="expression" dxfId="3394" priority="19" stopIfTrue="1">
      <formula>ISERROR(C20:D35)</formula>
    </cfRule>
  </conditionalFormatting>
  <conditionalFormatting sqref="C20">
    <cfRule type="expression" dxfId="3393" priority="18" stopIfTrue="1">
      <formula>ISERROR(C20:D35)</formula>
    </cfRule>
  </conditionalFormatting>
  <conditionalFormatting sqref="B20:B31">
    <cfRule type="expression" dxfId="3392" priority="17" stopIfTrue="1">
      <formula>ISERROR(B20:B35)</formula>
    </cfRule>
  </conditionalFormatting>
  <conditionalFormatting sqref="D20:D31">
    <cfRule type="expression" dxfId="3391" priority="16" stopIfTrue="1">
      <formula>ISERROR(D20:H35)</formula>
    </cfRule>
  </conditionalFormatting>
  <conditionalFormatting sqref="F20:F31">
    <cfRule type="expression" dxfId="3390" priority="15" stopIfTrue="1">
      <formula>ISERROR(F20:N35)</formula>
    </cfRule>
  </conditionalFormatting>
  <conditionalFormatting sqref="E20:E31">
    <cfRule type="expression" dxfId="3389" priority="14" stopIfTrue="1">
      <formula>ISERROR(E20:K35)</formula>
    </cfRule>
  </conditionalFormatting>
  <conditionalFormatting sqref="I20:I31">
    <cfRule type="expression" dxfId="3388" priority="13" stopIfTrue="1">
      <formula>ISERROR(H20:R35)</formula>
    </cfRule>
  </conditionalFormatting>
  <conditionalFormatting sqref="H20:H42">
    <cfRule type="expression" dxfId="3387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386" priority="11" stopIfTrue="1">
      <formula>ISERROR(A5)</formula>
    </cfRule>
  </conditionalFormatting>
  <conditionalFormatting sqref="M21:M42">
    <cfRule type="expression" dxfId="3385" priority="10" stopIfTrue="1">
      <formula>ISERROR(L21:X36)</formula>
    </cfRule>
  </conditionalFormatting>
  <conditionalFormatting sqref="B33:B42">
    <cfRule type="expression" dxfId="3384" priority="9" stopIfTrue="1">
      <formula>ISERROR(B33:B48)</formula>
    </cfRule>
  </conditionalFormatting>
  <conditionalFormatting sqref="D33:D42">
    <cfRule type="expression" dxfId="3383" priority="8" stopIfTrue="1">
      <formula>ISERROR(D33:H48)</formula>
    </cfRule>
  </conditionalFormatting>
  <conditionalFormatting sqref="F33:F42">
    <cfRule type="expression" dxfId="3382" priority="7" stopIfTrue="1">
      <formula>ISERROR(F33:N48)</formula>
    </cfRule>
  </conditionalFormatting>
  <conditionalFormatting sqref="E33:E42">
    <cfRule type="expression" dxfId="3381" priority="6" stopIfTrue="1">
      <formula>ISERROR(E33:K48)</formula>
    </cfRule>
  </conditionalFormatting>
  <conditionalFormatting sqref="I33:I42">
    <cfRule type="expression" dxfId="3380" priority="5" stopIfTrue="1">
      <formula>ISERROR(H33:R48)</formula>
    </cfRule>
  </conditionalFormatting>
  <conditionalFormatting sqref="I34:I41">
    <cfRule type="expression" dxfId="3379" priority="4" stopIfTrue="1">
      <formula>ISERROR(H34:R49)</formula>
    </cfRule>
  </conditionalFormatting>
  <conditionalFormatting sqref="I33:I42">
    <cfRule type="expression" dxfId="3378" priority="3" stopIfTrue="1">
      <formula>ISERROR(H33:R48)</formula>
    </cfRule>
  </conditionalFormatting>
  <conditionalFormatting sqref="I35:I42">
    <cfRule type="expression" dxfId="3377" priority="2" stopIfTrue="1">
      <formula>ISERROR(H35:R50)</formula>
    </cfRule>
  </conditionalFormatting>
  <conditionalFormatting sqref="H21:H42">
    <cfRule type="expression" dxfId="3376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/>
  <dimension ref="A1:AC94"/>
  <sheetViews>
    <sheetView zoomScaleNormal="100" workbookViewId="0">
      <selection activeCell="A63" sqref="A63:D6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37506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EC FIS TEST EVENT FOR THE JWC 2017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EC FIS TEST EVENT FOR THE JWC 2017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Bozi Dar</v>
      </c>
      <c r="E6" s="55"/>
      <c r="F6" s="56" t="str">
        <f>V7</f>
        <v>CZE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Bozi Dar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CZE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3652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42427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42427</v>
      </c>
      <c r="W9" s="39" t="s">
        <v>411</v>
      </c>
      <c r="X9" s="46">
        <f>VLOOKUP($V$4,Calendar!$1:$1048576,6,FALSE)</f>
        <v>42428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42428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 FIS TEST EVENT FOR THE JWC 2017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5939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9040201</v>
      </c>
      <c r="B21" s="1338" t="str">
        <f>VLOOKUP(A21,'Athlete and Points'!$A$1:$S$279,2,FALSE)</f>
        <v>DICKSON Alex</v>
      </c>
      <c r="C21" s="1338"/>
      <c r="D21" s="1014">
        <f>VLOOKUP(A21,'Athlete and Points'!$A$1:$S$279,4,FALSE)</f>
        <v>98</v>
      </c>
      <c r="E21" s="26"/>
      <c r="F21" s="1339">
        <f>VLOOKUP(A21,'Athlete and Points'!$A$1:$S$279,8,FALSE)</f>
        <v>98.4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9045087</v>
      </c>
      <c r="B33" s="1338" t="str">
        <f>VLOOKUP(A33,'Athlete and Points'!$A$1:$S$279,2,FALSE)</f>
        <v>FERNANDEZ Mollie</v>
      </c>
      <c r="C33" s="1338"/>
      <c r="D33" s="1014">
        <f>VLOOKUP(A33,'Athlete and Points'!$A$1:$S$279,4,FALSE)</f>
        <v>98</v>
      </c>
      <c r="E33" s="26"/>
      <c r="F33" s="1339">
        <f>VLOOKUP(A33,'Athlete and Points'!$A$1:$S$279,8,FALSE)</f>
        <v>105</v>
      </c>
      <c r="G33" s="1340"/>
      <c r="H33" s="26"/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5943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375" priority="21" stopIfTrue="1">
      <formula>ISERROR($B$5:$B$13)</formula>
    </cfRule>
  </conditionalFormatting>
  <conditionalFormatting sqref="X9">
    <cfRule type="expression" dxfId="3374" priority="20" stopIfTrue="1">
      <formula>ISERROR($E$9)</formula>
    </cfRule>
  </conditionalFormatting>
  <conditionalFormatting sqref="C20">
    <cfRule type="expression" dxfId="3373" priority="19" stopIfTrue="1">
      <formula>ISERROR(C20:D35)</formula>
    </cfRule>
  </conditionalFormatting>
  <conditionalFormatting sqref="C20">
    <cfRule type="expression" dxfId="3372" priority="18" stopIfTrue="1">
      <formula>ISERROR(C20:D35)</formula>
    </cfRule>
  </conditionalFormatting>
  <conditionalFormatting sqref="B20:B31">
    <cfRule type="expression" dxfId="3371" priority="17" stopIfTrue="1">
      <formula>ISERROR(B20:B35)</formula>
    </cfRule>
  </conditionalFormatting>
  <conditionalFormatting sqref="D20:D31">
    <cfRule type="expression" dxfId="3370" priority="16" stopIfTrue="1">
      <formula>ISERROR(D20:H35)</formula>
    </cfRule>
  </conditionalFormatting>
  <conditionalFormatting sqref="F20:F31">
    <cfRule type="expression" dxfId="3369" priority="15" stopIfTrue="1">
      <formula>ISERROR(F20:N35)</formula>
    </cfRule>
  </conditionalFormatting>
  <conditionalFormatting sqref="E20:E31">
    <cfRule type="expression" dxfId="3368" priority="14" stopIfTrue="1">
      <formula>ISERROR(E20:K35)</formula>
    </cfRule>
  </conditionalFormatting>
  <conditionalFormatting sqref="I20:I31">
    <cfRule type="expression" dxfId="3367" priority="13" stopIfTrue="1">
      <formula>ISERROR(H20:R35)</formula>
    </cfRule>
  </conditionalFormatting>
  <conditionalFormatting sqref="H20:H42">
    <cfRule type="expression" dxfId="336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365" priority="11" stopIfTrue="1">
      <formula>ISERROR(A5)</formula>
    </cfRule>
  </conditionalFormatting>
  <conditionalFormatting sqref="M21:M42">
    <cfRule type="expression" dxfId="3364" priority="10" stopIfTrue="1">
      <formula>ISERROR(L21:X36)</formula>
    </cfRule>
  </conditionalFormatting>
  <conditionalFormatting sqref="B33:B42">
    <cfRule type="expression" dxfId="3363" priority="9" stopIfTrue="1">
      <formula>ISERROR(B33:B48)</formula>
    </cfRule>
  </conditionalFormatting>
  <conditionalFormatting sqref="D33:D42">
    <cfRule type="expression" dxfId="3362" priority="8" stopIfTrue="1">
      <formula>ISERROR(D33:H48)</formula>
    </cfRule>
  </conditionalFormatting>
  <conditionalFormatting sqref="F33:F42">
    <cfRule type="expression" dxfId="3361" priority="7" stopIfTrue="1">
      <formula>ISERROR(F33:N48)</formula>
    </cfRule>
  </conditionalFormatting>
  <conditionalFormatting sqref="E33:E42">
    <cfRule type="expression" dxfId="3360" priority="6" stopIfTrue="1">
      <formula>ISERROR(E33:K48)</formula>
    </cfRule>
  </conditionalFormatting>
  <conditionalFormatting sqref="I33:I42">
    <cfRule type="expression" dxfId="3359" priority="5" stopIfTrue="1">
      <formula>ISERROR(H33:R48)</formula>
    </cfRule>
  </conditionalFormatting>
  <conditionalFormatting sqref="I34:I41">
    <cfRule type="expression" dxfId="3358" priority="4" stopIfTrue="1">
      <formula>ISERROR(H34:R49)</formula>
    </cfRule>
  </conditionalFormatting>
  <conditionalFormatting sqref="I33:I42">
    <cfRule type="expression" dxfId="3357" priority="3" stopIfTrue="1">
      <formula>ISERROR(H33:R48)</formula>
    </cfRule>
  </conditionalFormatting>
  <conditionalFormatting sqref="I35:I42">
    <cfRule type="expression" dxfId="3356" priority="2" stopIfTrue="1">
      <formula>ISERROR(H35:R50)</formula>
    </cfRule>
  </conditionalFormatting>
  <conditionalFormatting sqref="H21:H42">
    <cfRule type="expression" dxfId="3355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lenka@sportclubfun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0000"/>
  </sheetPr>
  <dimension ref="A1:AC94"/>
  <sheetViews>
    <sheetView topLeftCell="A4" zoomScaleNormal="100" workbookViewId="0">
      <selection activeCell="B23" sqref="B23:C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37710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Hole Shot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Hole Shot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Sugarloaf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Sugarloaf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5938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42429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42429</v>
      </c>
      <c r="W9" s="39" t="s">
        <v>411</v>
      </c>
      <c r="X9" s="46">
        <f>VLOOKUP($V$4,Calendar!$1:$1048576,6,FALSE)</f>
        <v>42433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42433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FIS/NAC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481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5</v>
      </c>
      <c r="I15" s="37" t="s">
        <v>396</v>
      </c>
      <c r="J15" s="37"/>
      <c r="K15" s="1315">
        <f>COUNT(A21:A31)</f>
        <v>6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1237">
        <v>9040155</v>
      </c>
      <c r="B21" s="1398" t="str">
        <f>VLOOKUP(A21,'Athlete and Points'!$A$1:$S$279,2,FALSE)</f>
        <v>DICKSON Adam</v>
      </c>
      <c r="C21" s="1398"/>
      <c r="D21" s="1068">
        <f>VLOOKUP(A21,'Athlete and Points'!$A$1:$S$279,4,FALSE)</f>
        <v>95</v>
      </c>
      <c r="E21" s="713"/>
      <c r="F21" s="1399">
        <f>VLOOKUP(A21,'Athlete and Points'!$A$1:$S$279,8,FALSE)</f>
        <v>242.5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1197">
        <v>9040168</v>
      </c>
      <c r="B22" s="1344" t="str">
        <f>VLOOKUP(A22,'Athlete and Points'!$A$1:$S$279,2,FALSE)</f>
        <v>MILLER Josh</v>
      </c>
      <c r="C22" s="1344"/>
      <c r="D22" s="1015">
        <f>VLOOKUP(A22,'Athlete and Points'!$A$1:$S$279,4,FALSE)</f>
        <v>94</v>
      </c>
      <c r="E22" s="23"/>
      <c r="F22" s="1345">
        <f>VLOOKUP(A22,'Athlete and Points'!$A$1:$S$279,8,FALSE)</f>
        <v>173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1197">
        <v>9040188</v>
      </c>
      <c r="B23" s="1344" t="str">
        <f>VLOOKUP(A23,'Athlete and Points'!$A$1:$S$279,2,FALSE)</f>
        <v>LAMBERT Adam</v>
      </c>
      <c r="C23" s="1344"/>
      <c r="D23" s="1015">
        <f>VLOOKUP(A23,'Athlete and Points'!$A$1:$S$279,4,FALSE)</f>
        <v>97</v>
      </c>
      <c r="E23" s="23"/>
      <c r="F23" s="1345">
        <f>VLOOKUP(A23,'Athlete and Points'!$A$1:$S$279,8,FALSE)</f>
        <v>142.80000000000001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1197">
        <v>9040201</v>
      </c>
      <c r="B24" s="1344" t="str">
        <f>VLOOKUP(A24,'Athlete and Points'!$A$1:$S$279,2,FALSE)</f>
        <v>DICKSON Alex</v>
      </c>
      <c r="C24" s="1344"/>
      <c r="D24" s="1015">
        <f>VLOOKUP(A24,'Athlete and Points'!$A$1:$S$279,4,FALSE)</f>
        <v>98</v>
      </c>
      <c r="E24" s="23"/>
      <c r="F24" s="1345">
        <f>VLOOKUP(A24,'Athlete and Points'!$A$1:$S$279,8,FALSE)</f>
        <v>98.4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1197">
        <v>9040229</v>
      </c>
      <c r="B25" s="1344" t="str">
        <f>VLOOKUP(A25,'Athlete and Points'!$A$1:$S$279,2,FALSE)</f>
        <v>MANDL Max</v>
      </c>
      <c r="C25" s="1344"/>
      <c r="D25" s="1015">
        <f>VLOOKUP(A25,'Athlete and Points'!$A$1:$S$279,4,FALSE)</f>
        <v>98</v>
      </c>
      <c r="E25" s="23"/>
      <c r="F25" s="1345">
        <f>VLOOKUP(A25,'Athlete and Points'!$A$1:$S$279,8,FALSE)</f>
        <v>68.900000000000006</v>
      </c>
      <c r="G25" s="1346"/>
      <c r="H25" s="23"/>
      <c r="I25" s="1345"/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1197">
        <v>9040174</v>
      </c>
      <c r="B26" s="1344" t="str">
        <f>VLOOKUP(A26,'Athlete and Points'!$A$1:$S$279,2,FALSE)</f>
        <v>GARNER Ryan</v>
      </c>
      <c r="C26" s="1344"/>
      <c r="D26" s="1015">
        <f>VLOOKUP(A26,'Athlete and Points'!$A$1:$S$279,4,FALSE)</f>
        <v>97</v>
      </c>
      <c r="E26" s="23"/>
      <c r="F26" s="1345">
        <f>VLOOKUP(A26,'Athlete and Points'!$A$1:$S$279,8,FALSE)</f>
        <v>64</v>
      </c>
      <c r="G26" s="1346"/>
      <c r="H26" s="23"/>
      <c r="I26" s="1345"/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9045066</v>
      </c>
      <c r="B33" s="1338" t="str">
        <f>VLOOKUP(A33,'Athlete and Points'!$A$1:$S$279,2,FALSE)</f>
        <v>BAFF Georgia</v>
      </c>
      <c r="C33" s="1338"/>
      <c r="D33" s="1014">
        <f>VLOOKUP(A33,'Athlete and Points'!$A$1:$S$279,4,FALSE)</f>
        <v>97</v>
      </c>
      <c r="E33" s="26"/>
      <c r="F33" s="1339">
        <f>VLOOKUP(A33,'Athlete and Points'!$A$1:$S$279,8,FALSE)</f>
        <v>224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9045058</v>
      </c>
      <c r="B34" s="1344" t="str">
        <f>VLOOKUP(A34,'Athlete and Points'!$A$1:$S$279,2,FALSE)</f>
        <v>TURNER Ellise</v>
      </c>
      <c r="C34" s="1344"/>
      <c r="D34" s="1015">
        <f>VLOOKUP(A34,'Athlete and Points'!$A$1:$S$279,4,FALSE)</f>
        <v>95</v>
      </c>
      <c r="E34" s="23"/>
      <c r="F34" s="1345">
        <f>VLOOKUP(A34,'Athlete and Points'!$A$1:$S$279,8,FALSE)</f>
        <v>164.8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9045053</v>
      </c>
      <c r="B35" s="1344" t="str">
        <f>VLOOKUP(A35,'Athlete and Points'!$A$1:$S$279,2,FALSE)</f>
        <v>TUDHOPE Annabel</v>
      </c>
      <c r="C35" s="1344"/>
      <c r="D35" s="1015">
        <f>VLOOKUP(A35,'Athlete and Points'!$A$1:$S$279,4,FALSE)</f>
        <v>95</v>
      </c>
      <c r="E35" s="23"/>
      <c r="F35" s="1345">
        <f>VLOOKUP(A35,'Athlete and Points'!$A$1:$S$279,8,FALSE)</f>
        <v>96</v>
      </c>
      <c r="G35" s="1346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488">
        <v>9045097</v>
      </c>
      <c r="B36" s="1410" t="str">
        <f>VLOOKUP(A36,'Athlete and Points'!$A$1:$S$279,2,FALSE)</f>
        <v>BATTEN Charlotte</v>
      </c>
      <c r="C36" s="1410"/>
      <c r="D36" s="1089">
        <f>VLOOKUP(A36,'Athlete and Points'!$A$1:$S$279,4,FALSE)</f>
        <v>0</v>
      </c>
      <c r="E36" s="427"/>
      <c r="F36" s="1411">
        <f>VLOOKUP(A36,'Athlete and Points'!$A$1:$S$279,8,FALSE)</f>
        <v>40</v>
      </c>
      <c r="G36" s="1412"/>
      <c r="H36" s="23" t="e">
        <f>VLOOKUP(B36,Halfpipe!$A$1:$D$148,4,FALSE)</f>
        <v>#N/A</v>
      </c>
      <c r="I36" s="1345" t="str">
        <f>VLOOKUP(A36,'Athlete and Points'!$A$1:$S$279,14,FALSE)</f>
        <v>---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>
        <v>9045094</v>
      </c>
      <c r="B37" s="1344" t="str">
        <f>VLOOKUP(A37,'Athlete and Points'!$A$1:$S$279,2,FALSE)</f>
        <v>GUY Geneva</v>
      </c>
      <c r="C37" s="1344"/>
      <c r="D37" s="1015">
        <f>VLOOKUP(A37,'Athlete and Points'!$A$1:$S$279,4,FALSE)</f>
        <v>0</v>
      </c>
      <c r="E37" s="23"/>
      <c r="F37" s="1345">
        <f>VLOOKUP(A37,'Athlete and Points'!$A$1:$S$279,8,FALSE)</f>
        <v>80</v>
      </c>
      <c r="G37" s="1435"/>
      <c r="H37" s="23" t="e">
        <f>VLOOKUP(B37,Halfpipe!$A$1:$D$148,4,FALSE)</f>
        <v>#N/A</v>
      </c>
      <c r="I37" s="1345" t="str">
        <f>VLOOKUP(A37,'Athlete and Points'!$A$1:$S$279,14,FALSE)</f>
        <v>---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945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354" priority="22" stopIfTrue="1">
      <formula>ISERROR($B$5:$B$13)</formula>
    </cfRule>
  </conditionalFormatting>
  <conditionalFormatting sqref="X9">
    <cfRule type="expression" dxfId="3353" priority="21" stopIfTrue="1">
      <formula>ISERROR($E$9)</formula>
    </cfRule>
  </conditionalFormatting>
  <conditionalFormatting sqref="C20">
    <cfRule type="expression" dxfId="3352" priority="20" stopIfTrue="1">
      <formula>ISERROR(C20:D35)</formula>
    </cfRule>
  </conditionalFormatting>
  <conditionalFormatting sqref="C20">
    <cfRule type="expression" dxfId="3351" priority="19" stopIfTrue="1">
      <formula>ISERROR(C20:D35)</formula>
    </cfRule>
  </conditionalFormatting>
  <conditionalFormatting sqref="B20:B31">
    <cfRule type="expression" dxfId="3350" priority="18" stopIfTrue="1">
      <formula>ISERROR(B20:B35)</formula>
    </cfRule>
  </conditionalFormatting>
  <conditionalFormatting sqref="D20:D31">
    <cfRule type="expression" dxfId="3349" priority="17" stopIfTrue="1">
      <formula>ISERROR(D20:H35)</formula>
    </cfRule>
  </conditionalFormatting>
  <conditionalFormatting sqref="F20:F31">
    <cfRule type="expression" dxfId="3348" priority="16" stopIfTrue="1">
      <formula>ISERROR(F20:N35)</formula>
    </cfRule>
  </conditionalFormatting>
  <conditionalFormatting sqref="E20:E31">
    <cfRule type="expression" dxfId="3347" priority="15" stopIfTrue="1">
      <formula>ISERROR(E20:K35)</formula>
    </cfRule>
  </conditionalFormatting>
  <conditionalFormatting sqref="I20:I31">
    <cfRule type="expression" dxfId="3346" priority="14" stopIfTrue="1">
      <formula>ISERROR(H20:R35)</formula>
    </cfRule>
  </conditionalFormatting>
  <conditionalFormatting sqref="H20:H42">
    <cfRule type="expression" dxfId="3345" priority="13" stopIfTrue="1">
      <formula>ISERROR(G20:P35)</formula>
    </cfRule>
  </conditionalFormatting>
  <conditionalFormatting sqref="F6 C20 E5:E6 C5:C6 K9:R10 L11:N11 A33:B42 D33:G42 D20:Q21 D22:G31 N22:Q31 M22:M42 I22:L31 I33:L42 H22:H42 A20:B31">
    <cfRule type="containsErrors" dxfId="3344" priority="12" stopIfTrue="1">
      <formula>ISERROR(A5)</formula>
    </cfRule>
  </conditionalFormatting>
  <conditionalFormatting sqref="M21:M42">
    <cfRule type="expression" dxfId="3343" priority="11" stopIfTrue="1">
      <formula>ISERROR(L21:X36)</formula>
    </cfRule>
  </conditionalFormatting>
  <conditionalFormatting sqref="B33:B42">
    <cfRule type="expression" dxfId="3342" priority="10" stopIfTrue="1">
      <formula>ISERROR(B33:B48)</formula>
    </cfRule>
  </conditionalFormatting>
  <conditionalFormatting sqref="D33:D42">
    <cfRule type="expression" dxfId="3341" priority="9" stopIfTrue="1">
      <formula>ISERROR(D33:H48)</formula>
    </cfRule>
  </conditionalFormatting>
  <conditionalFormatting sqref="F33:F42">
    <cfRule type="expression" dxfId="3340" priority="8" stopIfTrue="1">
      <formula>ISERROR(F33:N48)</formula>
    </cfRule>
  </conditionalFormatting>
  <conditionalFormatting sqref="E33:E42">
    <cfRule type="expression" dxfId="3339" priority="7" stopIfTrue="1">
      <formula>ISERROR(E33:K48)</formula>
    </cfRule>
  </conditionalFormatting>
  <conditionalFormatting sqref="I33:I42">
    <cfRule type="expression" dxfId="3338" priority="6" stopIfTrue="1">
      <formula>ISERROR(H33:R48)</formula>
    </cfRule>
  </conditionalFormatting>
  <conditionalFormatting sqref="I34:I41">
    <cfRule type="expression" dxfId="3337" priority="5" stopIfTrue="1">
      <formula>ISERROR(H34:R49)</formula>
    </cfRule>
  </conditionalFormatting>
  <conditionalFormatting sqref="I33:I42">
    <cfRule type="expression" dxfId="3336" priority="4" stopIfTrue="1">
      <formula>ISERROR(H33:R48)</formula>
    </cfRule>
  </conditionalFormatting>
  <conditionalFormatting sqref="I35:I42">
    <cfRule type="expression" dxfId="3335" priority="3" stopIfTrue="1">
      <formula>ISERROR(H35:R50)</formula>
    </cfRule>
  </conditionalFormatting>
  <conditionalFormatting sqref="H21:H42">
    <cfRule type="expression" dxfId="3334" priority="2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00B0F0"/>
  </sheetPr>
  <dimension ref="A1:Z94"/>
  <sheetViews>
    <sheetView zoomScaleNormal="100" workbookViewId="0">
      <selection activeCell="W51" sqref="W5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31631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e">
        <f>VLOOKUP($U$4,Calendar!$1:$1048576,30,FALSE)</f>
        <v>#N/A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e">
        <f>U8</f>
        <v>#N/A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/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 t="e">
        <f>VLOOKUP(A21,'Athlete and Points'!$A$1:$S$91,8,FALSE)</f>
        <v>#N/A</v>
      </c>
      <c r="G21" s="1340"/>
      <c r="H21" s="26" t="e">
        <f>VLOOKUP(A21,'Athlete and Points'!$A$1:$S$91,11,FALSE)</f>
        <v>#N/A</v>
      </c>
      <c r="I21" s="1339" t="e">
        <f>VLOOKUP(A21,'Athlete and Points'!$A$1:$S$91,14,FALSE)</f>
        <v>#N/A</v>
      </c>
      <c r="J21" s="1340"/>
      <c r="K21" s="1340"/>
      <c r="L21" s="1340"/>
      <c r="M21" s="26" t="e">
        <f>VLOOKUP(A21,'Athlete and Points'!$A$1:$S$91,17,FALSE)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>
        <v>9045054</v>
      </c>
      <c r="B33" s="1338" t="str">
        <f>VLOOKUP(A33,'Athlete and Points'!$A$1:$S$91,2,FALSE)</f>
        <v>FITCH Alex</v>
      </c>
      <c r="C33" s="1338"/>
      <c r="D33" s="27">
        <f>VLOOKUP(A33,'Athlete and Points'!$A$1:$S$91,4,FALSE)</f>
        <v>95</v>
      </c>
      <c r="E33" s="26"/>
      <c r="F33" s="1339"/>
      <c r="G33" s="1340"/>
      <c r="H33" s="26">
        <f>VLOOKUP(A33,'Athlete and Points'!$A$1:$S$91,11,FALSE)</f>
        <v>21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4233" priority="22" stopIfTrue="1">
      <formula>ISERROR($B$5:$B$13)</formula>
    </cfRule>
  </conditionalFormatting>
  <conditionalFormatting sqref="W9">
    <cfRule type="expression" dxfId="4232" priority="21" stopIfTrue="1">
      <formula>ISERROR($E$9)</formula>
    </cfRule>
  </conditionalFormatting>
  <conditionalFormatting sqref="C20">
    <cfRule type="expression" dxfId="4231" priority="20" stopIfTrue="1">
      <formula>ISERROR(C20:D35)</formula>
    </cfRule>
  </conditionalFormatting>
  <conditionalFormatting sqref="C20">
    <cfRule type="expression" dxfId="4230" priority="19" stopIfTrue="1">
      <formula>ISERROR(C20:D35)</formula>
    </cfRule>
  </conditionalFormatting>
  <conditionalFormatting sqref="B20:B31">
    <cfRule type="expression" dxfId="4229" priority="18" stopIfTrue="1">
      <formula>ISERROR(B20:B35)</formula>
    </cfRule>
  </conditionalFormatting>
  <conditionalFormatting sqref="D20:D31">
    <cfRule type="expression" dxfId="4228" priority="17" stopIfTrue="1">
      <formula>ISERROR(D20:H35)</formula>
    </cfRule>
  </conditionalFormatting>
  <conditionalFormatting sqref="F20:F31">
    <cfRule type="expression" dxfId="4227" priority="16" stopIfTrue="1">
      <formula>ISERROR(F20:N35)</formula>
    </cfRule>
  </conditionalFormatting>
  <conditionalFormatting sqref="E20:E31">
    <cfRule type="expression" dxfId="4226" priority="15" stopIfTrue="1">
      <formula>ISERROR(E20:K35)</formula>
    </cfRule>
  </conditionalFormatting>
  <conditionalFormatting sqref="I20:I31">
    <cfRule type="expression" dxfId="4225" priority="14" stopIfTrue="1">
      <formula>ISERROR(H20:R35)</formula>
    </cfRule>
  </conditionalFormatting>
  <conditionalFormatting sqref="H20:H31">
    <cfRule type="expression" dxfId="4224" priority="13" stopIfTrue="1">
      <formula>ISERROR(G20:P35)</formula>
    </cfRule>
  </conditionalFormatting>
  <conditionalFormatting sqref="F6 C20 A20:B31 E5:E6 D33:M42 C5:C6 K9:R10 L11:N11 D20:Q31 A33:B42">
    <cfRule type="containsErrors" dxfId="4223" priority="12" stopIfTrue="1">
      <formula>ISERROR(A5)</formula>
    </cfRule>
  </conditionalFormatting>
  <conditionalFormatting sqref="M21:M31">
    <cfRule type="expression" dxfId="4222" priority="11" stopIfTrue="1">
      <formula>ISERROR(L21:U36)</formula>
    </cfRule>
  </conditionalFormatting>
  <conditionalFormatting sqref="B33:B42">
    <cfRule type="expression" dxfId="4221" priority="10" stopIfTrue="1">
      <formula>ISERROR(B33:B48)</formula>
    </cfRule>
  </conditionalFormatting>
  <conditionalFormatting sqref="D33:D42">
    <cfRule type="expression" dxfId="4220" priority="9" stopIfTrue="1">
      <formula>ISERROR(D33:H48)</formula>
    </cfRule>
  </conditionalFormatting>
  <conditionalFormatting sqref="F33:F42">
    <cfRule type="expression" dxfId="4219" priority="8" stopIfTrue="1">
      <formula>ISERROR(F33:N48)</formula>
    </cfRule>
  </conditionalFormatting>
  <conditionalFormatting sqref="E33:E42">
    <cfRule type="expression" dxfId="4218" priority="7" stopIfTrue="1">
      <formula>ISERROR(E33:K48)</formula>
    </cfRule>
  </conditionalFormatting>
  <conditionalFormatting sqref="I33:I42">
    <cfRule type="expression" dxfId="4217" priority="6" stopIfTrue="1">
      <formula>ISERROR(H33:R48)</formula>
    </cfRule>
  </conditionalFormatting>
  <conditionalFormatting sqref="H33:H42">
    <cfRule type="expression" dxfId="4216" priority="5" stopIfTrue="1">
      <formula>ISERROR(G33:P48)</formula>
    </cfRule>
  </conditionalFormatting>
  <conditionalFormatting sqref="M33:M42">
    <cfRule type="expression" dxfId="4215" priority="4" stopIfTrue="1">
      <formula>ISERROR(L33:U48)</formula>
    </cfRule>
  </conditionalFormatting>
  <conditionalFormatting sqref="I34:I41">
    <cfRule type="expression" dxfId="4214" priority="3" stopIfTrue="1">
      <formula>ISERROR(H34:R49)</formula>
    </cfRule>
  </conditionalFormatting>
  <conditionalFormatting sqref="I33">
    <cfRule type="expression" dxfId="4213" priority="2" stopIfTrue="1">
      <formula>ISERROR(H33:R48)</formula>
    </cfRule>
  </conditionalFormatting>
  <conditionalFormatting sqref="I35:I42">
    <cfRule type="expression" dxfId="4212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>
    <tabColor rgb="FFFF0000"/>
  </sheetPr>
  <dimension ref="A1:AC94"/>
  <sheetViews>
    <sheetView topLeftCell="A4" zoomScaleNormal="100" workbookViewId="0">
      <selection activeCell="B23" sqref="B23:C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/>
      <c r="W4" s="16"/>
      <c r="X4" s="16"/>
      <c r="AB4" s="879"/>
      <c r="AC4" s="52"/>
    </row>
    <row r="5" spans="1:29" ht="13.5" thickTop="1">
      <c r="A5" s="43" t="s">
        <v>423</v>
      </c>
      <c r="B5" s="1143"/>
      <c r="C5" s="42" t="str">
        <f>V5</f>
        <v>Sugarloaf REV</v>
      </c>
      <c r="E5" s="42"/>
      <c r="F5" s="85"/>
      <c r="G5" s="58"/>
      <c r="H5" s="1143"/>
      <c r="I5" s="1143"/>
      <c r="J5" s="1143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">
        <v>6448</v>
      </c>
      <c r="W5" s="16"/>
      <c r="X5" s="16"/>
      <c r="AB5" s="879"/>
      <c r="AC5" s="52"/>
    </row>
    <row r="6" spans="1:29">
      <c r="A6" s="41" t="s">
        <v>420</v>
      </c>
      <c r="B6" s="1145"/>
      <c r="C6" s="83" t="str">
        <f>V6</f>
        <v>Sugarloaf</v>
      </c>
      <c r="E6" s="55"/>
      <c r="F6" s="56" t="str">
        <f>V7</f>
        <v>USA</v>
      </c>
      <c r="G6" s="1145"/>
      <c r="H6" s="1145"/>
      <c r="I6" s="1145"/>
      <c r="J6" s="1145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">
        <v>2824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">
        <v>10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43"/>
      <c r="M8" s="1143"/>
      <c r="N8" s="1143"/>
      <c r="O8" s="1143"/>
      <c r="P8" s="1143"/>
      <c r="Q8" s="1143"/>
      <c r="R8" s="1144"/>
      <c r="U8" s="39" t="s">
        <v>414</v>
      </c>
      <c r="V8" s="891" t="s">
        <v>1313</v>
      </c>
      <c r="W8" s="16"/>
      <c r="X8" s="16"/>
      <c r="AB8" s="879"/>
      <c r="AC8" s="52"/>
    </row>
    <row r="9" spans="1:29">
      <c r="A9" s="41" t="s">
        <v>413</v>
      </c>
      <c r="B9" s="1145"/>
      <c r="C9" s="1145"/>
      <c r="D9" s="1145"/>
      <c r="E9" s="1145"/>
      <c r="F9" s="1145"/>
      <c r="G9" s="1145"/>
      <c r="H9" s="1145"/>
      <c r="I9" s="1145"/>
      <c r="J9" s="47"/>
      <c r="K9" s="1287">
        <f>V9</f>
        <v>42429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v>42429</v>
      </c>
      <c r="W9" s="39" t="s">
        <v>411</v>
      </c>
      <c r="X9" s="46">
        <v>42432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42432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 t="e">
        <f>VLOOKUP($V$4,Calendar!$1:$1048576,33,FALSE)</f>
        <v>#N/A</v>
      </c>
      <c r="W10" s="16"/>
      <c r="X10" s="16"/>
    </row>
    <row r="11" spans="1:29" ht="14.25" thickTop="1" thickBot="1">
      <c r="A11" s="43" t="s">
        <v>408</v>
      </c>
      <c r="B11" s="1143"/>
      <c r="C11" s="1143"/>
      <c r="D11" s="42" t="s">
        <v>407</v>
      </c>
      <c r="E11" s="1143"/>
      <c r="F11" s="1143"/>
      <c r="G11" s="1143"/>
      <c r="H11" s="1143"/>
      <c r="I11" s="1144"/>
      <c r="J11" s="1266" t="s">
        <v>404</v>
      </c>
      <c r="K11" s="1267"/>
      <c r="L11" s="1268" t="str">
        <f>V8</f>
        <v>REV</v>
      </c>
      <c r="M11" s="1269"/>
      <c r="N11" s="1270"/>
      <c r="O11" s="1268"/>
      <c r="P11" s="1270"/>
      <c r="Q11" s="1268"/>
      <c r="R11" s="1271"/>
      <c r="U11" s="39" t="s">
        <v>406</v>
      </c>
      <c r="V11" s="38" t="e">
        <f>VLOOKUP($V$4,Calendar!$1:$1048576,32,FALSE)</f>
        <v>#N/A</v>
      </c>
      <c r="W11" s="16"/>
      <c r="X11" s="16"/>
    </row>
    <row r="12" spans="1:29" ht="13.5" thickBot="1">
      <c r="A12" s="41" t="s">
        <v>405</v>
      </c>
      <c r="B12" s="1146"/>
      <c r="C12" s="1146"/>
      <c r="D12" s="1146"/>
      <c r="E12" s="1146"/>
      <c r="F12" s="1146"/>
      <c r="G12" s="1146"/>
      <c r="H12" s="1146"/>
      <c r="I12" s="114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481</v>
      </c>
      <c r="W12" s="16"/>
      <c r="X12" s="16"/>
    </row>
    <row r="13" spans="1:29" ht="13.5" thickBot="1">
      <c r="A13" s="40" t="s">
        <v>402</v>
      </c>
      <c r="B13" s="1141"/>
      <c r="C13" s="1141"/>
      <c r="D13" s="1141"/>
      <c r="E13" s="1141"/>
      <c r="F13" s="1141"/>
      <c r="G13" s="1141"/>
      <c r="H13" s="1141"/>
      <c r="I13" s="1142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 t="e">
        <f>VLOOKUP($V$4,Calendar!$1:$1048576,16,FALSE)</f>
        <v>#N/A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57" t="s">
        <v>393</v>
      </c>
      <c r="E17" s="1155"/>
      <c r="F17" s="1295"/>
      <c r="G17" s="1296"/>
      <c r="H17" s="1155"/>
      <c r="I17" s="1295"/>
      <c r="J17" s="1297"/>
      <c r="K17" s="1297"/>
      <c r="L17" s="1296"/>
      <c r="M17" s="1156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51" t="s">
        <v>391</v>
      </c>
      <c r="E18" s="1149" t="s">
        <v>353</v>
      </c>
      <c r="F18" s="1320" t="s">
        <v>352</v>
      </c>
      <c r="G18" s="1321"/>
      <c r="H18" s="1149" t="s">
        <v>151</v>
      </c>
      <c r="I18" s="1320" t="s">
        <v>351</v>
      </c>
      <c r="J18" s="1322"/>
      <c r="K18" s="1322"/>
      <c r="L18" s="1321"/>
      <c r="M18" s="1150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54" t="s">
        <v>389</v>
      </c>
      <c r="E19" s="32"/>
      <c r="F19" s="1328"/>
      <c r="G19" s="1329"/>
      <c r="H19" s="1152"/>
      <c r="I19" s="1328"/>
      <c r="J19" s="1330"/>
      <c r="K19" s="1330"/>
      <c r="L19" s="1329"/>
      <c r="M19" s="1153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48"/>
      <c r="N20" s="1336"/>
      <c r="O20" s="1337"/>
      <c r="P20" s="1336"/>
      <c r="Q20" s="1337"/>
      <c r="R20" s="1147"/>
      <c r="T20" s="52" t="s">
        <v>1281</v>
      </c>
    </row>
    <row r="21" spans="1:21" ht="13.5" thickBot="1">
      <c r="A21" s="28">
        <v>9040188</v>
      </c>
      <c r="B21" s="1338" t="str">
        <f>VLOOKUP(A21,'Athlete and Points'!$A$1:$S$279,2,FALSE)</f>
        <v>LAMBERT Adam</v>
      </c>
      <c r="C21" s="1338"/>
      <c r="D21" s="1014">
        <f>VLOOKUP(A21,'Athlete and Points'!$A$1:$S$279,4,FALSE)</f>
        <v>97</v>
      </c>
      <c r="E21" s="26"/>
      <c r="F21" s="1339">
        <f>VLOOKUP(A21,'Athlete and Points'!$A$1:$S$279,8,FALSE)</f>
        <v>142.80000000000001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58"/>
      <c r="C32" s="1158"/>
      <c r="D32" s="1147"/>
      <c r="E32" s="1147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51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4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41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333" priority="21" stopIfTrue="1">
      <formula>ISERROR($B$5:$B$13)</formula>
    </cfRule>
  </conditionalFormatting>
  <conditionalFormatting sqref="X9">
    <cfRule type="expression" dxfId="3332" priority="20" stopIfTrue="1">
      <formula>ISERROR($E$9)</formula>
    </cfRule>
  </conditionalFormatting>
  <conditionalFormatting sqref="C20">
    <cfRule type="expression" dxfId="3331" priority="19" stopIfTrue="1">
      <formula>ISERROR(C20:D35)</formula>
    </cfRule>
  </conditionalFormatting>
  <conditionalFormatting sqref="C20">
    <cfRule type="expression" dxfId="3330" priority="18" stopIfTrue="1">
      <formula>ISERROR(C20:D35)</formula>
    </cfRule>
  </conditionalFormatting>
  <conditionalFormatting sqref="B20:B31">
    <cfRule type="expression" dxfId="3329" priority="17" stopIfTrue="1">
      <formula>ISERROR(B20:B35)</formula>
    </cfRule>
  </conditionalFormatting>
  <conditionalFormatting sqref="D20:D31">
    <cfRule type="expression" dxfId="3328" priority="16" stopIfTrue="1">
      <formula>ISERROR(D20:H35)</formula>
    </cfRule>
  </conditionalFormatting>
  <conditionalFormatting sqref="F20:F31">
    <cfRule type="expression" dxfId="3327" priority="15" stopIfTrue="1">
      <formula>ISERROR(F20:N35)</formula>
    </cfRule>
  </conditionalFormatting>
  <conditionalFormatting sqref="E20:E31">
    <cfRule type="expression" dxfId="3326" priority="14" stopIfTrue="1">
      <formula>ISERROR(E20:K35)</formula>
    </cfRule>
  </conditionalFormatting>
  <conditionalFormatting sqref="I20:I31">
    <cfRule type="expression" dxfId="3325" priority="13" stopIfTrue="1">
      <formula>ISERROR(H20:R35)</formula>
    </cfRule>
  </conditionalFormatting>
  <conditionalFormatting sqref="H20:H42">
    <cfRule type="expression" dxfId="3324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323" priority="11" stopIfTrue="1">
      <formula>ISERROR(A5)</formula>
    </cfRule>
  </conditionalFormatting>
  <conditionalFormatting sqref="M21:M42">
    <cfRule type="expression" dxfId="3322" priority="10" stopIfTrue="1">
      <formula>ISERROR(L21:X36)</formula>
    </cfRule>
  </conditionalFormatting>
  <conditionalFormatting sqref="B33:B42">
    <cfRule type="expression" dxfId="3321" priority="9" stopIfTrue="1">
      <formula>ISERROR(B33:B48)</formula>
    </cfRule>
  </conditionalFormatting>
  <conditionalFormatting sqref="D33:D42">
    <cfRule type="expression" dxfId="3320" priority="8" stopIfTrue="1">
      <formula>ISERROR(D33:H48)</formula>
    </cfRule>
  </conditionalFormatting>
  <conditionalFormatting sqref="F33:F42">
    <cfRule type="expression" dxfId="3319" priority="7" stopIfTrue="1">
      <formula>ISERROR(F33:N48)</formula>
    </cfRule>
  </conditionalFormatting>
  <conditionalFormatting sqref="E33:E42">
    <cfRule type="expression" dxfId="3318" priority="6" stopIfTrue="1">
      <formula>ISERROR(E33:K48)</formula>
    </cfRule>
  </conditionalFormatting>
  <conditionalFormatting sqref="I33:I42">
    <cfRule type="expression" dxfId="3317" priority="5" stopIfTrue="1">
      <formula>ISERROR(H33:R48)</formula>
    </cfRule>
  </conditionalFormatting>
  <conditionalFormatting sqref="I34:I41">
    <cfRule type="expression" dxfId="3316" priority="4" stopIfTrue="1">
      <formula>ISERROR(H34:R49)</formula>
    </cfRule>
  </conditionalFormatting>
  <conditionalFormatting sqref="I33:I42">
    <cfRule type="expression" dxfId="3315" priority="3" stopIfTrue="1">
      <formula>ISERROR(H33:R48)</formula>
    </cfRule>
  </conditionalFormatting>
  <conditionalFormatting sqref="I35:I42">
    <cfRule type="expression" dxfId="3314" priority="2" stopIfTrue="1">
      <formula>ISERROR(H35:R50)</formula>
    </cfRule>
  </conditionalFormatting>
  <conditionalFormatting sqref="H21:H42">
    <cfRule type="expression" dxfId="3313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rgb="FFFF0000"/>
  </sheetPr>
  <dimension ref="A1:AC94"/>
  <sheetViews>
    <sheetView tabSelected="1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38801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998"/>
      <c r="C5" s="42" t="str">
        <f>V5</f>
        <v>U.S. Revolution Tour-Winter Park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U.S. Revolution Tour-Winter Park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000"/>
      <c r="C6" s="83" t="str">
        <f>V6</f>
        <v>Winter Park Resort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Winter Park Resort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USA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T8" s="879"/>
      <c r="U8" s="876" t="s">
        <v>414</v>
      </c>
      <c r="V8" s="880" t="s">
        <v>119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42433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42433</v>
      </c>
      <c r="W9" s="876" t="s">
        <v>411</v>
      </c>
      <c r="X9" s="881">
        <f>VLOOKUP($V$4,Calendar!$1:$1048576,6,FALSE)</f>
        <v>42434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42434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504</v>
      </c>
      <c r="W12" s="878"/>
      <c r="X12" s="878"/>
      <c r="Y12" s="879"/>
      <c r="Z12" s="879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711">
        <v>9040167</v>
      </c>
      <c r="B21" s="1398" t="str">
        <f>VLOOKUP(A21,'Athlete and Points'!$A$1:$S$279,2,FALSE)</f>
        <v>MCALPIN Joss</v>
      </c>
      <c r="C21" s="1398"/>
      <c r="D21" s="712">
        <f>VLOOKUP(A21,'Athlete and Points'!$A$1:$S$279,4,FALSE)</f>
        <v>94</v>
      </c>
      <c r="E21" s="713"/>
      <c r="F21" s="1399"/>
      <c r="G21" s="1400"/>
      <c r="H21" s="713" t="e">
        <f>VLOOKUP(B21,Halfpipe!$A$1:$D$148,4,FALSE)</f>
        <v>#N/A</v>
      </c>
      <c r="I21" s="1399" t="str">
        <f>VLOOKUP(A21,'Athlete and Points'!$A$1:$S$279,14,FALSE)</f>
        <v>---</v>
      </c>
      <c r="J21" s="1400"/>
      <c r="K21" s="1400"/>
      <c r="L21" s="1400"/>
      <c r="M21" s="713">
        <f>VLOOKUP(B21,Slopestyle!$A$1:$D$113,4,FALSE)</f>
        <v>187.26</v>
      </c>
      <c r="N21" s="1341"/>
      <c r="O21" s="1342"/>
      <c r="P21" s="1341"/>
      <c r="Q21" s="1343"/>
      <c r="R21" s="18"/>
      <c r="T21" s="52" t="s">
        <v>1280</v>
      </c>
    </row>
    <row r="22" spans="1:21">
      <c r="A22" s="488">
        <v>9040224</v>
      </c>
      <c r="B22" s="1410" t="str">
        <f>VLOOKUP(A22,'Athlete and Points'!$A$1:$S$279,2,FALSE)</f>
        <v>ELSTON Jared</v>
      </c>
      <c r="C22" s="1410"/>
      <c r="D22" s="489">
        <f>VLOOKUP(A22,'Athlete and Points'!$A$1:$S$279,4,FALSE)</f>
        <v>99</v>
      </c>
      <c r="E22" s="427"/>
      <c r="F22" s="1411"/>
      <c r="G22" s="1412"/>
      <c r="H22" s="427"/>
      <c r="I22" s="1411"/>
      <c r="J22" s="1412"/>
      <c r="K22" s="1412"/>
      <c r="L22" s="1412"/>
      <c r="M22" s="427">
        <f>VLOOKUP(B22,Slopestyle!$A$1:$D$113,4,FALSE)</f>
        <v>246.71</v>
      </c>
      <c r="N22" s="1347"/>
      <c r="O22" s="1348"/>
      <c r="P22" s="1347"/>
      <c r="Q22" s="1349"/>
      <c r="R22" s="22"/>
    </row>
    <row r="23" spans="1:21" ht="13.5" thickBot="1">
      <c r="A23" s="25">
        <v>9040195</v>
      </c>
      <c r="B23" s="1344" t="str">
        <f>VLOOKUP(A23,'Athlete and Points'!$A$1:$S$279,2,FALSE)</f>
        <v>WADDINGTON Angus</v>
      </c>
      <c r="C23" s="1344"/>
      <c r="D23" s="24">
        <f>VLOOKUP(A23,'Athlete and Points'!$A$1:$S$279,4,FALSE)</f>
        <v>97</v>
      </c>
      <c r="E23" s="23"/>
      <c r="F23" s="1345"/>
      <c r="G23" s="1346"/>
      <c r="H23" s="23"/>
      <c r="I23" s="1345"/>
      <c r="J23" s="1346"/>
      <c r="K23" s="1346"/>
      <c r="L23" s="1346"/>
      <c r="M23" s="23">
        <f>VLOOKUP(B23,Slopestyle!$A$1:$D$113,4,FALSE)</f>
        <v>206.9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9040132</v>
      </c>
      <c r="B24" s="1344" t="str">
        <f>VLOOKUP(A24,'Athlete and Points'!$A$1:$S$279,2,FALSE)</f>
        <v>MARSDEN Hugh</v>
      </c>
      <c r="C24" s="1344"/>
      <c r="D24" s="24">
        <f>VLOOKUP(A24,'Athlete and Points'!$A$1:$S$279,4,FALSE)</f>
        <v>93</v>
      </c>
      <c r="E24" s="23"/>
      <c r="F24" s="1345"/>
      <c r="G24" s="1346"/>
      <c r="H24" s="23"/>
      <c r="I24" s="1345"/>
      <c r="J24" s="1346"/>
      <c r="K24" s="1346"/>
      <c r="L24" s="1346"/>
      <c r="M24" s="23" t="str">
        <f>VLOOKUP(B24,Slopestyle!$A$1:$D$113,4,FALSE)</f>
        <v>X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488">
        <v>9040239</v>
      </c>
      <c r="B25" s="1410" t="str">
        <f>VLOOKUP(A25,'Athlete and Points'!$A$1:$S$279,2,FALSE)</f>
        <v>ROBERTS Aden</v>
      </c>
      <c r="C25" s="1410"/>
      <c r="D25" s="489">
        <f>VLOOKUP(A25,'Athlete and Points'!$A$1:$S$279,4,FALSE)</f>
        <v>94</v>
      </c>
      <c r="E25" s="427"/>
      <c r="F25" s="1411"/>
      <c r="G25" s="1412"/>
      <c r="H25" s="427" t="e">
        <f>VLOOKUP(B25,Halfpipe!$A$1:$D$148,4,FALSE)</f>
        <v>#N/A</v>
      </c>
      <c r="I25" s="1411" t="str">
        <f>VLOOKUP(A25,'Athlete and Points'!$A$1:$S$279,14,FALSE)</f>
        <v>---</v>
      </c>
      <c r="J25" s="1412"/>
      <c r="K25" s="1412"/>
      <c r="L25" s="1412"/>
      <c r="M25" s="427">
        <f>VLOOKUP(B25,Slopestyle!$A$1:$D$113,4,FALSE)</f>
        <v>23.64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9045103</v>
      </c>
      <c r="B33" s="1398" t="str">
        <f>VLOOKUP(A33,'Athlete and Points'!$A$1:$S$279,2,FALSE)</f>
        <v>COADY Tess</v>
      </c>
      <c r="C33" s="1398"/>
      <c r="D33" s="1068">
        <f>VLOOKUP(A33,'Athlete and Points'!$A$1:$S$279,4,FALSE)</f>
        <v>0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146.44</v>
      </c>
      <c r="N33" s="1341"/>
      <c r="O33" s="1342"/>
      <c r="P33" s="1341"/>
      <c r="Q33" s="1343"/>
      <c r="R33" s="5"/>
    </row>
    <row r="34" spans="1:18" ht="13.5" thickBot="1">
      <c r="A34" s="488">
        <v>9045022</v>
      </c>
      <c r="B34" s="1410" t="str">
        <f>VLOOKUP(A34,'Athlete and Points'!$A$1:$S$279,2,FALSE)</f>
        <v>STAVELEY Lauren</v>
      </c>
      <c r="C34" s="1410"/>
      <c r="D34" s="489">
        <f>VLOOKUP(A34,'Athlete and Points'!$A$1:$S$279,4,FALSE)</f>
        <v>94</v>
      </c>
      <c r="E34" s="427"/>
      <c r="F34" s="1411"/>
      <c r="G34" s="1412"/>
      <c r="H34" s="427"/>
      <c r="I34" s="1411"/>
      <c r="J34" s="1412"/>
      <c r="K34" s="1412"/>
      <c r="L34" s="1412"/>
      <c r="M34" s="427">
        <f>VLOOKUP(B34,Slopestyle!$A$1:$D$113,4,FALSE)</f>
        <v>62.75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6449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312" priority="21" stopIfTrue="1">
      <formula>ISERROR($B$5:$B$13)</formula>
    </cfRule>
  </conditionalFormatting>
  <conditionalFormatting sqref="X9">
    <cfRule type="expression" dxfId="3311" priority="20" stopIfTrue="1">
      <formula>ISERROR($E$9)</formula>
    </cfRule>
  </conditionalFormatting>
  <conditionalFormatting sqref="C20">
    <cfRule type="expression" dxfId="3310" priority="19" stopIfTrue="1">
      <formula>ISERROR(C20:D35)</formula>
    </cfRule>
  </conditionalFormatting>
  <conditionalFormatting sqref="C20">
    <cfRule type="expression" dxfId="3309" priority="18" stopIfTrue="1">
      <formula>ISERROR(C20:D35)</formula>
    </cfRule>
  </conditionalFormatting>
  <conditionalFormatting sqref="B20:B31">
    <cfRule type="expression" dxfId="3308" priority="17" stopIfTrue="1">
      <formula>ISERROR(B20:B35)</formula>
    </cfRule>
  </conditionalFormatting>
  <conditionalFormatting sqref="D20:D31">
    <cfRule type="expression" dxfId="3307" priority="16" stopIfTrue="1">
      <formula>ISERROR(D20:H35)</formula>
    </cfRule>
  </conditionalFormatting>
  <conditionalFormatting sqref="F20:F31">
    <cfRule type="expression" dxfId="3306" priority="15" stopIfTrue="1">
      <formula>ISERROR(F20:N35)</formula>
    </cfRule>
  </conditionalFormatting>
  <conditionalFormatting sqref="E20:E31">
    <cfRule type="expression" dxfId="3305" priority="14" stopIfTrue="1">
      <formula>ISERROR(E20:K35)</formula>
    </cfRule>
  </conditionalFormatting>
  <conditionalFormatting sqref="I20:I31">
    <cfRule type="expression" dxfId="3304" priority="13" stopIfTrue="1">
      <formula>ISERROR(H20:R35)</formula>
    </cfRule>
  </conditionalFormatting>
  <conditionalFormatting sqref="H20:H42">
    <cfRule type="expression" dxfId="3303" priority="12" stopIfTrue="1">
      <formula>ISERROR(G20:P35)</formula>
    </cfRule>
  </conditionalFormatting>
  <conditionalFormatting sqref="F6 C20 E5:E6 C5:C6 K9:R10 L11:N11 A33:B42 D33:G42 D20:Q21 D22:G31 N22:Q31 I22:L31 I33:L42 H22:H42 M22:M42 A20:B31">
    <cfRule type="containsErrors" dxfId="3302" priority="11" stopIfTrue="1">
      <formula>ISERROR(A5)</formula>
    </cfRule>
  </conditionalFormatting>
  <conditionalFormatting sqref="M21:M42">
    <cfRule type="expression" dxfId="3301" priority="10" stopIfTrue="1">
      <formula>ISERROR(L21:X36)</formula>
    </cfRule>
  </conditionalFormatting>
  <conditionalFormatting sqref="B33:B42">
    <cfRule type="expression" dxfId="3300" priority="9" stopIfTrue="1">
      <formula>ISERROR(B33:B48)</formula>
    </cfRule>
  </conditionalFormatting>
  <conditionalFormatting sqref="D33:D42">
    <cfRule type="expression" dxfId="3299" priority="8" stopIfTrue="1">
      <formula>ISERROR(D33:H48)</formula>
    </cfRule>
  </conditionalFormatting>
  <conditionalFormatting sqref="F33:F42">
    <cfRule type="expression" dxfId="3298" priority="7" stopIfTrue="1">
      <formula>ISERROR(F33:N48)</formula>
    </cfRule>
  </conditionalFormatting>
  <conditionalFormatting sqref="E33:E42">
    <cfRule type="expression" dxfId="3297" priority="6" stopIfTrue="1">
      <formula>ISERROR(E33:K48)</formula>
    </cfRule>
  </conditionalFormatting>
  <conditionalFormatting sqref="I33:I42">
    <cfRule type="expression" dxfId="3296" priority="5" stopIfTrue="1">
      <formula>ISERROR(H33:R48)</formula>
    </cfRule>
  </conditionalFormatting>
  <conditionalFormatting sqref="I34:I41">
    <cfRule type="expression" dxfId="3295" priority="4" stopIfTrue="1">
      <formula>ISERROR(H34:R49)</formula>
    </cfRule>
  </conditionalFormatting>
  <conditionalFormatting sqref="I33:I42">
    <cfRule type="expression" dxfId="3294" priority="3" stopIfTrue="1">
      <formula>ISERROR(H33:R48)</formula>
    </cfRule>
  </conditionalFormatting>
  <conditionalFormatting sqref="I35:I42">
    <cfRule type="expression" dxfId="3293" priority="2" stopIfTrue="1">
      <formula>ISERROR(H35:R50)</formula>
    </cfRule>
  </conditionalFormatting>
  <conditionalFormatting sqref="H21:H42">
    <cfRule type="expression" dxfId="3292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/>
  <dimension ref="A1:AC94"/>
  <sheetViews>
    <sheetView zoomScaleNormal="100" workbookViewId="0">
      <selection activeCell="F28" sqref="F28:G2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37604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SbxTrophy meets JUN FIS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SbxTrophy meets JUN FIS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Grasgehren</v>
      </c>
      <c r="E6" s="55"/>
      <c r="F6" s="56" t="str">
        <f>V7</f>
        <v>GER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Grasgehren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GER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1311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42434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42434</v>
      </c>
      <c r="W9" s="39" t="s">
        <v>411</v>
      </c>
      <c r="X9" s="46">
        <f>VLOOKUP($V$4,Calendar!$1:$1048576,6,FALSE)</f>
        <v>42435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42435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JUN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 t="str">
        <f>VLOOKUP($V$4,Calendar!$1:$1048576,17,FALSE)</f>
        <v>0049 8985790400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711">
        <v>9040201</v>
      </c>
      <c r="B21" s="1398" t="str">
        <f>VLOOKUP(A21,'Athlete and Points'!$A$1:$S$279,2,FALSE)</f>
        <v>DICKSON Alex</v>
      </c>
      <c r="C21" s="1398"/>
      <c r="D21" s="1068">
        <f>VLOOKUP(A21,'Athlete and Points'!$A$1:$S$279,4,FALSE)</f>
        <v>98</v>
      </c>
      <c r="E21" s="713"/>
      <c r="F21" s="1399">
        <f>VLOOKUP(A21,'Athlete and Points'!$A$1:$S$279,8,FALSE)</f>
        <v>98.4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9045087</v>
      </c>
      <c r="B33" s="1338" t="str">
        <f>VLOOKUP(A33,'Athlete and Points'!$A$1:$S$279,2,FALSE)</f>
        <v>FERNANDEZ Mollie</v>
      </c>
      <c r="C33" s="1338"/>
      <c r="D33" s="1014">
        <f>VLOOKUP(A33,'Athlete and Points'!$A$1:$S$279,4,FALSE)</f>
        <v>98</v>
      </c>
      <c r="E33" s="26"/>
      <c r="F33" s="1339">
        <f>VLOOKUP(A33,'Athlete and Points'!$A$1:$S$279,8,FALSE)</f>
        <v>105</v>
      </c>
      <c r="G33" s="1340"/>
      <c r="H33" s="26"/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5943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291" priority="21" stopIfTrue="1">
      <formula>ISERROR($B$5:$B$13)</formula>
    </cfRule>
  </conditionalFormatting>
  <conditionalFormatting sqref="X9">
    <cfRule type="expression" dxfId="3290" priority="20" stopIfTrue="1">
      <formula>ISERROR($E$9)</formula>
    </cfRule>
  </conditionalFormatting>
  <conditionalFormatting sqref="C20">
    <cfRule type="expression" dxfId="3289" priority="19" stopIfTrue="1">
      <formula>ISERROR(C20:D35)</formula>
    </cfRule>
  </conditionalFormatting>
  <conditionalFormatting sqref="C20">
    <cfRule type="expression" dxfId="3288" priority="18" stopIfTrue="1">
      <formula>ISERROR(C20:D35)</formula>
    </cfRule>
  </conditionalFormatting>
  <conditionalFormatting sqref="B20:B31">
    <cfRule type="expression" dxfId="3287" priority="17" stopIfTrue="1">
      <formula>ISERROR(B20:B35)</formula>
    </cfRule>
  </conditionalFormatting>
  <conditionalFormatting sqref="D20:D31">
    <cfRule type="expression" dxfId="3286" priority="16" stopIfTrue="1">
      <formula>ISERROR(D20:H35)</formula>
    </cfRule>
  </conditionalFormatting>
  <conditionalFormatting sqref="F20:F31">
    <cfRule type="expression" dxfId="3285" priority="15" stopIfTrue="1">
      <formula>ISERROR(F20:N35)</formula>
    </cfRule>
  </conditionalFormatting>
  <conditionalFormatting sqref="E20:E31">
    <cfRule type="expression" dxfId="3284" priority="14" stopIfTrue="1">
      <formula>ISERROR(E20:K35)</formula>
    </cfRule>
  </conditionalFormatting>
  <conditionalFormatting sqref="I20:I31">
    <cfRule type="expression" dxfId="3283" priority="13" stopIfTrue="1">
      <formula>ISERROR(H20:R35)</formula>
    </cfRule>
  </conditionalFormatting>
  <conditionalFormatting sqref="H20:H42">
    <cfRule type="expression" dxfId="3282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281" priority="11" stopIfTrue="1">
      <formula>ISERROR(A5)</formula>
    </cfRule>
  </conditionalFormatting>
  <conditionalFormatting sqref="M21:M42">
    <cfRule type="expression" dxfId="3280" priority="10" stopIfTrue="1">
      <formula>ISERROR(L21:X36)</formula>
    </cfRule>
  </conditionalFormatting>
  <conditionalFormatting sqref="B33:B42">
    <cfRule type="expression" dxfId="3279" priority="9" stopIfTrue="1">
      <formula>ISERROR(B33:B48)</formula>
    </cfRule>
  </conditionalFormatting>
  <conditionalFormatting sqref="D33:D42">
    <cfRule type="expression" dxfId="3278" priority="8" stopIfTrue="1">
      <formula>ISERROR(D33:H48)</formula>
    </cfRule>
  </conditionalFormatting>
  <conditionalFormatting sqref="F33:F42">
    <cfRule type="expression" dxfId="3277" priority="7" stopIfTrue="1">
      <formula>ISERROR(F33:N48)</formula>
    </cfRule>
  </conditionalFormatting>
  <conditionalFormatting sqref="E33:E42">
    <cfRule type="expression" dxfId="3276" priority="6" stopIfTrue="1">
      <formula>ISERROR(E33:K48)</formula>
    </cfRule>
  </conditionalFormatting>
  <conditionalFormatting sqref="I33:I42">
    <cfRule type="expression" dxfId="3275" priority="5" stopIfTrue="1">
      <formula>ISERROR(H33:R48)</formula>
    </cfRule>
  </conditionalFormatting>
  <conditionalFormatting sqref="I34:I41">
    <cfRule type="expression" dxfId="3274" priority="4" stopIfTrue="1">
      <formula>ISERROR(H34:R49)</formula>
    </cfRule>
  </conditionalFormatting>
  <conditionalFormatting sqref="I33:I42">
    <cfRule type="expression" dxfId="3273" priority="3" stopIfTrue="1">
      <formula>ISERROR(H33:R48)</formula>
    </cfRule>
  </conditionalFormatting>
  <conditionalFormatting sqref="I35:I42">
    <cfRule type="expression" dxfId="3272" priority="2" stopIfTrue="1">
      <formula>ISERROR(H35:R50)</formula>
    </cfRule>
  </conditionalFormatting>
  <conditionalFormatting sqref="H21:H42">
    <cfRule type="expression" dxfId="3271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/>
  <dimension ref="A1:AC94"/>
  <sheetViews>
    <sheetView topLeftCell="A3"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37508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EC FIS TEST EVENT FOR THE JWC 2017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EC FIS TEST EVENT FOR THE JWC 2017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Bozi Dar</v>
      </c>
      <c r="E6" s="55"/>
      <c r="F6" s="56" t="str">
        <f>V7</f>
        <v>CZE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Bozi Dar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CZE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42434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42434</v>
      </c>
      <c r="W9" s="39" t="s">
        <v>411</v>
      </c>
      <c r="X9" s="46">
        <f>VLOOKUP($V$4,Calendar!$1:$1048576,6,FALSE)</f>
        <v>42435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42435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5939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270" priority="21" stopIfTrue="1">
      <formula>ISERROR($B$5:$B$13)</formula>
    </cfRule>
  </conditionalFormatting>
  <conditionalFormatting sqref="X9">
    <cfRule type="expression" dxfId="3269" priority="20" stopIfTrue="1">
      <formula>ISERROR($E$9)</formula>
    </cfRule>
  </conditionalFormatting>
  <conditionalFormatting sqref="C20">
    <cfRule type="expression" dxfId="3268" priority="19" stopIfTrue="1">
      <formula>ISERROR(C20:D35)</formula>
    </cfRule>
  </conditionalFormatting>
  <conditionalFormatting sqref="C20">
    <cfRule type="expression" dxfId="3267" priority="18" stopIfTrue="1">
      <formula>ISERROR(C20:D35)</formula>
    </cfRule>
  </conditionalFormatting>
  <conditionalFormatting sqref="B20:B31">
    <cfRule type="expression" dxfId="3266" priority="17" stopIfTrue="1">
      <formula>ISERROR(B20:B35)</formula>
    </cfRule>
  </conditionalFormatting>
  <conditionalFormatting sqref="D20:D31">
    <cfRule type="expression" dxfId="3265" priority="16" stopIfTrue="1">
      <formula>ISERROR(D20:H35)</formula>
    </cfRule>
  </conditionalFormatting>
  <conditionalFormatting sqref="F20:F31">
    <cfRule type="expression" dxfId="3264" priority="15" stopIfTrue="1">
      <formula>ISERROR(F20:N35)</formula>
    </cfRule>
  </conditionalFormatting>
  <conditionalFormatting sqref="E20:E31">
    <cfRule type="expression" dxfId="3263" priority="14" stopIfTrue="1">
      <formula>ISERROR(E20:K35)</formula>
    </cfRule>
  </conditionalFormatting>
  <conditionalFormatting sqref="I20:I31">
    <cfRule type="expression" dxfId="3262" priority="13" stopIfTrue="1">
      <formula>ISERROR(H20:R35)</formula>
    </cfRule>
  </conditionalFormatting>
  <conditionalFormatting sqref="H20:H42">
    <cfRule type="expression" dxfId="3261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260" priority="11" stopIfTrue="1">
      <formula>ISERROR(A5)</formula>
    </cfRule>
  </conditionalFormatting>
  <conditionalFormatting sqref="M21:M42">
    <cfRule type="expression" dxfId="3259" priority="10" stopIfTrue="1">
      <formula>ISERROR(L21:X36)</formula>
    </cfRule>
  </conditionalFormatting>
  <conditionalFormatting sqref="B33:B42">
    <cfRule type="expression" dxfId="3258" priority="9" stopIfTrue="1">
      <formula>ISERROR(B33:B48)</formula>
    </cfRule>
  </conditionalFormatting>
  <conditionalFormatting sqref="D33:D42">
    <cfRule type="expression" dxfId="3257" priority="8" stopIfTrue="1">
      <formula>ISERROR(D33:H48)</formula>
    </cfRule>
  </conditionalFormatting>
  <conditionalFormatting sqref="F33:F42">
    <cfRule type="expression" dxfId="3256" priority="7" stopIfTrue="1">
      <formula>ISERROR(F33:N48)</formula>
    </cfRule>
  </conditionalFormatting>
  <conditionalFormatting sqref="E33:E42">
    <cfRule type="expression" dxfId="3255" priority="6" stopIfTrue="1">
      <formula>ISERROR(E33:K48)</formula>
    </cfRule>
  </conditionalFormatting>
  <conditionalFormatting sqref="I33:I42">
    <cfRule type="expression" dxfId="3254" priority="5" stopIfTrue="1">
      <formula>ISERROR(H33:R48)</formula>
    </cfRule>
  </conditionalFormatting>
  <conditionalFormatting sqref="I34:I41">
    <cfRule type="expression" dxfId="3253" priority="4" stopIfTrue="1">
      <formula>ISERROR(H34:R49)</formula>
    </cfRule>
  </conditionalFormatting>
  <conditionalFormatting sqref="I33:I42">
    <cfRule type="expression" dxfId="3252" priority="3" stopIfTrue="1">
      <formula>ISERROR(H33:R48)</formula>
    </cfRule>
  </conditionalFormatting>
  <conditionalFormatting sqref="I35:I42">
    <cfRule type="expression" dxfId="3251" priority="2" stopIfTrue="1">
      <formula>ISERROR(H35:R50)</formula>
    </cfRule>
  </conditionalFormatting>
  <conditionalFormatting sqref="H21:H42">
    <cfRule type="expression" dxfId="3250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/>
  <dimension ref="A1:AC94"/>
  <sheetViews>
    <sheetView zoomScaleNormal="100" workbookViewId="0">
      <selection activeCell="F28" sqref="F28:G2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38172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/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e">
        <f>VLOOKUP($V$4,Calendar!$1:$1048576,4,FALSE)</f>
        <v>#N/A</v>
      </c>
      <c r="W5" s="16"/>
      <c r="X5" s="16"/>
      <c r="AB5" s="879"/>
      <c r="AC5" s="52"/>
    </row>
    <row r="6" spans="1:29">
      <c r="A6" s="41" t="s">
        <v>420</v>
      </c>
      <c r="B6" s="1000"/>
      <c r="C6" s="83" t="e">
        <f>V6</f>
        <v>#N/A</v>
      </c>
      <c r="E6" s="55"/>
      <c r="F6" s="56" t="e">
        <f>V7</f>
        <v>#N/A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e">
        <f>VLOOKUP($V$4,Calendar!$1:$1048576,9,FALSE)</f>
        <v>#N/A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e">
        <f>VLOOKUP($V$4,Calendar!$1:$1048576,7,FALSE)</f>
        <v>#N/A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119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 t="e">
        <f>V9</f>
        <v>#N/A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 t="e">
        <f>VLOOKUP($V$4,Calendar!$1:$1048576,5,FALSE)</f>
        <v>#N/A</v>
      </c>
      <c r="W9" s="39" t="s">
        <v>411</v>
      </c>
      <c r="X9" s="46" t="e">
        <f>VLOOKUP($V$4,Calendar!$1:$1048576,6,FALSE)</f>
        <v>#N/A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X9</f>
        <v>#N/A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 t="e">
        <f>VLOOKUP($V$4,Calendar!$1:$1048576,33,FALSE)</f>
        <v>#N/A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U11" s="39" t="s">
        <v>406</v>
      </c>
      <c r="V11" s="38" t="e">
        <f>VLOOKUP($V$4,Calendar!$1:$1048576,32,FALSE)</f>
        <v>#N/A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5940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 t="e">
        <f>VLOOKUP($V$4,Calendar!$1:$1048576,16,FALSE)</f>
        <v>#N/A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711">
        <v>9040201</v>
      </c>
      <c r="B21" s="1398" t="str">
        <f>VLOOKUP(A21,'Athlete and Points'!$A$1:$S$279,2,FALSE)</f>
        <v>DICKSON Alex</v>
      </c>
      <c r="C21" s="1398"/>
      <c r="D21" s="1068">
        <f>VLOOKUP(A21,'Athlete and Points'!$A$1:$S$279,4,FALSE)</f>
        <v>98</v>
      </c>
      <c r="E21" s="713"/>
      <c r="F21" s="1399">
        <f>VLOOKUP(A21,'Athlete and Points'!$A$1:$S$279,8,FALSE)</f>
        <v>98.4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9045087</v>
      </c>
      <c r="B33" s="1338" t="str">
        <f>VLOOKUP(A33,'Athlete and Points'!$A$1:$S$279,2,FALSE)</f>
        <v>FERNANDEZ Mollie</v>
      </c>
      <c r="C33" s="1338"/>
      <c r="D33" s="1014">
        <f>VLOOKUP(A33,'Athlete and Points'!$A$1:$S$279,4,FALSE)</f>
        <v>98</v>
      </c>
      <c r="E33" s="26"/>
      <c r="F33" s="1339">
        <f>VLOOKUP(A33,'Athlete and Points'!$A$1:$S$279,8,FALSE)</f>
        <v>105</v>
      </c>
      <c r="G33" s="1340"/>
      <c r="H33" s="26"/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5943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249" priority="21" stopIfTrue="1">
      <formula>ISERROR($B$5:$B$13)</formula>
    </cfRule>
  </conditionalFormatting>
  <conditionalFormatting sqref="X9">
    <cfRule type="expression" dxfId="3248" priority="20" stopIfTrue="1">
      <formula>ISERROR($E$9)</formula>
    </cfRule>
  </conditionalFormatting>
  <conditionalFormatting sqref="C20">
    <cfRule type="expression" dxfId="3247" priority="19" stopIfTrue="1">
      <formula>ISERROR(C20:D35)</formula>
    </cfRule>
  </conditionalFormatting>
  <conditionalFormatting sqref="C20">
    <cfRule type="expression" dxfId="3246" priority="18" stopIfTrue="1">
      <formula>ISERROR(C20:D35)</formula>
    </cfRule>
  </conditionalFormatting>
  <conditionalFormatting sqref="B20:B31">
    <cfRule type="expression" dxfId="3245" priority="17" stopIfTrue="1">
      <formula>ISERROR(B20:B35)</formula>
    </cfRule>
  </conditionalFormatting>
  <conditionalFormatting sqref="D20:D31">
    <cfRule type="expression" dxfId="3244" priority="16" stopIfTrue="1">
      <formula>ISERROR(D20:H35)</formula>
    </cfRule>
  </conditionalFormatting>
  <conditionalFormatting sqref="F20:F31">
    <cfRule type="expression" dxfId="3243" priority="15" stopIfTrue="1">
      <formula>ISERROR(F20:N35)</formula>
    </cfRule>
  </conditionalFormatting>
  <conditionalFormatting sqref="E20:E31">
    <cfRule type="expression" dxfId="3242" priority="14" stopIfTrue="1">
      <formula>ISERROR(E20:K35)</formula>
    </cfRule>
  </conditionalFormatting>
  <conditionalFormatting sqref="I20:I31">
    <cfRule type="expression" dxfId="3241" priority="13" stopIfTrue="1">
      <formula>ISERROR(H20:R35)</formula>
    </cfRule>
  </conditionalFormatting>
  <conditionalFormatting sqref="H20:H42">
    <cfRule type="expression" dxfId="3240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239" priority="11" stopIfTrue="1">
      <formula>ISERROR(A5)</formula>
    </cfRule>
  </conditionalFormatting>
  <conditionalFormatting sqref="M21:M42">
    <cfRule type="expression" dxfId="3238" priority="10" stopIfTrue="1">
      <formula>ISERROR(L21:X36)</formula>
    </cfRule>
  </conditionalFormatting>
  <conditionalFormatting sqref="B33:B42">
    <cfRule type="expression" dxfId="3237" priority="9" stopIfTrue="1">
      <formula>ISERROR(B33:B48)</formula>
    </cfRule>
  </conditionalFormatting>
  <conditionalFormatting sqref="D33:D42">
    <cfRule type="expression" dxfId="3236" priority="8" stopIfTrue="1">
      <formula>ISERROR(D33:H48)</formula>
    </cfRule>
  </conditionalFormatting>
  <conditionalFormatting sqref="F33:F42">
    <cfRule type="expression" dxfId="3235" priority="7" stopIfTrue="1">
      <formula>ISERROR(F33:N48)</formula>
    </cfRule>
  </conditionalFormatting>
  <conditionalFormatting sqref="E33:E42">
    <cfRule type="expression" dxfId="3234" priority="6" stopIfTrue="1">
      <formula>ISERROR(E33:K48)</formula>
    </cfRule>
  </conditionalFormatting>
  <conditionalFormatting sqref="I33:I42">
    <cfRule type="expression" dxfId="3233" priority="5" stopIfTrue="1">
      <formula>ISERROR(H33:R48)</formula>
    </cfRule>
  </conditionalFormatting>
  <conditionalFormatting sqref="I34:I41">
    <cfRule type="expression" dxfId="3232" priority="4" stopIfTrue="1">
      <formula>ISERROR(H34:R49)</formula>
    </cfRule>
  </conditionalFormatting>
  <conditionalFormatting sqref="I33:I42">
    <cfRule type="expression" dxfId="3231" priority="3" stopIfTrue="1">
      <formula>ISERROR(H33:R48)</formula>
    </cfRule>
  </conditionalFormatting>
  <conditionalFormatting sqref="I35:I42">
    <cfRule type="expression" dxfId="3230" priority="2" stopIfTrue="1">
      <formula>ISERROR(H35:R50)</formula>
    </cfRule>
  </conditionalFormatting>
  <conditionalFormatting sqref="H21:H42">
    <cfRule type="expression" dxfId="3229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snowboard@gsf.ge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tabColor rgb="FFFF0000"/>
  </sheetPr>
  <dimension ref="A1:AC94"/>
  <sheetViews>
    <sheetView tabSelected="1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38899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1234"/>
      <c r="C5" s="42"/>
      <c r="E5" s="42"/>
      <c r="F5" s="85"/>
      <c r="G5" s="58"/>
      <c r="H5" s="1234"/>
      <c r="I5" s="1234"/>
      <c r="J5" s="1234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>
        <f>VLOOKUP($V$4,Calendar!$1:$1048576,4,FALSE)</f>
        <v>0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233"/>
      <c r="C6" s="83" t="str">
        <f>V6</f>
        <v>Mount St Louis Ski Resort</v>
      </c>
      <c r="E6" s="55"/>
      <c r="F6" s="56" t="str">
        <f>V7</f>
        <v>CAN</v>
      </c>
      <c r="G6" s="1233"/>
      <c r="H6" s="1233"/>
      <c r="I6" s="1233"/>
      <c r="J6" s="1233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Mount St Louis Ski Resort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CAN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234"/>
      <c r="M8" s="1234"/>
      <c r="N8" s="1234"/>
      <c r="O8" s="1234"/>
      <c r="P8" s="1234"/>
      <c r="Q8" s="1234"/>
      <c r="R8" s="1235"/>
      <c r="T8" s="879"/>
      <c r="U8" s="876" t="s">
        <v>414</v>
      </c>
      <c r="V8" s="880" t="s">
        <v>56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233"/>
      <c r="C9" s="1233"/>
      <c r="D9" s="1233"/>
      <c r="E9" s="1233"/>
      <c r="F9" s="1233"/>
      <c r="G9" s="1233"/>
      <c r="H9" s="1233"/>
      <c r="I9" s="1233"/>
      <c r="J9" s="47"/>
      <c r="K9" s="1287">
        <f>V9</f>
        <v>42437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42437</v>
      </c>
      <c r="W9" s="876" t="s">
        <v>411</v>
      </c>
      <c r="X9" s="881">
        <f>VLOOKUP($V$4,Calendar!$1:$1048576,6,FALSE)</f>
        <v>42441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42441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1234"/>
      <c r="C11" s="1234"/>
      <c r="D11" s="42" t="s">
        <v>407</v>
      </c>
      <c r="E11" s="1234"/>
      <c r="F11" s="1234"/>
      <c r="G11" s="1234"/>
      <c r="H11" s="1234"/>
      <c r="I11" s="1235"/>
      <c r="J11" s="1266" t="s">
        <v>404</v>
      </c>
      <c r="K11" s="1267"/>
      <c r="L11" s="1268" t="str">
        <f>V8</f>
        <v>NC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236"/>
      <c r="C12" s="1236"/>
      <c r="D12" s="1236"/>
      <c r="E12" s="1236"/>
      <c r="F12" s="1236"/>
      <c r="G12" s="1236"/>
      <c r="H12" s="1236"/>
      <c r="I12" s="122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541</v>
      </c>
      <c r="W12" s="878"/>
      <c r="X12" s="878"/>
      <c r="Y12" s="879"/>
      <c r="Z12" s="879"/>
    </row>
    <row r="13" spans="1:29" ht="13.5" thickBot="1">
      <c r="A13" s="40" t="s">
        <v>402</v>
      </c>
      <c r="B13" s="1219"/>
      <c r="C13" s="1219"/>
      <c r="D13" s="1219"/>
      <c r="E13" s="1219"/>
      <c r="F13" s="1219"/>
      <c r="G13" s="1219"/>
      <c r="H13" s="1219"/>
      <c r="I13" s="122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224" t="s">
        <v>393</v>
      </c>
      <c r="E17" s="1222"/>
      <c r="F17" s="1295"/>
      <c r="G17" s="1296"/>
      <c r="H17" s="1222"/>
      <c r="I17" s="1295"/>
      <c r="J17" s="1297"/>
      <c r="K17" s="1297"/>
      <c r="L17" s="1296"/>
      <c r="M17" s="122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227" t="s">
        <v>391</v>
      </c>
      <c r="E18" s="1225" t="s">
        <v>353</v>
      </c>
      <c r="F18" s="1320" t="s">
        <v>352</v>
      </c>
      <c r="G18" s="1321"/>
      <c r="H18" s="1225" t="s">
        <v>151</v>
      </c>
      <c r="I18" s="1320" t="s">
        <v>351</v>
      </c>
      <c r="J18" s="1322"/>
      <c r="K18" s="1322"/>
      <c r="L18" s="1321"/>
      <c r="M18" s="122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230" t="s">
        <v>389</v>
      </c>
      <c r="E19" s="32"/>
      <c r="F19" s="1328"/>
      <c r="G19" s="1329"/>
      <c r="H19" s="1228"/>
      <c r="I19" s="1328"/>
      <c r="J19" s="1330"/>
      <c r="K19" s="1330"/>
      <c r="L19" s="1329"/>
      <c r="M19" s="1229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231"/>
      <c r="N20" s="1336"/>
      <c r="O20" s="1337"/>
      <c r="P20" s="1336"/>
      <c r="Q20" s="1337"/>
      <c r="R20" s="1232"/>
      <c r="T20" s="52" t="s">
        <v>1281</v>
      </c>
    </row>
    <row r="21" spans="1:21" ht="13.5" thickBot="1">
      <c r="A21" s="28">
        <v>9040132</v>
      </c>
      <c r="B21" s="1338" t="str">
        <f>VLOOKUP(A21,'Athlete and Points'!$A$1:$S$279,2,FALSE)</f>
        <v>MARSDEN Hugh</v>
      </c>
      <c r="C21" s="1338"/>
      <c r="D21" s="1014">
        <f>VLOOKUP(A21,'Athlete and Points'!$A$1:$S$279,4,FALSE)</f>
        <v>93</v>
      </c>
      <c r="E21" s="26"/>
      <c r="F21" s="1339"/>
      <c r="G21" s="1340"/>
      <c r="H21" s="26" t="e">
        <f>VLOOKUP(B21,Halfpipe!$A$1:$D$148,4,FALSE)</f>
        <v>#N/A</v>
      </c>
      <c r="I21" s="1240" t="s">
        <v>384</v>
      </c>
      <c r="J21" s="1239"/>
      <c r="K21" s="1239" t="s">
        <v>384</v>
      </c>
      <c r="L21" s="1238"/>
      <c r="M21" s="26" t="str">
        <f>VLOOKUP(B21,Slopestyle!$A$1:$D$113,4,FALSE)</f>
        <v>X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218"/>
      <c r="C32" s="1218"/>
      <c r="D32" s="1232"/>
      <c r="E32" s="123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22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23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21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0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F20:G20"/>
    <mergeCell ref="I20:L20"/>
    <mergeCell ref="N20:O20"/>
    <mergeCell ref="P20:Q20"/>
    <mergeCell ref="B21:C21"/>
    <mergeCell ref="F21:G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1 V13">
    <cfRule type="expression" dxfId="3228" priority="21" stopIfTrue="1">
      <formula>ISERROR($B$5:$B$13)</formula>
    </cfRule>
  </conditionalFormatting>
  <conditionalFormatting sqref="X9">
    <cfRule type="expression" dxfId="3227" priority="20" stopIfTrue="1">
      <formula>ISERROR($E$9)</formula>
    </cfRule>
  </conditionalFormatting>
  <conditionalFormatting sqref="C20">
    <cfRule type="expression" dxfId="3226" priority="19" stopIfTrue="1">
      <formula>ISERROR(C20:D35)</formula>
    </cfRule>
  </conditionalFormatting>
  <conditionalFormatting sqref="C20">
    <cfRule type="expression" dxfId="3225" priority="18" stopIfTrue="1">
      <formula>ISERROR(C20:D35)</formula>
    </cfRule>
  </conditionalFormatting>
  <conditionalFormatting sqref="B20:B31">
    <cfRule type="expression" dxfId="3224" priority="17" stopIfTrue="1">
      <formula>ISERROR(B20:B35)</formula>
    </cfRule>
  </conditionalFormatting>
  <conditionalFormatting sqref="D20:D31">
    <cfRule type="expression" dxfId="3223" priority="16" stopIfTrue="1">
      <formula>ISERROR(D20:H35)</formula>
    </cfRule>
  </conditionalFormatting>
  <conditionalFormatting sqref="F20:F31">
    <cfRule type="expression" dxfId="3222" priority="15" stopIfTrue="1">
      <formula>ISERROR(F20:N35)</formula>
    </cfRule>
  </conditionalFormatting>
  <conditionalFormatting sqref="E20:E31">
    <cfRule type="expression" dxfId="3221" priority="14" stopIfTrue="1">
      <formula>ISERROR(E20:K35)</formula>
    </cfRule>
  </conditionalFormatting>
  <conditionalFormatting sqref="I20:I31">
    <cfRule type="expression" dxfId="3220" priority="13" stopIfTrue="1">
      <formula>ISERROR(H20:R35)</formula>
    </cfRule>
  </conditionalFormatting>
  <conditionalFormatting sqref="H20:H42">
    <cfRule type="expression" dxfId="3219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218" priority="11" stopIfTrue="1">
      <formula>ISERROR(A5)</formula>
    </cfRule>
  </conditionalFormatting>
  <conditionalFormatting sqref="M21:M42">
    <cfRule type="expression" dxfId="3217" priority="10" stopIfTrue="1">
      <formula>ISERROR(L21:X36)</formula>
    </cfRule>
  </conditionalFormatting>
  <conditionalFormatting sqref="B33:B42">
    <cfRule type="expression" dxfId="3216" priority="9" stopIfTrue="1">
      <formula>ISERROR(B33:B48)</formula>
    </cfRule>
  </conditionalFormatting>
  <conditionalFormatting sqref="D33:D42">
    <cfRule type="expression" dxfId="3215" priority="8" stopIfTrue="1">
      <formula>ISERROR(D33:H48)</formula>
    </cfRule>
  </conditionalFormatting>
  <conditionalFormatting sqref="F33:F42">
    <cfRule type="expression" dxfId="3214" priority="7" stopIfTrue="1">
      <formula>ISERROR(F33:N48)</formula>
    </cfRule>
  </conditionalFormatting>
  <conditionalFormatting sqref="E33:E42">
    <cfRule type="expression" dxfId="3213" priority="6" stopIfTrue="1">
      <formula>ISERROR(E33:K48)</formula>
    </cfRule>
  </conditionalFormatting>
  <conditionalFormatting sqref="I33:I42">
    <cfRule type="expression" dxfId="3212" priority="5" stopIfTrue="1">
      <formula>ISERROR(H33:R48)</formula>
    </cfRule>
  </conditionalFormatting>
  <conditionalFormatting sqref="I34:I41">
    <cfRule type="expression" dxfId="3211" priority="4" stopIfTrue="1">
      <formula>ISERROR(H34:R49)</formula>
    </cfRule>
  </conditionalFormatting>
  <conditionalFormatting sqref="I33:I42">
    <cfRule type="expression" dxfId="3210" priority="3" stopIfTrue="1">
      <formula>ISERROR(H33:R48)</formula>
    </cfRule>
  </conditionalFormatting>
  <conditionalFormatting sqref="I35:I42">
    <cfRule type="expression" dxfId="3209" priority="2" stopIfTrue="1">
      <formula>ISERROR(H35:R50)</formula>
    </cfRule>
  </conditionalFormatting>
  <conditionalFormatting sqref="H21:H42">
    <cfRule type="expression" dxfId="3208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osadmin@ontariosnowboarders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/>
  <dimension ref="A1:AC94"/>
  <sheetViews>
    <sheetView zoomScaleNormal="100" workbookViewId="0">
      <selection activeCell="A21" sqref="A21:G2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37509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Coupe d Europe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Coupe d Europe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Isola 2000</v>
      </c>
      <c r="E6" s="55"/>
      <c r="F6" s="56" t="str">
        <f>V7</f>
        <v>FRA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Isola 2000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FRA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42441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42441</v>
      </c>
      <c r="W9" s="39" t="s">
        <v>411</v>
      </c>
      <c r="X9" s="46">
        <f>VLOOKUP($V$4,Calendar!$1:$1048576,6,FALSE)</f>
        <v>42442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42442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54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711">
        <v>9040201</v>
      </c>
      <c r="B21" s="1398" t="str">
        <f>VLOOKUP(A21,'Athlete and Points'!$A$1:$S$279,2,FALSE)</f>
        <v>DICKSON Alex</v>
      </c>
      <c r="C21" s="1398"/>
      <c r="D21" s="1068">
        <f>VLOOKUP(A21,'Athlete and Points'!$A$1:$S$279,4,FALSE)</f>
        <v>98</v>
      </c>
      <c r="E21" s="713"/>
      <c r="F21" s="1399">
        <f>VLOOKUP(A21,'Athlete and Points'!$A$1:$S$279,8,FALSE)</f>
        <v>98.4</v>
      </c>
      <c r="G21" s="140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488">
        <v>9040155</v>
      </c>
      <c r="B22" s="1410" t="str">
        <f>VLOOKUP(A22,'Athlete and Points'!$A$1:$S$279,2,FALSE)</f>
        <v>DICKSON Adam</v>
      </c>
      <c r="C22" s="1410"/>
      <c r="D22" s="1089">
        <f>VLOOKUP(A22,'Athlete and Points'!$A$1:$S$279,4,FALSE)</f>
        <v>95</v>
      </c>
      <c r="E22" s="427"/>
      <c r="F22" s="1411">
        <f>VLOOKUP(A22,'Athlete and Points'!$A$1:$S$279,8,FALSE)</f>
        <v>242.5</v>
      </c>
      <c r="G22" s="1412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207" priority="21" stopIfTrue="1">
      <formula>ISERROR($B$5:$B$13)</formula>
    </cfRule>
  </conditionalFormatting>
  <conditionalFormatting sqref="X9">
    <cfRule type="expression" dxfId="3206" priority="20" stopIfTrue="1">
      <formula>ISERROR($E$9)</formula>
    </cfRule>
  </conditionalFormatting>
  <conditionalFormatting sqref="C20">
    <cfRule type="expression" dxfId="3205" priority="19" stopIfTrue="1">
      <formula>ISERROR(C20:D35)</formula>
    </cfRule>
  </conditionalFormatting>
  <conditionalFormatting sqref="C20">
    <cfRule type="expression" dxfId="3204" priority="18" stopIfTrue="1">
      <formula>ISERROR(C20:D35)</formula>
    </cfRule>
  </conditionalFormatting>
  <conditionalFormatting sqref="B20:B31">
    <cfRule type="expression" dxfId="3203" priority="17" stopIfTrue="1">
      <formula>ISERROR(B20:B35)</formula>
    </cfRule>
  </conditionalFormatting>
  <conditionalFormatting sqref="D20:D31">
    <cfRule type="expression" dxfId="3202" priority="16" stopIfTrue="1">
      <formula>ISERROR(D20:H35)</formula>
    </cfRule>
  </conditionalFormatting>
  <conditionalFormatting sqref="F20:F31">
    <cfRule type="expression" dxfId="3201" priority="15" stopIfTrue="1">
      <formula>ISERROR(F20:N35)</formula>
    </cfRule>
  </conditionalFormatting>
  <conditionalFormatting sqref="E20:E31">
    <cfRule type="expression" dxfId="3200" priority="14" stopIfTrue="1">
      <formula>ISERROR(E20:K35)</formula>
    </cfRule>
  </conditionalFormatting>
  <conditionalFormatting sqref="I20:I31">
    <cfRule type="expression" dxfId="3199" priority="13" stopIfTrue="1">
      <formula>ISERROR(H20:R35)</formula>
    </cfRule>
  </conditionalFormatting>
  <conditionalFormatting sqref="H20:H42">
    <cfRule type="expression" dxfId="319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197" priority="11" stopIfTrue="1">
      <formula>ISERROR(A5)</formula>
    </cfRule>
  </conditionalFormatting>
  <conditionalFormatting sqref="M21:M42">
    <cfRule type="expression" dxfId="3196" priority="10" stopIfTrue="1">
      <formula>ISERROR(L21:X36)</formula>
    </cfRule>
  </conditionalFormatting>
  <conditionalFormatting sqref="B33:B42">
    <cfRule type="expression" dxfId="3195" priority="9" stopIfTrue="1">
      <formula>ISERROR(B33:B48)</formula>
    </cfRule>
  </conditionalFormatting>
  <conditionalFormatting sqref="D33:D42">
    <cfRule type="expression" dxfId="3194" priority="8" stopIfTrue="1">
      <formula>ISERROR(D33:H48)</formula>
    </cfRule>
  </conditionalFormatting>
  <conditionalFormatting sqref="F33:F42">
    <cfRule type="expression" dxfId="3193" priority="7" stopIfTrue="1">
      <formula>ISERROR(F33:N48)</formula>
    </cfRule>
  </conditionalFormatting>
  <conditionalFormatting sqref="E33:E42">
    <cfRule type="expression" dxfId="3192" priority="6" stopIfTrue="1">
      <formula>ISERROR(E33:K48)</formula>
    </cfRule>
  </conditionalFormatting>
  <conditionalFormatting sqref="I33:I42">
    <cfRule type="expression" dxfId="3191" priority="5" stopIfTrue="1">
      <formula>ISERROR(H33:R48)</formula>
    </cfRule>
  </conditionalFormatting>
  <conditionalFormatting sqref="I34:I41">
    <cfRule type="expression" dxfId="3190" priority="4" stopIfTrue="1">
      <formula>ISERROR(H34:R49)</formula>
    </cfRule>
  </conditionalFormatting>
  <conditionalFormatting sqref="I33:I42">
    <cfRule type="expression" dxfId="3189" priority="3" stopIfTrue="1">
      <formula>ISERROR(H33:R48)</formula>
    </cfRule>
  </conditionalFormatting>
  <conditionalFormatting sqref="I35:I42">
    <cfRule type="expression" dxfId="3188" priority="2" stopIfTrue="1">
      <formula>ISERROR(H35:R50)</formula>
    </cfRule>
  </conditionalFormatting>
  <conditionalFormatting sqref="H21:H42">
    <cfRule type="expression" dxfId="3187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francesnowentry@hotmail.fr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rgb="FFFF0000"/>
  </sheetPr>
  <dimension ref="A1:AC94"/>
  <sheetViews>
    <sheetView tabSelected="1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37497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998"/>
      <c r="C5" s="42" t="str">
        <f>V5</f>
        <v>Coupe d Europe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Coupe d Europe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000"/>
      <c r="C6" s="83" t="str">
        <f>V6</f>
        <v>Puy St. Vincent</v>
      </c>
      <c r="E6" s="55"/>
      <c r="F6" s="56" t="str">
        <f>V7</f>
        <v>FRA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Puy St. Vincent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FRA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T8" s="879"/>
      <c r="U8" s="876" t="s">
        <v>414</v>
      </c>
      <c r="V8" s="880" t="s">
        <v>487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42441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42441</v>
      </c>
      <c r="W9" s="876" t="s">
        <v>411</v>
      </c>
      <c r="X9" s="881">
        <f>VLOOKUP($V$4,Calendar!$1:$1048576,6,FALSE)</f>
        <v>42442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42442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54</v>
      </c>
      <c r="W12" s="878"/>
      <c r="X12" s="878"/>
      <c r="Y12" s="879"/>
      <c r="Z12" s="879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9040162</v>
      </c>
      <c r="B21" s="1338" t="str">
        <f>VLOOKUP(A21,'Athlete and Points'!$A$1:$S$279,2,FALSE)</f>
        <v>THOMAS Matthew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9040168</v>
      </c>
      <c r="B23" s="1344" t="str">
        <f>VLOOKUP(A23,'Athlete and Points'!$A$1:$S$279,2,FALSE)</f>
        <v>MILLER Josh</v>
      </c>
      <c r="C23" s="1344"/>
      <c r="D23" s="24">
        <f>VLOOKUP(A23,'Athlete and Points'!$A$1:$S$279,4,FALSE)</f>
        <v>94</v>
      </c>
      <c r="E23" s="23"/>
      <c r="F23" s="1345">
        <f>VLOOKUP(A23,'Athlete and Points'!$A$1:$S$279,8,FALSE)</f>
        <v>173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9040188</v>
      </c>
      <c r="B24" s="1344" t="str">
        <f>VLOOKUP(A24,'Athlete and Points'!$A$1:$S$279,2,FALSE)</f>
        <v>LAMBERT Adam</v>
      </c>
      <c r="C24" s="1344"/>
      <c r="D24" s="24">
        <f>VLOOKUP(A24,'Athlete and Points'!$A$1:$S$279,4,FALSE)</f>
        <v>97</v>
      </c>
      <c r="E24" s="23"/>
      <c r="F24" s="1345">
        <f>VLOOKUP(A24,'Athlete and Points'!$A$1:$S$279,8,FALSE)</f>
        <v>142.80000000000001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9040201</v>
      </c>
      <c r="B25" s="1344" t="str">
        <f>VLOOKUP(A25,'Athlete and Points'!$A$1:$S$279,2,FALSE)</f>
        <v>DICKSON Alex</v>
      </c>
      <c r="C25" s="1344"/>
      <c r="D25" s="24">
        <f>VLOOKUP(A25,'Athlete and Points'!$A$1:$S$279,4,FALSE)</f>
        <v>98</v>
      </c>
      <c r="E25" s="23"/>
      <c r="F25" s="1345">
        <f>VLOOKUP(A25,'Athlete and Points'!$A$1:$S$279,8,FALSE)</f>
        <v>98.4</v>
      </c>
      <c r="G25" s="1346"/>
      <c r="H25" s="23" t="e">
        <f>VLOOKUP(B25,Halfpipe!$A$1:$D$148,4,FALSE)</f>
        <v>#N/A</v>
      </c>
      <c r="I25" s="1345" t="str">
        <f>VLOOKUP(A25,'Athlete and Points'!$A$1:$S$279,14,FALSE)</f>
        <v>---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9045058</v>
      </c>
      <c r="B33" s="1338" t="str">
        <f>VLOOKUP(A33,'Athlete and Points'!$A$1:$S$279,2,FALSE)</f>
        <v>TURNER Ellise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186" priority="21" stopIfTrue="1">
      <formula>ISERROR($B$5:$B$13)</formula>
    </cfRule>
  </conditionalFormatting>
  <conditionalFormatting sqref="X9">
    <cfRule type="expression" dxfId="3185" priority="20" stopIfTrue="1">
      <formula>ISERROR($E$9)</formula>
    </cfRule>
  </conditionalFormatting>
  <conditionalFormatting sqref="C20">
    <cfRule type="expression" dxfId="3184" priority="19" stopIfTrue="1">
      <formula>ISERROR(C20:D35)</formula>
    </cfRule>
  </conditionalFormatting>
  <conditionalFormatting sqref="C20">
    <cfRule type="expression" dxfId="3183" priority="18" stopIfTrue="1">
      <formula>ISERROR(C20:D35)</formula>
    </cfRule>
  </conditionalFormatting>
  <conditionalFormatting sqref="B20:B31">
    <cfRule type="expression" dxfId="3182" priority="17" stopIfTrue="1">
      <formula>ISERROR(B20:B35)</formula>
    </cfRule>
  </conditionalFormatting>
  <conditionalFormatting sqref="D20:D31">
    <cfRule type="expression" dxfId="3181" priority="16" stopIfTrue="1">
      <formula>ISERROR(D20:H35)</formula>
    </cfRule>
  </conditionalFormatting>
  <conditionalFormatting sqref="F20:F31">
    <cfRule type="expression" dxfId="3180" priority="15" stopIfTrue="1">
      <formula>ISERROR(F20:N35)</formula>
    </cfRule>
  </conditionalFormatting>
  <conditionalFormatting sqref="E20:E31">
    <cfRule type="expression" dxfId="3179" priority="14" stopIfTrue="1">
      <formula>ISERROR(E20:K35)</formula>
    </cfRule>
  </conditionalFormatting>
  <conditionalFormatting sqref="I20:I31">
    <cfRule type="expression" dxfId="3178" priority="13" stopIfTrue="1">
      <formula>ISERROR(H20:R35)</formula>
    </cfRule>
  </conditionalFormatting>
  <conditionalFormatting sqref="H20:H42">
    <cfRule type="expression" dxfId="3177" priority="12" stopIfTrue="1">
      <formula>ISERROR(G20:P35)</formula>
    </cfRule>
  </conditionalFormatting>
  <conditionalFormatting sqref="F6 C20 E5:E6 C5:C6 K9:R10 L11:N11 A33:B42 D33:G42 D20:Q21 D22:G31 N22:Q31 M22:M42 I22:L31 I33:L42 H22:H42 A20:B31">
    <cfRule type="containsErrors" dxfId="3176" priority="11" stopIfTrue="1">
      <formula>ISERROR(A5)</formula>
    </cfRule>
  </conditionalFormatting>
  <conditionalFormatting sqref="M21:M42">
    <cfRule type="expression" dxfId="3175" priority="10" stopIfTrue="1">
      <formula>ISERROR(L21:X36)</formula>
    </cfRule>
  </conditionalFormatting>
  <conditionalFormatting sqref="B33:B42">
    <cfRule type="expression" dxfId="3174" priority="9" stopIfTrue="1">
      <formula>ISERROR(B33:B48)</formula>
    </cfRule>
  </conditionalFormatting>
  <conditionalFormatting sqref="D33:D42">
    <cfRule type="expression" dxfId="3173" priority="8" stopIfTrue="1">
      <formula>ISERROR(D33:H48)</formula>
    </cfRule>
  </conditionalFormatting>
  <conditionalFormatting sqref="F33:F42">
    <cfRule type="expression" dxfId="3172" priority="7" stopIfTrue="1">
      <formula>ISERROR(F33:N48)</formula>
    </cfRule>
  </conditionalFormatting>
  <conditionalFormatting sqref="E33:E42">
    <cfRule type="expression" dxfId="3171" priority="6" stopIfTrue="1">
      <formula>ISERROR(E33:K48)</formula>
    </cfRule>
  </conditionalFormatting>
  <conditionalFormatting sqref="I33:I42">
    <cfRule type="expression" dxfId="3170" priority="5" stopIfTrue="1">
      <formula>ISERROR(H33:R48)</formula>
    </cfRule>
  </conditionalFormatting>
  <conditionalFormatting sqref="I34:I41">
    <cfRule type="expression" dxfId="3169" priority="4" stopIfTrue="1">
      <formula>ISERROR(H34:R49)</formula>
    </cfRule>
  </conditionalFormatting>
  <conditionalFormatting sqref="I33:I42">
    <cfRule type="expression" dxfId="3168" priority="3" stopIfTrue="1">
      <formula>ISERROR(H33:R48)</formula>
    </cfRule>
  </conditionalFormatting>
  <conditionalFormatting sqref="I35:I42">
    <cfRule type="expression" dxfId="3167" priority="2" stopIfTrue="1">
      <formula>ISERROR(H35:R50)</formula>
    </cfRule>
  </conditionalFormatting>
  <conditionalFormatting sqref="H21:H42">
    <cfRule type="expression" dxfId="3166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francesnowentry@hotmail.fr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rgb="FFFFC000"/>
  </sheetPr>
  <dimension ref="A1:AC94"/>
  <sheetViews>
    <sheetView topLeftCell="A10" zoomScaleNormal="100" workbookViewId="0">
      <selection activeCell="A24" sqref="A24:G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37851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Hole Shot-Revolution Tour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Hole Shot-Revolution Tour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Squaw Valley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Squaw Valley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470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42445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42445</v>
      </c>
      <c r="W9" s="39" t="s">
        <v>411</v>
      </c>
      <c r="X9" s="46">
        <f>VLOOKUP($V$4,Calendar!$1:$1048576,6,FALSE)</f>
        <v>42446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504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8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9040201</v>
      </c>
      <c r="B21" s="1338" t="str">
        <f>VLOOKUP(A21,'Athlete and Points'!$A$1:$S$279,2,FALSE)</f>
        <v>DICKSON Alex</v>
      </c>
      <c r="C21" s="1338"/>
      <c r="D21" s="1014">
        <f>VLOOKUP(A21,'Athlete and Points'!$A$1:$S$279,4,FALSE)</f>
        <v>98</v>
      </c>
      <c r="E21" s="26"/>
      <c r="F21" s="1339">
        <f>VLOOKUP(A21,'Athlete and Points'!$A$1:$S$279,8,FALSE)</f>
        <v>98.4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9040155</v>
      </c>
      <c r="B22" s="1344" t="str">
        <f>VLOOKUP(A22,'Athlete and Points'!$A$1:$S$279,2,FALSE)</f>
        <v>DICKSON Adam</v>
      </c>
      <c r="C22" s="1344"/>
      <c r="D22" s="1015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9040188</v>
      </c>
      <c r="B23" s="1344" t="str">
        <f>VLOOKUP(A23,'Athlete and Points'!$A$1:$S$279,2,FALSE)</f>
        <v>LAMBERT Adam</v>
      </c>
      <c r="C23" s="1344"/>
      <c r="D23" s="1015">
        <f>VLOOKUP(A23,'Athlete and Points'!$A$1:$S$279,4,FALSE)</f>
        <v>97</v>
      </c>
      <c r="E23" s="23"/>
      <c r="F23" s="1345">
        <f>VLOOKUP(A23,'Athlete and Points'!$A$1:$S$279,8,FALSE)</f>
        <v>142.80000000000001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488">
        <v>9040212</v>
      </c>
      <c r="B24" s="1410" t="str">
        <f>VLOOKUP(A24,'Athlete and Points'!$A$1:$S$279,2,FALSE)</f>
        <v>WILSON Ethan</v>
      </c>
      <c r="C24" s="1410"/>
      <c r="D24" s="1089">
        <f>VLOOKUP(A24,'Athlete and Points'!$A$1:$S$279,4,FALSE)</f>
        <v>99</v>
      </c>
      <c r="E24" s="427"/>
      <c r="F24" s="1411">
        <f>VLOOKUP(A24,'Athlete and Points'!$A$1:$S$279,8,FALSE)</f>
        <v>42.9</v>
      </c>
      <c r="G24" s="1412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9040196</v>
      </c>
      <c r="B25" s="1344" t="str">
        <f>VLOOKUP(A25,'Athlete and Points'!$A$1:$S$279,2,FALSE)</f>
        <v>MASJUK Nicholas</v>
      </c>
      <c r="C25" s="1344"/>
      <c r="D25" s="1015">
        <f>VLOOKUP(A25,'Athlete and Points'!$A$1:$S$279,4,FALSE)</f>
        <v>97</v>
      </c>
      <c r="E25" s="23"/>
      <c r="F25" s="1345">
        <f>VLOOKUP(A25,'Athlete and Points'!$A$1:$S$279,8,FALSE)</f>
        <v>57.2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  <c r="T25" s="52" t="s">
        <v>1295</v>
      </c>
    </row>
    <row r="26" spans="1:21">
      <c r="A26" s="25">
        <v>9040168</v>
      </c>
      <c r="B26" s="1344" t="str">
        <f>VLOOKUP(A26,'Athlete and Points'!$A$1:$S$279,2,FALSE)</f>
        <v>MILLER Josh</v>
      </c>
      <c r="C26" s="1344"/>
      <c r="D26" s="1015">
        <f>VLOOKUP(A26,'Athlete and Points'!$A$1:$S$279,4,FALSE)</f>
        <v>94</v>
      </c>
      <c r="E26" s="23"/>
      <c r="F26" s="1345">
        <f>VLOOKUP(A26,'Athlete and Points'!$A$1:$S$279,8,FALSE)</f>
        <v>173</v>
      </c>
      <c r="G26" s="1346"/>
      <c r="H26" s="23" t="e">
        <f>VLOOKUP(B26,Halfpipe!$A$1:$D$148,4,FALSE)</f>
        <v>#N/A</v>
      </c>
      <c r="I26" s="1345" t="str">
        <f>VLOOKUP(A26,'Athlete and Points'!$A$1:$S$279,14,FALSE)</f>
        <v>---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>
        <v>9040174</v>
      </c>
      <c r="B27" s="1344" t="str">
        <f>VLOOKUP(A27,'Athlete and Points'!$A$1:$S$279,2,FALSE)</f>
        <v>GARNER Ryan</v>
      </c>
      <c r="C27" s="1344"/>
      <c r="D27" s="1015">
        <f>VLOOKUP(A27,'Athlete and Points'!$A$1:$S$279,4,FALSE)</f>
        <v>97</v>
      </c>
      <c r="E27" s="23"/>
      <c r="F27" s="1345">
        <f>VLOOKUP(A27,'Athlete and Points'!$A$1:$S$279,8,FALSE)</f>
        <v>64</v>
      </c>
      <c r="G27" s="1346"/>
      <c r="H27" s="23" t="e">
        <f>VLOOKUP(B27,Halfpipe!$A$1:$D$148,4,FALSE)</f>
        <v>#N/A</v>
      </c>
      <c r="I27" s="1345" t="str">
        <f>VLOOKUP(A27,'Athlete and Points'!$A$1:$S$279,14,FALSE)</f>
        <v>---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>
        <v>9040229</v>
      </c>
      <c r="B28" s="1344" t="str">
        <f>VLOOKUP(A28,'Athlete and Points'!$A$1:$S$279,2,FALSE)</f>
        <v>MANDL Max</v>
      </c>
      <c r="C28" s="1344"/>
      <c r="D28" s="1015">
        <f>VLOOKUP(A28,'Athlete and Points'!$A$1:$S$279,4,FALSE)</f>
        <v>98</v>
      </c>
      <c r="E28" s="23"/>
      <c r="F28" s="1345">
        <f>VLOOKUP(A28,'Athlete and Points'!$A$1:$S$279,8,FALSE)</f>
        <v>68.900000000000006</v>
      </c>
      <c r="G28" s="1346"/>
      <c r="H28" s="23"/>
      <c r="I28" s="1345"/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9045058</v>
      </c>
      <c r="B33" s="1338" t="str">
        <f>VLOOKUP(A33,'Athlete and Points'!$A$1:$S$279,2,FALSE)</f>
        <v>TURNER Ellise</v>
      </c>
      <c r="C33" s="1338"/>
      <c r="D33" s="1014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1015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9045066</v>
      </c>
      <c r="B35" s="1344" t="str">
        <f>VLOOKUP(A35,'Athlete and Points'!$A$1:$S$279,2,FALSE)</f>
        <v>BAFF Georgia</v>
      </c>
      <c r="C35" s="1344"/>
      <c r="D35" s="1015">
        <f>VLOOKUP(A35,'Athlete and Points'!$A$1:$S$279,4,FALSE)</f>
        <v>97</v>
      </c>
      <c r="E35" s="23"/>
      <c r="F35" s="1345">
        <f>VLOOKUP(A35,'Athlete and Points'!$A$1:$S$279,8,FALSE)</f>
        <v>224</v>
      </c>
      <c r="G35" s="1346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5943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945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165" priority="21" stopIfTrue="1">
      <formula>ISERROR($B$5:$B$13)</formula>
    </cfRule>
  </conditionalFormatting>
  <conditionalFormatting sqref="X9">
    <cfRule type="expression" dxfId="3164" priority="20" stopIfTrue="1">
      <formula>ISERROR($E$9)</formula>
    </cfRule>
  </conditionalFormatting>
  <conditionalFormatting sqref="C20">
    <cfRule type="expression" dxfId="3163" priority="19" stopIfTrue="1">
      <formula>ISERROR(C20:D35)</formula>
    </cfRule>
  </conditionalFormatting>
  <conditionalFormatting sqref="C20">
    <cfRule type="expression" dxfId="3162" priority="18" stopIfTrue="1">
      <formula>ISERROR(C20:D35)</formula>
    </cfRule>
  </conditionalFormatting>
  <conditionalFormatting sqref="B20:B31">
    <cfRule type="expression" dxfId="3161" priority="17" stopIfTrue="1">
      <formula>ISERROR(B20:B35)</formula>
    </cfRule>
  </conditionalFormatting>
  <conditionalFormatting sqref="D20:D31">
    <cfRule type="expression" dxfId="3160" priority="16" stopIfTrue="1">
      <formula>ISERROR(D20:H35)</formula>
    </cfRule>
  </conditionalFormatting>
  <conditionalFormatting sqref="F20:F31">
    <cfRule type="expression" dxfId="3159" priority="15" stopIfTrue="1">
      <formula>ISERROR(F20:N35)</formula>
    </cfRule>
  </conditionalFormatting>
  <conditionalFormatting sqref="E20:E31">
    <cfRule type="expression" dxfId="3158" priority="14" stopIfTrue="1">
      <formula>ISERROR(E20:K35)</formula>
    </cfRule>
  </conditionalFormatting>
  <conditionalFormatting sqref="I20:I31">
    <cfRule type="expression" dxfId="3157" priority="13" stopIfTrue="1">
      <formula>ISERROR(H20:R35)</formula>
    </cfRule>
  </conditionalFormatting>
  <conditionalFormatting sqref="H20:H42">
    <cfRule type="expression" dxfId="315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155" priority="11" stopIfTrue="1">
      <formula>ISERROR(A5)</formula>
    </cfRule>
  </conditionalFormatting>
  <conditionalFormatting sqref="M21:M42">
    <cfRule type="expression" dxfId="3154" priority="10" stopIfTrue="1">
      <formula>ISERROR(L21:X36)</formula>
    </cfRule>
  </conditionalFormatting>
  <conditionalFormatting sqref="B33:B42">
    <cfRule type="expression" dxfId="3153" priority="9" stopIfTrue="1">
      <formula>ISERROR(B33:B48)</formula>
    </cfRule>
  </conditionalFormatting>
  <conditionalFormatting sqref="D33:D42">
    <cfRule type="expression" dxfId="3152" priority="8" stopIfTrue="1">
      <formula>ISERROR(D33:H48)</formula>
    </cfRule>
  </conditionalFormatting>
  <conditionalFormatting sqref="F33:F42">
    <cfRule type="expression" dxfId="3151" priority="7" stopIfTrue="1">
      <formula>ISERROR(F33:N48)</formula>
    </cfRule>
  </conditionalFormatting>
  <conditionalFormatting sqref="E33:E42">
    <cfRule type="expression" dxfId="3150" priority="6" stopIfTrue="1">
      <formula>ISERROR(E33:K48)</formula>
    </cfRule>
  </conditionalFormatting>
  <conditionalFormatting sqref="I33:I42">
    <cfRule type="expression" dxfId="3149" priority="5" stopIfTrue="1">
      <formula>ISERROR(H33:R48)</formula>
    </cfRule>
  </conditionalFormatting>
  <conditionalFormatting sqref="I34:I41">
    <cfRule type="expression" dxfId="3148" priority="4" stopIfTrue="1">
      <formula>ISERROR(H34:R49)</formula>
    </cfRule>
  </conditionalFormatting>
  <conditionalFormatting sqref="I33:I42">
    <cfRule type="expression" dxfId="3147" priority="3" stopIfTrue="1">
      <formula>ISERROR(H33:R48)</formula>
    </cfRule>
  </conditionalFormatting>
  <conditionalFormatting sqref="I35:I42">
    <cfRule type="expression" dxfId="3146" priority="2" stopIfTrue="1">
      <formula>ISERROR(H35:R50)</formula>
    </cfRule>
  </conditionalFormatting>
  <conditionalFormatting sqref="H21:H42">
    <cfRule type="expression" dxfId="3145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tabColor rgb="FFFFC000"/>
  </sheetPr>
  <dimension ref="A1:AC94"/>
  <sheetViews>
    <sheetView zoomScaleNormal="100" workbookViewId="0">
      <selection activeCell="A24" sqref="A24:G2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37851</v>
      </c>
      <c r="W4" s="16"/>
      <c r="X4" s="16"/>
      <c r="AB4" s="879"/>
      <c r="AC4" s="52"/>
    </row>
    <row r="5" spans="1:29" ht="13.5" thickTop="1">
      <c r="A5" s="43" t="s">
        <v>423</v>
      </c>
      <c r="B5" s="1175"/>
      <c r="C5" s="42" t="str">
        <f>V5</f>
        <v>Hole Shot-Revolution Tour</v>
      </c>
      <c r="E5" s="42"/>
      <c r="F5" s="85"/>
      <c r="G5" s="58"/>
      <c r="H5" s="1175"/>
      <c r="I5" s="1175"/>
      <c r="J5" s="1175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Hole Shot-Revolution Tour</v>
      </c>
      <c r="W5" s="16"/>
      <c r="X5" s="16"/>
      <c r="AB5" s="879"/>
      <c r="AC5" s="52"/>
    </row>
    <row r="6" spans="1:29">
      <c r="A6" s="41" t="s">
        <v>420</v>
      </c>
      <c r="B6" s="1174"/>
      <c r="C6" s="83" t="str">
        <f>V6</f>
        <v>Squaw Valley</v>
      </c>
      <c r="E6" s="55"/>
      <c r="F6" s="56" t="str">
        <f>V7</f>
        <v>USA</v>
      </c>
      <c r="G6" s="1174"/>
      <c r="H6" s="1174"/>
      <c r="I6" s="1174"/>
      <c r="J6" s="1174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Squaw Valley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USA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175"/>
      <c r="M8" s="1175"/>
      <c r="N8" s="1175"/>
      <c r="O8" s="1175"/>
      <c r="P8" s="1175"/>
      <c r="Q8" s="1175"/>
      <c r="R8" s="1176"/>
      <c r="U8" s="39" t="s">
        <v>414</v>
      </c>
      <c r="V8" s="891" t="s">
        <v>1313</v>
      </c>
      <c r="W8" s="16"/>
      <c r="X8" s="16"/>
      <c r="AB8" s="879"/>
      <c r="AC8" s="52"/>
    </row>
    <row r="9" spans="1:29">
      <c r="A9" s="41" t="s">
        <v>413</v>
      </c>
      <c r="B9" s="1174"/>
      <c r="C9" s="1174"/>
      <c r="D9" s="1174"/>
      <c r="E9" s="1174"/>
      <c r="F9" s="1174"/>
      <c r="G9" s="1174"/>
      <c r="H9" s="1174"/>
      <c r="I9" s="1174"/>
      <c r="J9" s="47"/>
      <c r="K9" s="1287">
        <f>V9</f>
        <v>42445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42445</v>
      </c>
      <c r="W9" s="39" t="s">
        <v>411</v>
      </c>
      <c r="X9" s="46">
        <f>VLOOKUP($V$4,Calendar!$1:$1048576,6,FALSE)</f>
        <v>42446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175"/>
      <c r="C11" s="1175"/>
      <c r="D11" s="42" t="s">
        <v>407</v>
      </c>
      <c r="E11" s="1175"/>
      <c r="F11" s="1175"/>
      <c r="G11" s="1175"/>
      <c r="H11" s="1175"/>
      <c r="I11" s="1176"/>
      <c r="J11" s="1266" t="s">
        <v>404</v>
      </c>
      <c r="K11" s="1267"/>
      <c r="L11" s="1268" t="str">
        <f>V8</f>
        <v>REV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177"/>
      <c r="C12" s="1177"/>
      <c r="D12" s="1177"/>
      <c r="E12" s="1177"/>
      <c r="F12" s="1177"/>
      <c r="G12" s="1177"/>
      <c r="H12" s="1177"/>
      <c r="I12" s="116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6450</v>
      </c>
      <c r="W12" s="16"/>
      <c r="X12" s="16"/>
    </row>
    <row r="13" spans="1:29" ht="13.5" thickBot="1">
      <c r="A13" s="40" t="s">
        <v>402</v>
      </c>
      <c r="B13" s="1160"/>
      <c r="C13" s="1160"/>
      <c r="D13" s="1160"/>
      <c r="E13" s="1160"/>
      <c r="F13" s="1160"/>
      <c r="G13" s="1160"/>
      <c r="H13" s="1160"/>
      <c r="I13" s="116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165" t="s">
        <v>393</v>
      </c>
      <c r="E17" s="1163"/>
      <c r="F17" s="1295"/>
      <c r="G17" s="1296"/>
      <c r="H17" s="1163"/>
      <c r="I17" s="1295"/>
      <c r="J17" s="1297"/>
      <c r="K17" s="1297"/>
      <c r="L17" s="1296"/>
      <c r="M17" s="1164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168" t="s">
        <v>391</v>
      </c>
      <c r="E18" s="1166" t="s">
        <v>353</v>
      </c>
      <c r="F18" s="1320" t="s">
        <v>352</v>
      </c>
      <c r="G18" s="1321"/>
      <c r="H18" s="1166" t="s">
        <v>151</v>
      </c>
      <c r="I18" s="1320" t="s">
        <v>351</v>
      </c>
      <c r="J18" s="1322"/>
      <c r="K18" s="1322"/>
      <c r="L18" s="1321"/>
      <c r="M18" s="116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171" t="s">
        <v>389</v>
      </c>
      <c r="E19" s="32"/>
      <c r="F19" s="1328"/>
      <c r="G19" s="1329"/>
      <c r="H19" s="1169"/>
      <c r="I19" s="1328"/>
      <c r="J19" s="1330"/>
      <c r="K19" s="1330"/>
      <c r="L19" s="1329"/>
      <c r="M19" s="117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172"/>
      <c r="N20" s="1336"/>
      <c r="O20" s="1337"/>
      <c r="P20" s="1336"/>
      <c r="Q20" s="1337"/>
      <c r="R20" s="1173"/>
      <c r="T20" s="52" t="s">
        <v>1281</v>
      </c>
    </row>
    <row r="21" spans="1:21" ht="13.5" thickBot="1">
      <c r="A21" s="28">
        <v>9040229</v>
      </c>
      <c r="B21" s="1338" t="str">
        <f>VLOOKUP(A21,'Athlete and Points'!$A$1:$S$279,2,FALSE)</f>
        <v>MANDL Max</v>
      </c>
      <c r="C21" s="1338"/>
      <c r="D21" s="1014">
        <f>VLOOKUP(A21,'Athlete and Points'!$A$1:$S$279,4,FALSE)</f>
        <v>98</v>
      </c>
      <c r="E21" s="26"/>
      <c r="F21" s="1339">
        <f>VLOOKUP(A21,'Athlete and Points'!$A$1:$S$279,8,FALSE)</f>
        <v>68.900000000000006</v>
      </c>
      <c r="G21" s="1340"/>
      <c r="H21" s="26"/>
      <c r="I21" s="1339"/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59"/>
      <c r="C32" s="1159"/>
      <c r="D32" s="1173"/>
      <c r="E32" s="1173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16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76" t="s">
        <v>945</v>
      </c>
      <c r="B59" s="1377"/>
      <c r="C59" s="1377"/>
      <c r="D59" s="1378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177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6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3">
    <cfRule type="expression" dxfId="3144" priority="21" stopIfTrue="1">
      <formula>ISERROR($B$5:$B$13)</formula>
    </cfRule>
  </conditionalFormatting>
  <conditionalFormatting sqref="X9">
    <cfRule type="expression" dxfId="3143" priority="20" stopIfTrue="1">
      <formula>ISERROR($E$9)</formula>
    </cfRule>
  </conditionalFormatting>
  <conditionalFormatting sqref="C20">
    <cfRule type="expression" dxfId="3142" priority="19" stopIfTrue="1">
      <formula>ISERROR(C20:D35)</formula>
    </cfRule>
  </conditionalFormatting>
  <conditionalFormatting sqref="C20">
    <cfRule type="expression" dxfId="3141" priority="18" stopIfTrue="1">
      <formula>ISERROR(C20:D35)</formula>
    </cfRule>
  </conditionalFormatting>
  <conditionalFormatting sqref="B20:B31">
    <cfRule type="expression" dxfId="3140" priority="17" stopIfTrue="1">
      <formula>ISERROR(B20:B35)</formula>
    </cfRule>
  </conditionalFormatting>
  <conditionalFormatting sqref="D20:D31">
    <cfRule type="expression" dxfId="3139" priority="16" stopIfTrue="1">
      <formula>ISERROR(D20:H35)</formula>
    </cfRule>
  </conditionalFormatting>
  <conditionalFormatting sqref="F20:F31">
    <cfRule type="expression" dxfId="3138" priority="15" stopIfTrue="1">
      <formula>ISERROR(F20:N35)</formula>
    </cfRule>
  </conditionalFormatting>
  <conditionalFormatting sqref="E20:E31">
    <cfRule type="expression" dxfId="3137" priority="14" stopIfTrue="1">
      <formula>ISERROR(E20:K35)</formula>
    </cfRule>
  </conditionalFormatting>
  <conditionalFormatting sqref="I20:I31">
    <cfRule type="expression" dxfId="3136" priority="13" stopIfTrue="1">
      <formula>ISERROR(H20:R35)</formula>
    </cfRule>
  </conditionalFormatting>
  <conditionalFormatting sqref="H20:H42">
    <cfRule type="expression" dxfId="313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134" priority="11" stopIfTrue="1">
      <formula>ISERROR(A5)</formula>
    </cfRule>
  </conditionalFormatting>
  <conditionalFormatting sqref="M21:M42">
    <cfRule type="expression" dxfId="3133" priority="10" stopIfTrue="1">
      <formula>ISERROR(L21:X36)</formula>
    </cfRule>
  </conditionalFormatting>
  <conditionalFormatting sqref="B33:B42">
    <cfRule type="expression" dxfId="3132" priority="9" stopIfTrue="1">
      <formula>ISERROR(B33:B48)</formula>
    </cfRule>
  </conditionalFormatting>
  <conditionalFormatting sqref="D33:D42">
    <cfRule type="expression" dxfId="3131" priority="8" stopIfTrue="1">
      <formula>ISERROR(D33:H48)</formula>
    </cfRule>
  </conditionalFormatting>
  <conditionalFormatting sqref="F33:F42">
    <cfRule type="expression" dxfId="3130" priority="7" stopIfTrue="1">
      <formula>ISERROR(F33:N48)</formula>
    </cfRule>
  </conditionalFormatting>
  <conditionalFormatting sqref="E33:E42">
    <cfRule type="expression" dxfId="3129" priority="6" stopIfTrue="1">
      <formula>ISERROR(E33:K48)</formula>
    </cfRule>
  </conditionalFormatting>
  <conditionalFormatting sqref="I33:I42">
    <cfRule type="expression" dxfId="3128" priority="5" stopIfTrue="1">
      <formula>ISERROR(H33:R48)</formula>
    </cfRule>
  </conditionalFormatting>
  <conditionalFormatting sqref="I34:I41">
    <cfRule type="expression" dxfId="3127" priority="4" stopIfTrue="1">
      <formula>ISERROR(H34:R49)</formula>
    </cfRule>
  </conditionalFormatting>
  <conditionalFormatting sqref="I33:I42">
    <cfRule type="expression" dxfId="3126" priority="3" stopIfTrue="1">
      <formula>ISERROR(H33:R48)</formula>
    </cfRule>
  </conditionalFormatting>
  <conditionalFormatting sqref="I35:I42">
    <cfRule type="expression" dxfId="3125" priority="2" stopIfTrue="1">
      <formula>ISERROR(H35:R50)</formula>
    </cfRule>
  </conditionalFormatting>
  <conditionalFormatting sqref="H21:H42">
    <cfRule type="expression" dxfId="3124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B0F0"/>
  </sheetPr>
  <dimension ref="A1:Z94"/>
  <sheetViews>
    <sheetView zoomScaleNormal="100" workbookViewId="0">
      <selection activeCell="U9" sqref="U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31592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02"/>
      <c r="C5" s="42" t="e">
        <f>U5</f>
        <v>#N/A</v>
      </c>
      <c r="E5" s="42"/>
      <c r="F5" s="85"/>
      <c r="G5" s="58"/>
      <c r="H5" s="102"/>
      <c r="I5" s="102"/>
      <c r="J5" s="10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104"/>
      <c r="C6" s="83" t="e">
        <f>U6</f>
        <v>#N/A</v>
      </c>
      <c r="E6" s="55"/>
      <c r="F6" s="56" t="e">
        <f>U7</f>
        <v>#N/A</v>
      </c>
      <c r="G6" s="104"/>
      <c r="H6" s="104"/>
      <c r="I6" s="104"/>
      <c r="J6" s="104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"/>
      <c r="M8" s="102"/>
      <c r="N8" s="102"/>
      <c r="O8" s="102"/>
      <c r="P8" s="102"/>
      <c r="Q8" s="102"/>
      <c r="R8" s="103"/>
      <c r="T8" s="39" t="s">
        <v>414</v>
      </c>
      <c r="U8" s="38" t="s">
        <v>468</v>
      </c>
      <c r="V8" s="16"/>
      <c r="W8" s="16"/>
      <c r="Y8" s="106"/>
      <c r="Z8" s="52" t="s">
        <v>470</v>
      </c>
    </row>
    <row r="9" spans="1:26">
      <c r="A9" s="41" t="s">
        <v>413</v>
      </c>
      <c r="B9" s="104"/>
      <c r="C9" s="104"/>
      <c r="D9" s="104"/>
      <c r="E9" s="104"/>
      <c r="F9" s="104"/>
      <c r="G9" s="104"/>
      <c r="H9" s="104"/>
      <c r="I9" s="104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02"/>
      <c r="C11" s="102"/>
      <c r="D11" s="42" t="s">
        <v>407</v>
      </c>
      <c r="E11" s="102"/>
      <c r="F11" s="102"/>
      <c r="G11" s="102"/>
      <c r="H11" s="102"/>
      <c r="I11" s="103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05"/>
      <c r="C12" s="105"/>
      <c r="D12" s="105"/>
      <c r="E12" s="105"/>
      <c r="F12" s="105"/>
      <c r="G12" s="105"/>
      <c r="H12" s="105"/>
      <c r="I12" s="8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87"/>
      <c r="C13" s="87"/>
      <c r="D13" s="87"/>
      <c r="E13" s="87"/>
      <c r="F13" s="87"/>
      <c r="G13" s="87"/>
      <c r="H13" s="87"/>
      <c r="I13" s="8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92" t="s">
        <v>393</v>
      </c>
      <c r="E17" s="90"/>
      <c r="F17" s="1295"/>
      <c r="G17" s="1296"/>
      <c r="H17" s="90"/>
      <c r="I17" s="1295"/>
      <c r="J17" s="1297"/>
      <c r="K17" s="1297"/>
      <c r="L17" s="1296"/>
      <c r="M17" s="9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95" t="s">
        <v>391</v>
      </c>
      <c r="E18" s="93" t="s">
        <v>353</v>
      </c>
      <c r="F18" s="1320" t="s">
        <v>352</v>
      </c>
      <c r="G18" s="1321"/>
      <c r="H18" s="93" t="s">
        <v>151</v>
      </c>
      <c r="I18" s="1320" t="s">
        <v>351</v>
      </c>
      <c r="J18" s="1322"/>
      <c r="K18" s="1322"/>
      <c r="L18" s="1321"/>
      <c r="M18" s="9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98" t="s">
        <v>389</v>
      </c>
      <c r="E19" s="32"/>
      <c r="F19" s="1328"/>
      <c r="G19" s="1329"/>
      <c r="H19" s="96"/>
      <c r="I19" s="1328"/>
      <c r="J19" s="1330"/>
      <c r="K19" s="1330"/>
      <c r="L19" s="1329"/>
      <c r="M19" s="9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9"/>
      <c r="N20" s="1336"/>
      <c r="O20" s="1337"/>
      <c r="P20" s="1336"/>
      <c r="Q20" s="1337"/>
      <c r="R20" s="100"/>
    </row>
    <row r="21" spans="1:18" ht="13.5" thickBot="1">
      <c r="A21" s="28">
        <v>9040115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/>
      <c r="F21" s="1339" t="e">
        <f>VLOOKUP(A21,'Athlete and Points'!$A$1:$S$91,8,FALSE)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9040077</v>
      </c>
      <c r="B22" s="1344" t="str">
        <f>VLOOKUP(A22,'Athlete and Points'!$A$1:$S$91,2,FALSE)</f>
        <v>BOLTON Cameron</v>
      </c>
      <c r="C22" s="1344"/>
      <c r="D22" s="24">
        <f>VLOOKUP(A22,'Athlete and Points'!$A$1:$S$91,4,FALSE)</f>
        <v>90</v>
      </c>
      <c r="E22" s="23"/>
      <c r="F22" s="1345">
        <f>VLOOKUP(A22,'Athlete and Points'!$A$1:$S$91,8,FALSE)</f>
        <v>378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>
        <v>9040137</v>
      </c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/>
      <c r="F23" s="1345" t="e">
        <f>VLOOKUP(A23,'Athlete and Points'!$A$1:$S$91,8,FALSE)</f>
        <v>#N/A</v>
      </c>
      <c r="G23" s="1346"/>
      <c r="H23" s="23"/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86"/>
      <c r="C32" s="86"/>
      <c r="D32" s="100"/>
      <c r="E32" s="100"/>
      <c r="F32" s="1336"/>
      <c r="G32" s="1337"/>
      <c r="H32" s="100"/>
      <c r="I32" s="1336"/>
      <c r="J32" s="1337"/>
      <c r="K32" s="1337"/>
      <c r="L32" s="1337"/>
      <c r="M32" s="101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/>
      <c r="F33" s="1339" t="e">
        <f>VLOOKUP(A33,'Athlete and Points'!$A$1:$S$91,8,FALSE)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4211" priority="22" stopIfTrue="1">
      <formula>ISERROR($B$5:$B$13)</formula>
    </cfRule>
  </conditionalFormatting>
  <conditionalFormatting sqref="W9">
    <cfRule type="expression" dxfId="4210" priority="21" stopIfTrue="1">
      <formula>ISERROR($E$9)</formula>
    </cfRule>
  </conditionalFormatting>
  <conditionalFormatting sqref="C20">
    <cfRule type="expression" dxfId="4209" priority="20" stopIfTrue="1">
      <formula>ISERROR(C20:D35)</formula>
    </cfRule>
  </conditionalFormatting>
  <conditionalFormatting sqref="C20">
    <cfRule type="expression" dxfId="4208" priority="19" stopIfTrue="1">
      <formula>ISERROR(C20:D35)</formula>
    </cfRule>
  </conditionalFormatting>
  <conditionalFormatting sqref="B20:B31">
    <cfRule type="expression" dxfId="4207" priority="18" stopIfTrue="1">
      <formula>ISERROR(B20:B35)</formula>
    </cfRule>
  </conditionalFormatting>
  <conditionalFormatting sqref="D20:D31">
    <cfRule type="expression" dxfId="4206" priority="17" stopIfTrue="1">
      <formula>ISERROR(D20:H35)</formula>
    </cfRule>
  </conditionalFormatting>
  <conditionalFormatting sqref="F20:F31">
    <cfRule type="expression" dxfId="4205" priority="16" stopIfTrue="1">
      <formula>ISERROR(F20:N35)</formula>
    </cfRule>
  </conditionalFormatting>
  <conditionalFormatting sqref="E20:E31">
    <cfRule type="expression" dxfId="4204" priority="15" stopIfTrue="1">
      <formula>ISERROR(E20:K35)</formula>
    </cfRule>
  </conditionalFormatting>
  <conditionalFormatting sqref="I20:I31">
    <cfRule type="expression" dxfId="4203" priority="14" stopIfTrue="1">
      <formula>ISERROR(H20:R35)</formula>
    </cfRule>
  </conditionalFormatting>
  <conditionalFormatting sqref="H20:H31">
    <cfRule type="expression" dxfId="4202" priority="13" stopIfTrue="1">
      <formula>ISERROR(G20:P35)</formula>
    </cfRule>
  </conditionalFormatting>
  <conditionalFormatting sqref="F6 C20 A20:B31 E5:E6 D33:M42 C5:C6 K9:R10 L11:N11 D20:Q31 A33:B42">
    <cfRule type="containsErrors" dxfId="4201" priority="12" stopIfTrue="1">
      <formula>ISERROR(A5)</formula>
    </cfRule>
  </conditionalFormatting>
  <conditionalFormatting sqref="M21:M31">
    <cfRule type="expression" dxfId="4200" priority="11" stopIfTrue="1">
      <formula>ISERROR(L21:U36)</formula>
    </cfRule>
  </conditionalFormatting>
  <conditionalFormatting sqref="B33:B42">
    <cfRule type="expression" dxfId="4199" priority="10" stopIfTrue="1">
      <formula>ISERROR(B33:B48)</formula>
    </cfRule>
  </conditionalFormatting>
  <conditionalFormatting sqref="D33:D42">
    <cfRule type="expression" dxfId="4198" priority="9" stopIfTrue="1">
      <formula>ISERROR(D33:H48)</formula>
    </cfRule>
  </conditionalFormatting>
  <conditionalFormatting sqref="F33:F42">
    <cfRule type="expression" dxfId="4197" priority="8" stopIfTrue="1">
      <formula>ISERROR(F33:N48)</formula>
    </cfRule>
  </conditionalFormatting>
  <conditionalFormatting sqref="E33:E42">
    <cfRule type="expression" dxfId="4196" priority="7" stopIfTrue="1">
      <formula>ISERROR(E33:K48)</formula>
    </cfRule>
  </conditionalFormatting>
  <conditionalFormatting sqref="I33:I42">
    <cfRule type="expression" dxfId="4195" priority="6" stopIfTrue="1">
      <formula>ISERROR(H33:R48)</formula>
    </cfRule>
  </conditionalFormatting>
  <conditionalFormatting sqref="H33:H42">
    <cfRule type="expression" dxfId="4194" priority="5" stopIfTrue="1">
      <formula>ISERROR(G33:P48)</formula>
    </cfRule>
  </conditionalFormatting>
  <conditionalFormatting sqref="M33:M42">
    <cfRule type="expression" dxfId="4193" priority="4" stopIfTrue="1">
      <formula>ISERROR(L33:U48)</formula>
    </cfRule>
  </conditionalFormatting>
  <conditionalFormatting sqref="I34:I41">
    <cfRule type="expression" dxfId="4192" priority="3" stopIfTrue="1">
      <formula>ISERROR(H34:R49)</formula>
    </cfRule>
  </conditionalFormatting>
  <conditionalFormatting sqref="I33">
    <cfRule type="expression" dxfId="4191" priority="2" stopIfTrue="1">
      <formula>ISERROR(H33:R48)</formula>
    </cfRule>
  </conditionalFormatting>
  <conditionalFormatting sqref="I35:I42">
    <cfRule type="expression" dxfId="4190" priority="1" stopIfTrue="1">
      <formula>ISERROR(H35:R50)</formula>
    </cfRule>
  </conditionalFormatting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1"/>
  <rowBreaks count="1" manualBreakCount="1">
    <brk id="48" max="17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rgb="FFFF0000"/>
  </sheetPr>
  <dimension ref="A1:AC94"/>
  <sheetViews>
    <sheetView tabSelected="1" topLeftCell="A4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38726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998"/>
      <c r="C5" s="42" t="str">
        <f>V5</f>
        <v>U.S. Revolution Tour-Seven Springs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U.S. Revolution Tour-Seven Springs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000"/>
      <c r="C6" s="83" t="str">
        <f>V6</f>
        <v>Seven Springs Mountain Resort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Seven Springs Mountain Resort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USA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T8" s="879"/>
      <c r="U8" s="876" t="s">
        <v>414</v>
      </c>
      <c r="V8" s="880" t="s">
        <v>119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42444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42444</v>
      </c>
      <c r="W9" s="876" t="s">
        <v>411</v>
      </c>
      <c r="X9" s="881">
        <f>VLOOKUP($V$4,Calendar!$1:$1048576,6,FALSE)</f>
        <v>42445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42445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FIS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504</v>
      </c>
      <c r="W12" s="878"/>
      <c r="X12" s="878"/>
      <c r="Y12" s="879"/>
      <c r="Z12" s="879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1197">
        <v>9040195</v>
      </c>
      <c r="B21" s="1338" t="str">
        <f>VLOOKUP(A21,'Athlete and Points'!$A$1:$S$279,2,FALSE)</f>
        <v>WADDINGTON Angus</v>
      </c>
      <c r="C21" s="1338"/>
      <c r="D21" s="27">
        <f>VLOOKUP(A21,'Athlete and Points'!$A$1:$S$279,4,FALSE)</f>
        <v>97</v>
      </c>
      <c r="E21" s="26"/>
      <c r="F21" s="1339"/>
      <c r="G21" s="1340"/>
      <c r="H21" s="26"/>
      <c r="I21" s="1339"/>
      <c r="J21" s="1340"/>
      <c r="K21" s="1340"/>
      <c r="L21" s="1340"/>
      <c r="M21" s="26">
        <f>VLOOKUP(B21,Slopestyle!$A$1:$D$113,4,FALSE)</f>
        <v>206.9</v>
      </c>
      <c r="N21" s="1341"/>
      <c r="O21" s="1342"/>
      <c r="P21" s="1341"/>
      <c r="Q21" s="1343"/>
      <c r="R21" s="18"/>
      <c r="T21" s="52" t="s">
        <v>1280</v>
      </c>
    </row>
    <row r="22" spans="1:21">
      <c r="A22" s="1197">
        <v>9040132</v>
      </c>
      <c r="B22" s="1344" t="str">
        <f>VLOOKUP(A22,'Athlete and Points'!$A$1:$S$279,2,FALSE)</f>
        <v>MARSDEN Hugh</v>
      </c>
      <c r="C22" s="1344"/>
      <c r="D22" s="24">
        <f>VLOOKUP(A22,'Athlete and Points'!$A$1:$S$279,4,FALSE)</f>
        <v>93</v>
      </c>
      <c r="E22" s="23"/>
      <c r="F22" s="1345"/>
      <c r="G22" s="1346"/>
      <c r="H22" s="23"/>
      <c r="I22" s="1345"/>
      <c r="J22" s="1346"/>
      <c r="K22" s="1346"/>
      <c r="L22" s="1346"/>
      <c r="M22" s="23" t="str">
        <f>VLOOKUP(B22,Slopestyle!$A$1:$D$113,4,FALSE)</f>
        <v>X</v>
      </c>
      <c r="N22" s="1347"/>
      <c r="O22" s="1348"/>
      <c r="P22" s="1347"/>
      <c r="Q22" s="1349"/>
      <c r="R22" s="22"/>
    </row>
    <row r="23" spans="1:21" ht="13.5" thickBot="1">
      <c r="A23" s="1197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1237"/>
      <c r="B24" s="1410" t="e">
        <f>VLOOKUP(A24,'Athlete and Points'!$A$1:$S$279,2,FALSE)</f>
        <v>#N/A</v>
      </c>
      <c r="C24" s="1410"/>
      <c r="D24" s="489" t="e">
        <f>VLOOKUP(A24,'Athlete and Points'!$A$1:$S$279,4,FALSE)</f>
        <v>#N/A</v>
      </c>
      <c r="E24" s="427"/>
      <c r="F24" s="1411"/>
      <c r="G24" s="1412"/>
      <c r="H24" s="427" t="e">
        <f>VLOOKUP(B24,Halfpipe!$A$1:$D$148,4,FALSE)</f>
        <v>#N/A</v>
      </c>
      <c r="I24" s="1411" t="e">
        <f>VLOOKUP(A24,'Athlete and Points'!$A$1:$S$279,14,FALSE)</f>
        <v>#N/A</v>
      </c>
      <c r="J24" s="1412"/>
      <c r="K24" s="1412"/>
      <c r="L24" s="1412"/>
      <c r="M24" s="427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488"/>
      <c r="B25" s="1410" t="e">
        <f>VLOOKUP(A25,'Athlete and Points'!$A$1:$S$279,2,FALSE)</f>
        <v>#N/A</v>
      </c>
      <c r="C25" s="1410"/>
      <c r="D25" s="489" t="e">
        <f>VLOOKUP(A25,'Athlete and Points'!$A$1:$S$279,4,FALSE)</f>
        <v>#N/A</v>
      </c>
      <c r="E25" s="427" t="e">
        <f>VLOOKUP(A25,'Athlete and Points'!$A$1:$S$279,5,FALSE)</f>
        <v>#N/A</v>
      </c>
      <c r="F25" s="1411" t="e">
        <f>VLOOKUP(A25,'Athlete and Points'!$A$1:$S$279,8,FALSE)</f>
        <v>#N/A</v>
      </c>
      <c r="G25" s="1412"/>
      <c r="H25" s="427" t="e">
        <f>VLOOKUP(B25,Halfpipe!$A$1:$D$148,4,FALSE)</f>
        <v>#N/A</v>
      </c>
      <c r="I25" s="1411" t="e">
        <f>VLOOKUP(A25,'Athlete and Points'!$A$1:$S$279,14,FALSE)</f>
        <v>#N/A</v>
      </c>
      <c r="J25" s="1412"/>
      <c r="K25" s="1412"/>
      <c r="L25" s="1412"/>
      <c r="M25" s="427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/>
      <c r="B33" s="1398" t="e">
        <f>VLOOKUP(A33,'Athlete and Points'!$A$1:$S$279,2,FALSE)</f>
        <v>#N/A</v>
      </c>
      <c r="C33" s="1398"/>
      <c r="D33" s="712" t="e">
        <f>VLOOKUP(A33,'Athlete and Points'!$A$1:$S$279,4,FALSE)</f>
        <v>#N/A</v>
      </c>
      <c r="E33" s="713"/>
      <c r="F33" s="1399"/>
      <c r="G33" s="1400"/>
      <c r="H33" s="713" t="e">
        <f>VLOOKUP(B33,Halfpipe!$A$1:$D$148,4,FALSE)</f>
        <v>#N/A</v>
      </c>
      <c r="I33" s="1399"/>
      <c r="J33" s="1400"/>
      <c r="K33" s="1400"/>
      <c r="L33" s="1400"/>
      <c r="M33" s="713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488"/>
      <c r="B34" s="1410" t="e">
        <f>VLOOKUP(A34,'Athlete and Points'!$A$1:$S$279,2,FALSE)</f>
        <v>#N/A</v>
      </c>
      <c r="C34" s="1410"/>
      <c r="D34" s="1089" t="e">
        <f>VLOOKUP(A34,'Athlete and Points'!$A$1:$S$279,4,FALSE)</f>
        <v>#N/A</v>
      </c>
      <c r="E34" s="427"/>
      <c r="F34" s="1411"/>
      <c r="G34" s="1412"/>
      <c r="H34" s="427"/>
      <c r="I34" s="1411"/>
      <c r="J34" s="1412"/>
      <c r="K34" s="1412"/>
      <c r="L34" s="1412"/>
      <c r="M34" s="427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488"/>
      <c r="B35" s="1410" t="e">
        <f>VLOOKUP(A35,'Athlete and Points'!$A$1:$S$279,2,FALSE)</f>
        <v>#N/A</v>
      </c>
      <c r="C35" s="1410"/>
      <c r="D35" s="489" t="e">
        <f>VLOOKUP(A35,'Athlete and Points'!$A$1:$S$279,4,FALSE)</f>
        <v>#N/A</v>
      </c>
      <c r="E35" s="427"/>
      <c r="F35" s="1411"/>
      <c r="G35" s="1412"/>
      <c r="H35" s="427"/>
      <c r="I35" s="1411"/>
      <c r="J35" s="1412"/>
      <c r="K35" s="1412"/>
      <c r="L35" s="1412"/>
      <c r="M35" s="427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5994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5995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123" priority="21" stopIfTrue="1">
      <formula>ISERROR($B$5:$B$13)</formula>
    </cfRule>
  </conditionalFormatting>
  <conditionalFormatting sqref="X9">
    <cfRule type="expression" dxfId="3122" priority="20" stopIfTrue="1">
      <formula>ISERROR($E$9)</formula>
    </cfRule>
  </conditionalFormatting>
  <conditionalFormatting sqref="C20">
    <cfRule type="expression" dxfId="3121" priority="19" stopIfTrue="1">
      <formula>ISERROR(C20:D35)</formula>
    </cfRule>
  </conditionalFormatting>
  <conditionalFormatting sqref="C20">
    <cfRule type="expression" dxfId="3120" priority="18" stopIfTrue="1">
      <formula>ISERROR(C20:D35)</formula>
    </cfRule>
  </conditionalFormatting>
  <conditionalFormatting sqref="B20:B31">
    <cfRule type="expression" dxfId="3119" priority="17" stopIfTrue="1">
      <formula>ISERROR(B20:B35)</formula>
    </cfRule>
  </conditionalFormatting>
  <conditionalFormatting sqref="D20:D31">
    <cfRule type="expression" dxfId="3118" priority="16" stopIfTrue="1">
      <formula>ISERROR(D20:H35)</formula>
    </cfRule>
  </conditionalFormatting>
  <conditionalFormatting sqref="F20:F31">
    <cfRule type="expression" dxfId="3117" priority="15" stopIfTrue="1">
      <formula>ISERROR(F20:N35)</formula>
    </cfRule>
  </conditionalFormatting>
  <conditionalFormatting sqref="E20:E31">
    <cfRule type="expression" dxfId="3116" priority="14" stopIfTrue="1">
      <formula>ISERROR(E20:K35)</formula>
    </cfRule>
  </conditionalFormatting>
  <conditionalFormatting sqref="I20:I31">
    <cfRule type="expression" dxfId="3115" priority="13" stopIfTrue="1">
      <formula>ISERROR(H20:R35)</formula>
    </cfRule>
  </conditionalFormatting>
  <conditionalFormatting sqref="H20:H42">
    <cfRule type="expression" dxfId="3114" priority="12" stopIfTrue="1">
      <formula>ISERROR(G20:P35)</formula>
    </cfRule>
  </conditionalFormatting>
  <conditionalFormatting sqref="F6 C20 E5:E6 C5:C6 K9:R10 L11:N11 A33:B42 D33:G42 D20:Q21 D22:G31 N22:Q31 M22:M42 I22:L31 I33:L42 H22:H42 A20:B31">
    <cfRule type="containsErrors" dxfId="3113" priority="11" stopIfTrue="1">
      <formula>ISERROR(A5)</formula>
    </cfRule>
  </conditionalFormatting>
  <conditionalFormatting sqref="M21:M42">
    <cfRule type="expression" dxfId="3112" priority="10" stopIfTrue="1">
      <formula>ISERROR(L21:X36)</formula>
    </cfRule>
  </conditionalFormatting>
  <conditionalFormatting sqref="B33:B42">
    <cfRule type="expression" dxfId="3111" priority="9" stopIfTrue="1">
      <formula>ISERROR(B33:B48)</formula>
    </cfRule>
  </conditionalFormatting>
  <conditionalFormatting sqref="D33:D42">
    <cfRule type="expression" dxfId="3110" priority="8" stopIfTrue="1">
      <formula>ISERROR(D33:H48)</formula>
    </cfRule>
  </conditionalFormatting>
  <conditionalFormatting sqref="F33:F42">
    <cfRule type="expression" dxfId="3109" priority="7" stopIfTrue="1">
      <formula>ISERROR(F33:N48)</formula>
    </cfRule>
  </conditionalFormatting>
  <conditionalFormatting sqref="E33:E42">
    <cfRule type="expression" dxfId="3108" priority="6" stopIfTrue="1">
      <formula>ISERROR(E33:K48)</formula>
    </cfRule>
  </conditionalFormatting>
  <conditionalFormatting sqref="I33:I42">
    <cfRule type="expression" dxfId="3107" priority="5" stopIfTrue="1">
      <formula>ISERROR(H33:R48)</formula>
    </cfRule>
  </conditionalFormatting>
  <conditionalFormatting sqref="I34:I41">
    <cfRule type="expression" dxfId="3106" priority="4" stopIfTrue="1">
      <formula>ISERROR(H34:R49)</formula>
    </cfRule>
  </conditionalFormatting>
  <conditionalFormatting sqref="I33:I42">
    <cfRule type="expression" dxfId="3105" priority="3" stopIfTrue="1">
      <formula>ISERROR(H33:R48)</formula>
    </cfRule>
  </conditionalFormatting>
  <conditionalFormatting sqref="I35:I42">
    <cfRule type="expression" dxfId="3104" priority="2" stopIfTrue="1">
      <formula>ISERROR(H35:R50)</formula>
    </cfRule>
  </conditionalFormatting>
  <conditionalFormatting sqref="H21:H42">
    <cfRule type="expression" dxfId="3103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>
    <tabColor rgb="FFFF0000"/>
  </sheetPr>
  <dimension ref="A1:AC94"/>
  <sheetViews>
    <sheetView tabSelected="1" topLeftCell="A4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37512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998"/>
      <c r="C5" s="42"/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>
        <f>VLOOKUP($V$4,Calendar!$1:$1048576,4,FALSE)</f>
        <v>0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000"/>
      <c r="C6" s="83" t="str">
        <f>V6</f>
        <v>Lenk</v>
      </c>
      <c r="E6" s="55"/>
      <c r="F6" s="56" t="str">
        <f>V7</f>
        <v>SUI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Lenk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SUI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T8" s="879"/>
      <c r="U8" s="876" t="s">
        <v>414</v>
      </c>
      <c r="V8" s="880" t="s">
        <v>6452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42447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42447</v>
      </c>
      <c r="W9" s="876" t="s">
        <v>411</v>
      </c>
      <c r="X9" s="881">
        <f>VLOOKUP($V$4,Calendar!$1:$1048576,6,FALSE)</f>
        <v>42449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42449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EC/JUN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105</v>
      </c>
      <c r="W12" s="878"/>
      <c r="X12" s="878"/>
      <c r="Y12" s="879"/>
      <c r="Z12" s="879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9040155</v>
      </c>
      <c r="B22" s="1344" t="str">
        <f>VLOOKUP(A22,'Athlete and Points'!$A$1:$S$279,2,FALSE)</f>
        <v>DICKSON Adam</v>
      </c>
      <c r="C22" s="1344"/>
      <c r="D22" s="1015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9040168</v>
      </c>
      <c r="B23" s="1344" t="str">
        <f>VLOOKUP(A23,'Athlete and Points'!$A$1:$S$279,2,FALSE)</f>
        <v>MILLER Josh</v>
      </c>
      <c r="C23" s="1344"/>
      <c r="D23" s="1015">
        <f>VLOOKUP(A23,'Athlete and Points'!$A$1:$S$279,4,FALSE)</f>
        <v>94</v>
      </c>
      <c r="E23" s="23"/>
      <c r="F23" s="1345">
        <f>VLOOKUP(A23,'Athlete and Points'!$A$1:$S$279,8,FALSE)</f>
        <v>173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9040188</v>
      </c>
      <c r="B24" s="1344" t="str">
        <f>VLOOKUP(A24,'Athlete and Points'!$A$1:$S$279,2,FALSE)</f>
        <v>LAMBERT Adam</v>
      </c>
      <c r="C24" s="1344"/>
      <c r="D24" s="1015">
        <f>VLOOKUP(A24,'Athlete and Points'!$A$1:$S$279,4,FALSE)</f>
        <v>97</v>
      </c>
      <c r="E24" s="23"/>
      <c r="F24" s="1345">
        <f>VLOOKUP(A24,'Athlete and Points'!$A$1:$S$279,8,FALSE)</f>
        <v>142.80000000000001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9040201</v>
      </c>
      <c r="B25" s="1344" t="str">
        <f>VLOOKUP(A25,'Athlete and Points'!$A$1:$S$279,2,FALSE)</f>
        <v>DICKSON Alex</v>
      </c>
      <c r="C25" s="1344"/>
      <c r="D25" s="1015">
        <f>VLOOKUP(A25,'Athlete and Points'!$A$1:$S$279,4,FALSE)</f>
        <v>98</v>
      </c>
      <c r="E25" s="23"/>
      <c r="F25" s="1345">
        <f>VLOOKUP(A25,'Athlete and Points'!$A$1:$S$279,8,FALSE)</f>
        <v>98.4</v>
      </c>
      <c r="G25" s="1346"/>
      <c r="H25" s="23" t="e">
        <f>VLOOKUP(B25,Halfpipe!$A$1:$D$148,4,FALSE)</f>
        <v>#N/A</v>
      </c>
      <c r="I25" s="1345" t="str">
        <f>VLOOKUP(A25,'Athlete and Points'!$A$1:$S$279,14,FALSE)</f>
        <v>---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9045058</v>
      </c>
      <c r="B33" s="1338" t="str">
        <f>VLOOKUP(A33,'Athlete and Points'!$A$1:$S$279,2,FALSE)</f>
        <v>TURNER Ellise</v>
      </c>
      <c r="C33" s="1338"/>
      <c r="D33" s="1014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102" priority="21" stopIfTrue="1">
      <formula>ISERROR($B$5:$B$13)</formula>
    </cfRule>
  </conditionalFormatting>
  <conditionalFormatting sqref="X9">
    <cfRule type="expression" dxfId="3101" priority="20" stopIfTrue="1">
      <formula>ISERROR($E$9)</formula>
    </cfRule>
  </conditionalFormatting>
  <conditionalFormatting sqref="C20">
    <cfRule type="expression" dxfId="3100" priority="19" stopIfTrue="1">
      <formula>ISERROR(C20:D35)</formula>
    </cfRule>
  </conditionalFormatting>
  <conditionalFormatting sqref="C20">
    <cfRule type="expression" dxfId="3099" priority="18" stopIfTrue="1">
      <formula>ISERROR(C20:D35)</formula>
    </cfRule>
  </conditionalFormatting>
  <conditionalFormatting sqref="B20:B31">
    <cfRule type="expression" dxfId="3098" priority="17" stopIfTrue="1">
      <formula>ISERROR(B20:B35)</formula>
    </cfRule>
  </conditionalFormatting>
  <conditionalFormatting sqref="D20:D31">
    <cfRule type="expression" dxfId="3097" priority="16" stopIfTrue="1">
      <formula>ISERROR(D20:H35)</formula>
    </cfRule>
  </conditionalFormatting>
  <conditionalFormatting sqref="F20:F31">
    <cfRule type="expression" dxfId="3096" priority="15" stopIfTrue="1">
      <formula>ISERROR(F20:N35)</formula>
    </cfRule>
  </conditionalFormatting>
  <conditionalFormatting sqref="E20:E31">
    <cfRule type="expression" dxfId="3095" priority="14" stopIfTrue="1">
      <formula>ISERROR(E20:K35)</formula>
    </cfRule>
  </conditionalFormatting>
  <conditionalFormatting sqref="I20:I31">
    <cfRule type="expression" dxfId="3094" priority="13" stopIfTrue="1">
      <formula>ISERROR(H20:R35)</formula>
    </cfRule>
  </conditionalFormatting>
  <conditionalFormatting sqref="H20:H42">
    <cfRule type="expression" dxfId="3093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092" priority="11" stopIfTrue="1">
      <formula>ISERROR(A5)</formula>
    </cfRule>
  </conditionalFormatting>
  <conditionalFormatting sqref="M21:M42">
    <cfRule type="expression" dxfId="3091" priority="10" stopIfTrue="1">
      <formula>ISERROR(L21:X36)</formula>
    </cfRule>
  </conditionalFormatting>
  <conditionalFormatting sqref="B33:B42">
    <cfRule type="expression" dxfId="3090" priority="9" stopIfTrue="1">
      <formula>ISERROR(B33:B48)</formula>
    </cfRule>
  </conditionalFormatting>
  <conditionalFormatting sqref="D33:D42">
    <cfRule type="expression" dxfId="3089" priority="8" stopIfTrue="1">
      <formula>ISERROR(D33:H48)</formula>
    </cfRule>
  </conditionalFormatting>
  <conditionalFormatting sqref="F33:F42">
    <cfRule type="expression" dxfId="3088" priority="7" stopIfTrue="1">
      <formula>ISERROR(F33:N48)</formula>
    </cfRule>
  </conditionalFormatting>
  <conditionalFormatting sqref="E33:E42">
    <cfRule type="expression" dxfId="3087" priority="6" stopIfTrue="1">
      <formula>ISERROR(E33:K48)</formula>
    </cfRule>
  </conditionalFormatting>
  <conditionalFormatting sqref="I33:I42">
    <cfRule type="expression" dxfId="3086" priority="5" stopIfTrue="1">
      <formula>ISERROR(H33:R48)</formula>
    </cfRule>
  </conditionalFormatting>
  <conditionalFormatting sqref="I34:I41">
    <cfRule type="expression" dxfId="3085" priority="4" stopIfTrue="1">
      <formula>ISERROR(H34:R49)</formula>
    </cfRule>
  </conditionalFormatting>
  <conditionalFormatting sqref="I33:I42">
    <cfRule type="expression" dxfId="3084" priority="3" stopIfTrue="1">
      <formula>ISERROR(H33:R48)</formula>
    </cfRule>
  </conditionalFormatting>
  <conditionalFormatting sqref="I35:I42">
    <cfRule type="expression" dxfId="3083" priority="2" stopIfTrue="1">
      <formula>ISERROR(H35:R50)</formula>
    </cfRule>
  </conditionalFormatting>
  <conditionalFormatting sqref="H21:H42">
    <cfRule type="expression" dxfId="3082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david.huerzeler@swiss-ski.ch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/>
  <dimension ref="A1:AC94"/>
  <sheetViews>
    <sheetView topLeftCell="A4"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37384</v>
      </c>
      <c r="W4" s="16"/>
      <c r="X4" s="16"/>
      <c r="AB4" s="879"/>
      <c r="AC4" s="52"/>
    </row>
    <row r="5" spans="1:29" ht="13.5" thickTop="1">
      <c r="A5" s="43" t="s">
        <v>423</v>
      </c>
      <c r="B5" s="1020"/>
      <c r="C5" s="42" t="str">
        <f>V5</f>
        <v>FIS WC SNOWJAM 2016</v>
      </c>
      <c r="E5" s="42"/>
      <c r="F5" s="85"/>
      <c r="G5" s="58"/>
      <c r="H5" s="1020"/>
      <c r="I5" s="1020"/>
      <c r="J5" s="1020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FIS WC SNOWJAM 2016</v>
      </c>
      <c r="W5" s="16"/>
      <c r="X5" s="16"/>
      <c r="AB5" s="879"/>
      <c r="AC5" s="52"/>
    </row>
    <row r="6" spans="1:29">
      <c r="A6" s="41" t="s">
        <v>420</v>
      </c>
      <c r="B6" s="1022"/>
      <c r="C6" s="83" t="str">
        <f>V6</f>
        <v>Spindleruv Mlyn</v>
      </c>
      <c r="E6" s="55"/>
      <c r="F6" s="56" t="str">
        <f>V7</f>
        <v>CZE</v>
      </c>
      <c r="G6" s="1022"/>
      <c r="H6" s="1022"/>
      <c r="I6" s="1022"/>
      <c r="J6" s="102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Spindleruv Mlyn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CZE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020"/>
      <c r="M8" s="1020"/>
      <c r="N8" s="1020"/>
      <c r="O8" s="1020"/>
      <c r="P8" s="1020"/>
      <c r="Q8" s="1020"/>
      <c r="R8" s="1021"/>
      <c r="U8" s="39" t="s">
        <v>414</v>
      </c>
      <c r="V8" s="891" t="s">
        <v>468</v>
      </c>
      <c r="W8" s="16"/>
      <c r="X8" s="16"/>
      <c r="AB8" s="879"/>
      <c r="AC8" s="52"/>
    </row>
    <row r="9" spans="1:29">
      <c r="A9" s="41" t="s">
        <v>413</v>
      </c>
      <c r="B9" s="1022"/>
      <c r="C9" s="1022"/>
      <c r="D9" s="1022"/>
      <c r="E9" s="1022"/>
      <c r="F9" s="1022"/>
      <c r="G9" s="1022"/>
      <c r="H9" s="1022"/>
      <c r="I9" s="1022"/>
      <c r="J9" s="47"/>
      <c r="K9" s="1287">
        <f>V9</f>
        <v>42448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42448</v>
      </c>
      <c r="W9" s="39" t="s">
        <v>411</v>
      </c>
      <c r="X9" s="46">
        <f>VLOOKUP($V$4,Calendar!$1:$1048576,6,FALSE)</f>
        <v>42449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42449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1020"/>
      <c r="C11" s="1020"/>
      <c r="D11" s="42" t="s">
        <v>407</v>
      </c>
      <c r="E11" s="1020"/>
      <c r="F11" s="1020"/>
      <c r="G11" s="1020"/>
      <c r="H11" s="1020"/>
      <c r="I11" s="1021"/>
      <c r="J11" s="1266" t="s">
        <v>404</v>
      </c>
      <c r="K11" s="1267"/>
      <c r="L11" s="1268" t="str">
        <f>V8</f>
        <v>WC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23"/>
      <c r="C12" s="1023"/>
      <c r="D12" s="1023"/>
      <c r="E12" s="1023"/>
      <c r="F12" s="1023"/>
      <c r="G12" s="1023"/>
      <c r="H12" s="1023"/>
      <c r="I12" s="1017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1018"/>
      <c r="C13" s="1018"/>
      <c r="D13" s="1018"/>
      <c r="E13" s="1018"/>
      <c r="F13" s="1018"/>
      <c r="G13" s="1018"/>
      <c r="H13" s="1018"/>
      <c r="I13" s="10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34" t="s">
        <v>393</v>
      </c>
      <c r="E17" s="1032"/>
      <c r="F17" s="1295"/>
      <c r="G17" s="1296"/>
      <c r="H17" s="1032"/>
      <c r="I17" s="1295"/>
      <c r="J17" s="1297"/>
      <c r="K17" s="1297"/>
      <c r="L17" s="1296"/>
      <c r="M17" s="103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28" t="s">
        <v>391</v>
      </c>
      <c r="E18" s="1026" t="s">
        <v>353</v>
      </c>
      <c r="F18" s="1320" t="s">
        <v>352</v>
      </c>
      <c r="G18" s="1321"/>
      <c r="H18" s="1026" t="s">
        <v>151</v>
      </c>
      <c r="I18" s="1320" t="s">
        <v>351</v>
      </c>
      <c r="J18" s="1322"/>
      <c r="K18" s="1322"/>
      <c r="L18" s="1321"/>
      <c r="M18" s="102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31" t="s">
        <v>389</v>
      </c>
      <c r="E19" s="32"/>
      <c r="F19" s="1328"/>
      <c r="G19" s="1329"/>
      <c r="H19" s="1029"/>
      <c r="I19" s="1328"/>
      <c r="J19" s="1330"/>
      <c r="K19" s="1330"/>
      <c r="L19" s="1329"/>
      <c r="M19" s="1030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25"/>
      <c r="N20" s="1336"/>
      <c r="O20" s="1337"/>
      <c r="P20" s="1336"/>
      <c r="Q20" s="1337"/>
      <c r="R20" s="1024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35"/>
      <c r="C32" s="1035"/>
      <c r="D32" s="1024"/>
      <c r="E32" s="1024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2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2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0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081" priority="21" stopIfTrue="1">
      <formula>ISERROR($B$5:$B$13)</formula>
    </cfRule>
  </conditionalFormatting>
  <conditionalFormatting sqref="X9">
    <cfRule type="expression" dxfId="3080" priority="20" stopIfTrue="1">
      <formula>ISERROR($E$9)</formula>
    </cfRule>
  </conditionalFormatting>
  <conditionalFormatting sqref="C20">
    <cfRule type="expression" dxfId="3079" priority="19" stopIfTrue="1">
      <formula>ISERROR(C20:D35)</formula>
    </cfRule>
  </conditionalFormatting>
  <conditionalFormatting sqref="C20">
    <cfRule type="expression" dxfId="3078" priority="18" stopIfTrue="1">
      <formula>ISERROR(C20:D35)</formula>
    </cfRule>
  </conditionalFormatting>
  <conditionalFormatting sqref="B20:B31">
    <cfRule type="expression" dxfId="3077" priority="17" stopIfTrue="1">
      <formula>ISERROR(B20:B35)</formula>
    </cfRule>
  </conditionalFormatting>
  <conditionalFormatting sqref="D20:D31">
    <cfRule type="expression" dxfId="3076" priority="16" stopIfTrue="1">
      <formula>ISERROR(D20:H35)</formula>
    </cfRule>
  </conditionalFormatting>
  <conditionalFormatting sqref="F20:F31">
    <cfRule type="expression" dxfId="3075" priority="15" stopIfTrue="1">
      <formula>ISERROR(F20:N35)</formula>
    </cfRule>
  </conditionalFormatting>
  <conditionalFormatting sqref="E20:E31">
    <cfRule type="expression" dxfId="3074" priority="14" stopIfTrue="1">
      <formula>ISERROR(E20:K35)</formula>
    </cfRule>
  </conditionalFormatting>
  <conditionalFormatting sqref="I20:I31">
    <cfRule type="expression" dxfId="3073" priority="13" stopIfTrue="1">
      <formula>ISERROR(H20:R35)</formula>
    </cfRule>
  </conditionalFormatting>
  <conditionalFormatting sqref="H20:H42">
    <cfRule type="expression" dxfId="3072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071" priority="11" stopIfTrue="1">
      <formula>ISERROR(A5)</formula>
    </cfRule>
  </conditionalFormatting>
  <conditionalFormatting sqref="M21:M42">
    <cfRule type="expression" dxfId="3070" priority="10" stopIfTrue="1">
      <formula>ISERROR(L21:X36)</formula>
    </cfRule>
  </conditionalFormatting>
  <conditionalFormatting sqref="B33:B42">
    <cfRule type="expression" dxfId="3069" priority="9" stopIfTrue="1">
      <formula>ISERROR(B33:B48)</formula>
    </cfRule>
  </conditionalFormatting>
  <conditionalFormatting sqref="D33:D42">
    <cfRule type="expression" dxfId="3068" priority="8" stopIfTrue="1">
      <formula>ISERROR(D33:H48)</formula>
    </cfRule>
  </conditionalFormatting>
  <conditionalFormatting sqref="F33:F42">
    <cfRule type="expression" dxfId="3067" priority="7" stopIfTrue="1">
      <formula>ISERROR(F33:N48)</formula>
    </cfRule>
  </conditionalFormatting>
  <conditionalFormatting sqref="E33:E42">
    <cfRule type="expression" dxfId="3066" priority="6" stopIfTrue="1">
      <formula>ISERROR(E33:K48)</formula>
    </cfRule>
  </conditionalFormatting>
  <conditionalFormatting sqref="I33:I42">
    <cfRule type="expression" dxfId="3065" priority="5" stopIfTrue="1">
      <formula>ISERROR(H33:R48)</formula>
    </cfRule>
  </conditionalFormatting>
  <conditionalFormatting sqref="I34:I41">
    <cfRule type="expression" dxfId="3064" priority="4" stopIfTrue="1">
      <formula>ISERROR(H34:R49)</formula>
    </cfRule>
  </conditionalFormatting>
  <conditionalFormatting sqref="I33:I42">
    <cfRule type="expression" dxfId="3063" priority="3" stopIfTrue="1">
      <formula>ISERROR(H33:R48)</formula>
    </cfRule>
  </conditionalFormatting>
  <conditionalFormatting sqref="I35:I42">
    <cfRule type="expression" dxfId="3062" priority="2" stopIfTrue="1">
      <formula>ISERROR(H35:R50)</formula>
    </cfRule>
  </conditionalFormatting>
  <conditionalFormatting sqref="H21:H42">
    <cfRule type="expression" dxfId="3061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/>
  <dimension ref="A1:AC94"/>
  <sheetViews>
    <sheetView tabSelected="1" topLeftCell="A7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37847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998"/>
      <c r="C5" s="42" t="str">
        <f>V5</f>
        <v>S3 Speed Nationals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S3 Speed Nationals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000"/>
      <c r="C6" s="83" t="str">
        <f>V6</f>
        <v>Ski Chantecler</v>
      </c>
      <c r="E6" s="55"/>
      <c r="F6" s="56" t="str">
        <f>V7</f>
        <v>CAN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Ski Chantecler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CAN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T8" s="879"/>
      <c r="U8" s="876" t="s">
        <v>414</v>
      </c>
      <c r="V8" s="880" t="s">
        <v>5937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42450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42450</v>
      </c>
      <c r="W9" s="876" t="s">
        <v>411</v>
      </c>
      <c r="X9" s="881">
        <f>VLOOKUP($V$4,Calendar!$1:$1048576,6,FALSE)</f>
        <v>42455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42455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NC/NAC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860</v>
      </c>
      <c r="W12" s="878"/>
      <c r="X12" s="878"/>
      <c r="Y12" s="879"/>
      <c r="Z12" s="879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6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488">
        <v>9040201</v>
      </c>
      <c r="B22" s="1410" t="str">
        <f>VLOOKUP(A22,'Athlete and Points'!$A$1:$S$279,2,FALSE)</f>
        <v>DICKSON Alex</v>
      </c>
      <c r="C22" s="1410"/>
      <c r="D22" s="489">
        <f>VLOOKUP(A22,'Athlete and Points'!$A$1:$S$279,4,FALSE)</f>
        <v>98</v>
      </c>
      <c r="E22" s="427"/>
      <c r="F22" s="1411">
        <f>VLOOKUP(A22,'Athlete and Points'!$A$1:$S$279,8,FALSE)</f>
        <v>98.4</v>
      </c>
      <c r="G22" s="1412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9040155</v>
      </c>
      <c r="B23" s="1344" t="str">
        <f>VLOOKUP(A23,'Athlete and Points'!$A$1:$S$279,2,FALSE)</f>
        <v>DICKSON Adam</v>
      </c>
      <c r="C23" s="1344"/>
      <c r="D23" s="24">
        <f>VLOOKUP(A23,'Athlete and Points'!$A$1:$S$279,4,FALSE)</f>
        <v>95</v>
      </c>
      <c r="E23" s="23"/>
      <c r="F23" s="1345">
        <f>VLOOKUP(A23,'Athlete and Points'!$A$1:$S$279,8,FALSE)</f>
        <v>242.5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9040174</v>
      </c>
      <c r="B24" s="1344" t="str">
        <f>VLOOKUP(A24,'Athlete and Points'!$A$1:$S$279,2,FALSE)</f>
        <v>GARNER Ryan</v>
      </c>
      <c r="C24" s="1344"/>
      <c r="D24" s="24">
        <f>VLOOKUP(A24,'Athlete and Points'!$A$1:$S$279,4,FALSE)</f>
        <v>97</v>
      </c>
      <c r="E24" s="23"/>
      <c r="F24" s="1345">
        <f>VLOOKUP(A24,'Athlete and Points'!$A$1:$S$279,8,FALSE)</f>
        <v>64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9040196</v>
      </c>
      <c r="B25" s="1344" t="str">
        <f>VLOOKUP(A25,'Athlete and Points'!$A$1:$S$279,2,FALSE)</f>
        <v>MASJUK Nicholas</v>
      </c>
      <c r="C25" s="1344"/>
      <c r="D25" s="24">
        <f>VLOOKUP(A25,'Athlete and Points'!$A$1:$S$279,4,FALSE)</f>
        <v>97</v>
      </c>
      <c r="E25" s="23">
        <f>VLOOKUP(A25,'Athlete and Points'!$A$1:$S$279,5,FALSE)</f>
        <v>24</v>
      </c>
      <c r="F25" s="1345">
        <f>VLOOKUP(A25,'Athlete and Points'!$A$1:$S$279,8,FALSE)</f>
        <v>57.2</v>
      </c>
      <c r="G25" s="1346"/>
      <c r="H25" s="23"/>
      <c r="I25" s="1345"/>
      <c r="J25" s="1346"/>
      <c r="K25" s="1346"/>
      <c r="L25" s="1346"/>
      <c r="M25" s="23"/>
      <c r="N25" s="1347"/>
      <c r="O25" s="1348"/>
      <c r="P25" s="1347"/>
      <c r="Q25" s="1349"/>
      <c r="R25" s="18"/>
      <c r="T25" s="52" t="s">
        <v>1295</v>
      </c>
    </row>
    <row r="26" spans="1:21">
      <c r="A26" s="488">
        <v>9040212</v>
      </c>
      <c r="B26" s="1410" t="str">
        <f>VLOOKUP(A26,'Athlete and Points'!$A$1:$S$279,2,FALSE)</f>
        <v>WILSON Ethan</v>
      </c>
      <c r="C26" s="1410"/>
      <c r="D26" s="489">
        <f>VLOOKUP(A26,'Athlete and Points'!$A$1:$S$279,4,FALSE)</f>
        <v>99</v>
      </c>
      <c r="E26" s="427"/>
      <c r="F26" s="1411">
        <f>VLOOKUP(A26,'Athlete and Points'!$A$1:$S$279,8,FALSE)</f>
        <v>42.9</v>
      </c>
      <c r="G26" s="1412"/>
      <c r="H26" s="23" t="e">
        <f>VLOOKUP(B26,Halfpipe!$A$1:$D$148,4,FALSE)</f>
        <v>#N/A</v>
      </c>
      <c r="I26" s="1345" t="str">
        <f>VLOOKUP(A26,'Athlete and Points'!$A$1:$S$279,14,FALSE)</f>
        <v>---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9045058</v>
      </c>
      <c r="B33" s="1338" t="str">
        <f>VLOOKUP(A33,'Athlete and Points'!$A$1:$S$279,2,FALSE)</f>
        <v>TURNER Ellise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9045081</v>
      </c>
      <c r="B35" s="1344" t="str">
        <f>VLOOKUP(A35,'Athlete and Points'!$A$1:$S$279,2,FALSE)</f>
        <v>BONGIORNO Millie</v>
      </c>
      <c r="C35" s="1344"/>
      <c r="D35" s="24">
        <f>VLOOKUP(A35,'Athlete and Points'!$A$1:$S$279,4,FALSE)</f>
        <v>97</v>
      </c>
      <c r="E35" s="23">
        <f>VLOOKUP(A35,'Athlete and Points'!$A$1:$S$279,5,FALSE)</f>
        <v>52</v>
      </c>
      <c r="F35" s="1345"/>
      <c r="G35" s="1346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5943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060" priority="21" stopIfTrue="1">
      <formula>ISERROR($B$5:$B$13)</formula>
    </cfRule>
  </conditionalFormatting>
  <conditionalFormatting sqref="X9">
    <cfRule type="expression" dxfId="3059" priority="20" stopIfTrue="1">
      <formula>ISERROR($E$9)</formula>
    </cfRule>
  </conditionalFormatting>
  <conditionalFormatting sqref="C20">
    <cfRule type="expression" dxfId="3058" priority="19" stopIfTrue="1">
      <formula>ISERROR(C20:D35)</formula>
    </cfRule>
  </conditionalFormatting>
  <conditionalFormatting sqref="C20">
    <cfRule type="expression" dxfId="3057" priority="18" stopIfTrue="1">
      <formula>ISERROR(C20:D35)</formula>
    </cfRule>
  </conditionalFormatting>
  <conditionalFormatting sqref="B20:B31">
    <cfRule type="expression" dxfId="3056" priority="17" stopIfTrue="1">
      <formula>ISERROR(B20:B35)</formula>
    </cfRule>
  </conditionalFormatting>
  <conditionalFormatting sqref="D20:D31">
    <cfRule type="expression" dxfId="3055" priority="16" stopIfTrue="1">
      <formula>ISERROR(D20:H35)</formula>
    </cfRule>
  </conditionalFormatting>
  <conditionalFormatting sqref="F20:F31">
    <cfRule type="expression" dxfId="3054" priority="15" stopIfTrue="1">
      <formula>ISERROR(F20:N35)</formula>
    </cfRule>
  </conditionalFormatting>
  <conditionalFormatting sqref="E20:E31">
    <cfRule type="expression" dxfId="3053" priority="14" stopIfTrue="1">
      <formula>ISERROR(E20:K35)</formula>
    </cfRule>
  </conditionalFormatting>
  <conditionalFormatting sqref="I20:I31">
    <cfRule type="expression" dxfId="3052" priority="13" stopIfTrue="1">
      <formula>ISERROR(H20:R35)</formula>
    </cfRule>
  </conditionalFormatting>
  <conditionalFormatting sqref="H20:H42">
    <cfRule type="expression" dxfId="3051" priority="12" stopIfTrue="1">
      <formula>ISERROR(G20:P35)</formula>
    </cfRule>
  </conditionalFormatting>
  <conditionalFormatting sqref="F6 C20 E5:E6 C5:C6 K9:R10 L11:N11 A20:B31 A33:B42 D20:Q21 D22:G31 N22:Q31 M22:M42 I22:L31 I33:L42 H22:H42 D33:G42">
    <cfRule type="containsErrors" dxfId="3050" priority="11" stopIfTrue="1">
      <formula>ISERROR(A5)</formula>
    </cfRule>
  </conditionalFormatting>
  <conditionalFormatting sqref="M21:M42">
    <cfRule type="expression" dxfId="3049" priority="10" stopIfTrue="1">
      <formula>ISERROR(L21:X36)</formula>
    </cfRule>
  </conditionalFormatting>
  <conditionalFormatting sqref="B33:B42">
    <cfRule type="expression" dxfId="3048" priority="9" stopIfTrue="1">
      <formula>ISERROR(B33:B48)</formula>
    </cfRule>
  </conditionalFormatting>
  <conditionalFormatting sqref="D33:D42">
    <cfRule type="expression" dxfId="3047" priority="8" stopIfTrue="1">
      <formula>ISERROR(D33:H48)</formula>
    </cfRule>
  </conditionalFormatting>
  <conditionalFormatting sqref="F33:F42">
    <cfRule type="expression" dxfId="3046" priority="7" stopIfTrue="1">
      <formula>ISERROR(F33:N48)</formula>
    </cfRule>
  </conditionalFormatting>
  <conditionalFormatting sqref="E33:E42">
    <cfRule type="expression" dxfId="3045" priority="6" stopIfTrue="1">
      <formula>ISERROR(E33:K48)</formula>
    </cfRule>
  </conditionalFormatting>
  <conditionalFormatting sqref="I33:I42">
    <cfRule type="expression" dxfId="3044" priority="5" stopIfTrue="1">
      <formula>ISERROR(H33:R48)</formula>
    </cfRule>
  </conditionalFormatting>
  <conditionalFormatting sqref="I34:I41">
    <cfRule type="expression" dxfId="3043" priority="4" stopIfTrue="1">
      <formula>ISERROR(H34:R49)</formula>
    </cfRule>
  </conditionalFormatting>
  <conditionalFormatting sqref="I33:I42">
    <cfRule type="expression" dxfId="3042" priority="3" stopIfTrue="1">
      <formula>ISERROR(H33:R48)</formula>
    </cfRule>
  </conditionalFormatting>
  <conditionalFormatting sqref="I35:I42">
    <cfRule type="expression" dxfId="3041" priority="2" stopIfTrue="1">
      <formula>ISERROR(H35:R50)</formula>
    </cfRule>
  </conditionalFormatting>
  <conditionalFormatting sqref="H21:H42">
    <cfRule type="expression" dxfId="3040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evenements@quebecsnowboard.ca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/>
  <dimension ref="A1:AC94"/>
  <sheetViews>
    <sheetView topLeftCell="A4"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37513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ROGLA RIPPER 2016 / Freestyle week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ROGLA RIPPER 2016 / Freestyle week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Rogla</v>
      </c>
      <c r="E6" s="55"/>
      <c r="F6" s="56" t="str">
        <f>V7</f>
        <v>SLO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Rogla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SLO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42452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42452</v>
      </c>
      <c r="W9" s="39" t="s">
        <v>411</v>
      </c>
      <c r="X9" s="46">
        <f>VLOOKUP($V$4,Calendar!$1:$1048576,6,FALSE)</f>
        <v>42454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42454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5949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3039" priority="21" stopIfTrue="1">
      <formula>ISERROR($B$5:$B$13)</formula>
    </cfRule>
  </conditionalFormatting>
  <conditionalFormatting sqref="X9">
    <cfRule type="expression" dxfId="3038" priority="20" stopIfTrue="1">
      <formula>ISERROR($E$9)</formula>
    </cfRule>
  </conditionalFormatting>
  <conditionalFormatting sqref="C20">
    <cfRule type="expression" dxfId="3037" priority="19" stopIfTrue="1">
      <formula>ISERROR(C20:D35)</formula>
    </cfRule>
  </conditionalFormatting>
  <conditionalFormatting sqref="C20">
    <cfRule type="expression" dxfId="3036" priority="18" stopIfTrue="1">
      <formula>ISERROR(C20:D35)</formula>
    </cfRule>
  </conditionalFormatting>
  <conditionalFormatting sqref="B20:B31">
    <cfRule type="expression" dxfId="3035" priority="17" stopIfTrue="1">
      <formula>ISERROR(B20:B35)</formula>
    </cfRule>
  </conditionalFormatting>
  <conditionalFormatting sqref="D20:D31">
    <cfRule type="expression" dxfId="3034" priority="16" stopIfTrue="1">
      <formula>ISERROR(D20:H35)</formula>
    </cfRule>
  </conditionalFormatting>
  <conditionalFormatting sqref="F20:F31">
    <cfRule type="expression" dxfId="3033" priority="15" stopIfTrue="1">
      <formula>ISERROR(F20:N35)</formula>
    </cfRule>
  </conditionalFormatting>
  <conditionalFormatting sqref="E20:E31">
    <cfRule type="expression" dxfId="3032" priority="14" stopIfTrue="1">
      <formula>ISERROR(E20:K35)</formula>
    </cfRule>
  </conditionalFormatting>
  <conditionalFormatting sqref="I20:I31">
    <cfRule type="expression" dxfId="3031" priority="13" stopIfTrue="1">
      <formula>ISERROR(H20:R35)</formula>
    </cfRule>
  </conditionalFormatting>
  <conditionalFormatting sqref="H20:H42">
    <cfRule type="expression" dxfId="3030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029" priority="11" stopIfTrue="1">
      <formula>ISERROR(A5)</formula>
    </cfRule>
  </conditionalFormatting>
  <conditionalFormatting sqref="M21:M42">
    <cfRule type="expression" dxfId="3028" priority="10" stopIfTrue="1">
      <formula>ISERROR(L21:X36)</formula>
    </cfRule>
  </conditionalFormatting>
  <conditionalFormatting sqref="B33:B42">
    <cfRule type="expression" dxfId="3027" priority="9" stopIfTrue="1">
      <formula>ISERROR(B33:B48)</formula>
    </cfRule>
  </conditionalFormatting>
  <conditionalFormatting sqref="D33:D42">
    <cfRule type="expression" dxfId="3026" priority="8" stopIfTrue="1">
      <formula>ISERROR(D33:H48)</formula>
    </cfRule>
  </conditionalFormatting>
  <conditionalFormatting sqref="F33:F42">
    <cfRule type="expression" dxfId="3025" priority="7" stopIfTrue="1">
      <formula>ISERROR(F33:N48)</formula>
    </cfRule>
  </conditionalFormatting>
  <conditionalFormatting sqref="E33:E42">
    <cfRule type="expression" dxfId="3024" priority="6" stopIfTrue="1">
      <formula>ISERROR(E33:K48)</formula>
    </cfRule>
  </conditionalFormatting>
  <conditionalFormatting sqref="I33:I42">
    <cfRule type="expression" dxfId="3023" priority="5" stopIfTrue="1">
      <formula>ISERROR(H33:R48)</formula>
    </cfRule>
  </conditionalFormatting>
  <conditionalFormatting sqref="I34:I41">
    <cfRule type="expression" dxfId="3022" priority="4" stopIfTrue="1">
      <formula>ISERROR(H34:R49)</formula>
    </cfRule>
  </conditionalFormatting>
  <conditionalFormatting sqref="I33:I42">
    <cfRule type="expression" dxfId="3021" priority="3" stopIfTrue="1">
      <formula>ISERROR(H33:R48)</formula>
    </cfRule>
  </conditionalFormatting>
  <conditionalFormatting sqref="I35:I42">
    <cfRule type="expression" dxfId="3020" priority="2" stopIfTrue="1">
      <formula>ISERROR(H35:R50)</formula>
    </cfRule>
  </conditionalFormatting>
  <conditionalFormatting sqref="H21:H42">
    <cfRule type="expression" dxfId="3019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ze.polanec@gmail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/>
  <dimension ref="A1:AC94"/>
  <sheetViews>
    <sheetView topLeftCell="A4"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37514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>
        <f>V5</f>
        <v>0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>
        <f>VLOOKUP($V$4,Calendar!$1:$1048576,4,FALSE)</f>
        <v>0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Strbske Pleso</v>
      </c>
      <c r="E6" s="55"/>
      <c r="F6" s="56" t="str">
        <f>V7</f>
        <v>SVK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Strbske Pleso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SVK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487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42455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42455</v>
      </c>
      <c r="W9" s="39" t="s">
        <v>411</v>
      </c>
      <c r="X9" s="46">
        <f>VLOOKUP($V$4,Calendar!$1:$1048576,6,FALSE)</f>
        <v>42456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42456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>
        <f>VLOOKUP($V$4,Calendar!$1:$1048576,17,FALSE)</f>
        <v>0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3018" priority="21" stopIfTrue="1">
      <formula>ISERROR($B$5:$B$13)</formula>
    </cfRule>
  </conditionalFormatting>
  <conditionalFormatting sqref="X9">
    <cfRule type="expression" dxfId="3017" priority="20" stopIfTrue="1">
      <formula>ISERROR($E$9)</formula>
    </cfRule>
  </conditionalFormatting>
  <conditionalFormatting sqref="C20">
    <cfRule type="expression" dxfId="3016" priority="19" stopIfTrue="1">
      <formula>ISERROR(C20:D35)</formula>
    </cfRule>
  </conditionalFormatting>
  <conditionalFormatting sqref="C20">
    <cfRule type="expression" dxfId="3015" priority="18" stopIfTrue="1">
      <formula>ISERROR(C20:D35)</formula>
    </cfRule>
  </conditionalFormatting>
  <conditionalFormatting sqref="B20:B31">
    <cfRule type="expression" dxfId="3014" priority="17" stopIfTrue="1">
      <formula>ISERROR(B20:B35)</formula>
    </cfRule>
  </conditionalFormatting>
  <conditionalFormatting sqref="D20:D31">
    <cfRule type="expression" dxfId="3013" priority="16" stopIfTrue="1">
      <formula>ISERROR(D20:H35)</formula>
    </cfRule>
  </conditionalFormatting>
  <conditionalFormatting sqref="F20:F31">
    <cfRule type="expression" dxfId="3012" priority="15" stopIfTrue="1">
      <formula>ISERROR(F20:N35)</formula>
    </cfRule>
  </conditionalFormatting>
  <conditionalFormatting sqref="E20:E31">
    <cfRule type="expression" dxfId="3011" priority="14" stopIfTrue="1">
      <formula>ISERROR(E20:K35)</formula>
    </cfRule>
  </conditionalFormatting>
  <conditionalFormatting sqref="I20:I31">
    <cfRule type="expression" dxfId="3010" priority="13" stopIfTrue="1">
      <formula>ISERROR(H20:R35)</formula>
    </cfRule>
  </conditionalFormatting>
  <conditionalFormatting sqref="H20:H42">
    <cfRule type="expression" dxfId="3009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3008" priority="11" stopIfTrue="1">
      <formula>ISERROR(A5)</formula>
    </cfRule>
  </conditionalFormatting>
  <conditionalFormatting sqref="M21:M42">
    <cfRule type="expression" dxfId="3007" priority="10" stopIfTrue="1">
      <formula>ISERROR(L21:X36)</formula>
    </cfRule>
  </conditionalFormatting>
  <conditionalFormatting sqref="B33:B42">
    <cfRule type="expression" dxfId="3006" priority="9" stopIfTrue="1">
      <formula>ISERROR(B33:B48)</formula>
    </cfRule>
  </conditionalFormatting>
  <conditionalFormatting sqref="D33:D42">
    <cfRule type="expression" dxfId="3005" priority="8" stopIfTrue="1">
      <formula>ISERROR(D33:H48)</formula>
    </cfRule>
  </conditionalFormatting>
  <conditionalFormatting sqref="F33:F42">
    <cfRule type="expression" dxfId="3004" priority="7" stopIfTrue="1">
      <formula>ISERROR(F33:N48)</formula>
    </cfRule>
  </conditionalFormatting>
  <conditionalFormatting sqref="E33:E42">
    <cfRule type="expression" dxfId="3003" priority="6" stopIfTrue="1">
      <formula>ISERROR(E33:K48)</formula>
    </cfRule>
  </conditionalFormatting>
  <conditionalFormatting sqref="I33:I42">
    <cfRule type="expression" dxfId="3002" priority="5" stopIfTrue="1">
      <formula>ISERROR(H33:R48)</formula>
    </cfRule>
  </conditionalFormatting>
  <conditionalFormatting sqref="I34:I41">
    <cfRule type="expression" dxfId="3001" priority="4" stopIfTrue="1">
      <formula>ISERROR(H34:R49)</formula>
    </cfRule>
  </conditionalFormatting>
  <conditionalFormatting sqref="I33:I42">
    <cfRule type="expression" dxfId="3000" priority="3" stopIfTrue="1">
      <formula>ISERROR(H33:R48)</formula>
    </cfRule>
  </conditionalFormatting>
  <conditionalFormatting sqref="I35:I42">
    <cfRule type="expression" dxfId="2999" priority="2" stopIfTrue="1">
      <formula>ISERROR(H35:R50)</formula>
    </cfRule>
  </conditionalFormatting>
  <conditionalFormatting sqref="H21:H42">
    <cfRule type="expression" dxfId="2998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/>
  <dimension ref="A1:AC94"/>
  <sheetViews>
    <sheetView zoomScaleNormal="100" workbookViewId="0">
      <selection activeCell="A33" sqref="A33:M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38689</v>
      </c>
      <c r="W4" s="16"/>
      <c r="X4" s="16"/>
      <c r="AB4" s="879"/>
      <c r="AC4" s="52"/>
    </row>
    <row r="5" spans="1:29" ht="13.5" thickTop="1">
      <c r="A5" s="43" t="s">
        <v>423</v>
      </c>
      <c r="B5" s="998"/>
      <c r="C5" s="42" t="str">
        <f>V5</f>
        <v>National championship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National championship</v>
      </c>
      <c r="W5" s="16"/>
      <c r="X5" s="16"/>
      <c r="AB5" s="879"/>
      <c r="AC5" s="52"/>
    </row>
    <row r="6" spans="1:29">
      <c r="A6" s="41" t="s">
        <v>420</v>
      </c>
      <c r="B6" s="1000"/>
      <c r="C6" s="83" t="str">
        <f>V6</f>
        <v>Sunny Valley</v>
      </c>
      <c r="E6" s="55"/>
      <c r="F6" s="56" t="str">
        <f>V7</f>
        <v>RUS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Sunny Valley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RUS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U8" s="39" t="s">
        <v>414</v>
      </c>
      <c r="V8" s="891" t="s">
        <v>56</v>
      </c>
      <c r="W8" s="16"/>
      <c r="X8" s="16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42457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42457</v>
      </c>
      <c r="W9" s="39" t="s">
        <v>411</v>
      </c>
      <c r="X9" s="46">
        <f>VLOOKUP($V$4,Calendar!$1:$1048576,6,FALSE)</f>
        <v>42465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42465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5950</v>
      </c>
      <c r="W12" s="16"/>
      <c r="X12" s="16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9045022</v>
      </c>
      <c r="B33" s="1398" t="str">
        <f>VLOOKUP(A33,'Athlete and Points'!$A$1:$S$279,2,FALSE)</f>
        <v>STAVELEY Lauren</v>
      </c>
      <c r="C33" s="1398"/>
      <c r="D33" s="1068">
        <f>VLOOKUP(A33,'Athlete and Points'!$A$1:$S$279,4,FALSE)</f>
        <v>94</v>
      </c>
      <c r="E33" s="713"/>
      <c r="F33" s="1399"/>
      <c r="G33" s="1400"/>
      <c r="H33" s="713"/>
      <c r="I33" s="1399"/>
      <c r="J33" s="1400"/>
      <c r="K33" s="1400"/>
      <c r="L33" s="1400"/>
      <c r="M33" s="713">
        <f>VLOOKUP(B33,Slopestyle!$A$1:$D$113,4,FALSE)</f>
        <v>62.75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2997" priority="21" stopIfTrue="1">
      <formula>ISERROR($B$5:$B$13)</formula>
    </cfRule>
  </conditionalFormatting>
  <conditionalFormatting sqref="X9">
    <cfRule type="expression" dxfId="2996" priority="20" stopIfTrue="1">
      <formula>ISERROR($E$9)</formula>
    </cfRule>
  </conditionalFormatting>
  <conditionalFormatting sqref="C20">
    <cfRule type="expression" dxfId="2995" priority="19" stopIfTrue="1">
      <formula>ISERROR(C20:D35)</formula>
    </cfRule>
  </conditionalFormatting>
  <conditionalFormatting sqref="C20">
    <cfRule type="expression" dxfId="2994" priority="18" stopIfTrue="1">
      <formula>ISERROR(C20:D35)</formula>
    </cfRule>
  </conditionalFormatting>
  <conditionalFormatting sqref="B20:B31">
    <cfRule type="expression" dxfId="2993" priority="17" stopIfTrue="1">
      <formula>ISERROR(B20:B35)</formula>
    </cfRule>
  </conditionalFormatting>
  <conditionalFormatting sqref="D20:D31">
    <cfRule type="expression" dxfId="2992" priority="16" stopIfTrue="1">
      <formula>ISERROR(D20:H35)</formula>
    </cfRule>
  </conditionalFormatting>
  <conditionalFormatting sqref="F20:F31">
    <cfRule type="expression" dxfId="2991" priority="15" stopIfTrue="1">
      <formula>ISERROR(F20:N35)</formula>
    </cfRule>
  </conditionalFormatting>
  <conditionalFormatting sqref="E20:E31">
    <cfRule type="expression" dxfId="2990" priority="14" stopIfTrue="1">
      <formula>ISERROR(E20:K35)</formula>
    </cfRule>
  </conditionalFormatting>
  <conditionalFormatting sqref="I20:I31">
    <cfRule type="expression" dxfId="2989" priority="13" stopIfTrue="1">
      <formula>ISERROR(H20:R35)</formula>
    </cfRule>
  </conditionalFormatting>
  <conditionalFormatting sqref="H20:H42">
    <cfRule type="expression" dxfId="298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987" priority="11" stopIfTrue="1">
      <formula>ISERROR(A5)</formula>
    </cfRule>
  </conditionalFormatting>
  <conditionalFormatting sqref="M21:M42">
    <cfRule type="expression" dxfId="2986" priority="10" stopIfTrue="1">
      <formula>ISERROR(L21:X36)</formula>
    </cfRule>
  </conditionalFormatting>
  <conditionalFormatting sqref="B33:B42">
    <cfRule type="expression" dxfId="2985" priority="9" stopIfTrue="1">
      <formula>ISERROR(B33:B48)</formula>
    </cfRule>
  </conditionalFormatting>
  <conditionalFormatting sqref="D33:D42">
    <cfRule type="expression" dxfId="2984" priority="8" stopIfTrue="1">
      <formula>ISERROR(D33:H48)</formula>
    </cfRule>
  </conditionalFormatting>
  <conditionalFormatting sqref="F33:F42">
    <cfRule type="expression" dxfId="2983" priority="7" stopIfTrue="1">
      <formula>ISERROR(F33:N48)</formula>
    </cfRule>
  </conditionalFormatting>
  <conditionalFormatting sqref="E33:E42">
    <cfRule type="expression" dxfId="2982" priority="6" stopIfTrue="1">
      <formula>ISERROR(E33:K48)</formula>
    </cfRule>
  </conditionalFormatting>
  <conditionalFormatting sqref="I33:I42">
    <cfRule type="expression" dxfId="2981" priority="5" stopIfTrue="1">
      <formula>ISERROR(H33:R48)</formula>
    </cfRule>
  </conditionalFormatting>
  <conditionalFormatting sqref="I34:I41">
    <cfRule type="expression" dxfId="2980" priority="4" stopIfTrue="1">
      <formula>ISERROR(H34:R49)</formula>
    </cfRule>
  </conditionalFormatting>
  <conditionalFormatting sqref="I33:I42">
    <cfRule type="expression" dxfId="2979" priority="3" stopIfTrue="1">
      <formula>ISERROR(H33:R48)</formula>
    </cfRule>
  </conditionalFormatting>
  <conditionalFormatting sqref="I35:I42">
    <cfRule type="expression" dxfId="2978" priority="2" stopIfTrue="1">
      <formula>ISERROR(H35:R50)</formula>
    </cfRule>
  </conditionalFormatting>
  <conditionalFormatting sqref="H21:H42">
    <cfRule type="expression" dxfId="2977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info@russnowboard.ru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/>
  <dimension ref="A1:AC94"/>
  <sheetViews>
    <sheetView tabSelected="1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37513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1257"/>
      <c r="C5" s="42" t="str">
        <f>V5</f>
        <v>ROGLA RIPPER 2016 / Freestyle week</v>
      </c>
      <c r="E5" s="42"/>
      <c r="F5" s="85"/>
      <c r="G5" s="58"/>
      <c r="H5" s="1257"/>
      <c r="I5" s="1257"/>
      <c r="J5" s="1257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ROGLA RIPPER 2016 / Freestyle week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256"/>
      <c r="C6" s="83" t="str">
        <f>V6</f>
        <v>Rogla</v>
      </c>
      <c r="E6" s="55"/>
      <c r="F6" s="56" t="str">
        <f>V7</f>
        <v>SLO</v>
      </c>
      <c r="G6" s="1256"/>
      <c r="H6" s="1256"/>
      <c r="I6" s="1256"/>
      <c r="J6" s="1256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Rogla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SLO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257"/>
      <c r="M8" s="1257"/>
      <c r="N8" s="1257"/>
      <c r="O8" s="1257"/>
      <c r="P8" s="1257"/>
      <c r="Q8" s="1257"/>
      <c r="R8" s="1258"/>
      <c r="T8" s="879"/>
      <c r="U8" s="876" t="s">
        <v>414</v>
      </c>
      <c r="V8" s="880" t="s">
        <v>487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256"/>
      <c r="C9" s="1256"/>
      <c r="D9" s="1256"/>
      <c r="E9" s="1256"/>
      <c r="F9" s="1256"/>
      <c r="G9" s="1256"/>
      <c r="H9" s="1256"/>
      <c r="I9" s="1256"/>
      <c r="J9" s="47"/>
      <c r="K9" s="1287">
        <f>V9</f>
        <v>42452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42452</v>
      </c>
      <c r="W9" s="876" t="s">
        <v>411</v>
      </c>
      <c r="X9" s="881">
        <f>VLOOKUP($V$4,Calendar!$1:$1048576,6,FALSE)</f>
        <v>42454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42454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1257"/>
      <c r="C11" s="1257"/>
      <c r="D11" s="42" t="s">
        <v>407</v>
      </c>
      <c r="E11" s="1257"/>
      <c r="F11" s="1257"/>
      <c r="G11" s="1257"/>
      <c r="H11" s="1257"/>
      <c r="I11" s="1258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259"/>
      <c r="C12" s="1259"/>
      <c r="D12" s="1259"/>
      <c r="E12" s="1259"/>
      <c r="F12" s="1259"/>
      <c r="G12" s="1259"/>
      <c r="H12" s="1259"/>
      <c r="I12" s="124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5949</v>
      </c>
      <c r="W12" s="878"/>
      <c r="X12" s="878"/>
      <c r="Y12" s="879"/>
      <c r="Z12" s="879"/>
    </row>
    <row r="13" spans="1:29" ht="13.5" thickBot="1">
      <c r="A13" s="40" t="s">
        <v>402</v>
      </c>
      <c r="B13" s="1242"/>
      <c r="C13" s="1242"/>
      <c r="D13" s="1242"/>
      <c r="E13" s="1242"/>
      <c r="F13" s="1242"/>
      <c r="G13" s="1242"/>
      <c r="H13" s="1242"/>
      <c r="I13" s="1243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247" t="s">
        <v>393</v>
      </c>
      <c r="E17" s="1245"/>
      <c r="F17" s="1295"/>
      <c r="G17" s="1296"/>
      <c r="H17" s="1245"/>
      <c r="I17" s="1295"/>
      <c r="J17" s="1297"/>
      <c r="K17" s="1297"/>
      <c r="L17" s="1296"/>
      <c r="M17" s="1246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250" t="s">
        <v>391</v>
      </c>
      <c r="E18" s="1248" t="s">
        <v>353</v>
      </c>
      <c r="F18" s="1320" t="s">
        <v>352</v>
      </c>
      <c r="G18" s="1321"/>
      <c r="H18" s="1248" t="s">
        <v>151</v>
      </c>
      <c r="I18" s="1320" t="s">
        <v>351</v>
      </c>
      <c r="J18" s="1322"/>
      <c r="K18" s="1322"/>
      <c r="L18" s="1321"/>
      <c r="M18" s="1249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253" t="s">
        <v>389</v>
      </c>
      <c r="E19" s="32"/>
      <c r="F19" s="1328"/>
      <c r="G19" s="1329"/>
      <c r="H19" s="1251"/>
      <c r="I19" s="1328"/>
      <c r="J19" s="1330"/>
      <c r="K19" s="1330"/>
      <c r="L19" s="1329"/>
      <c r="M19" s="1252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254"/>
      <c r="N20" s="1336"/>
      <c r="O20" s="1337"/>
      <c r="P20" s="1336"/>
      <c r="Q20" s="1337"/>
      <c r="R20" s="1255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1014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241"/>
      <c r="C32" s="1241"/>
      <c r="D32" s="1255"/>
      <c r="E32" s="1255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250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25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242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1 V13">
    <cfRule type="expression" dxfId="2976" priority="21" stopIfTrue="1">
      <formula>ISERROR($B$5:$B$13)</formula>
    </cfRule>
  </conditionalFormatting>
  <conditionalFormatting sqref="X9">
    <cfRule type="expression" dxfId="2975" priority="20" stopIfTrue="1">
      <formula>ISERROR($E$9)</formula>
    </cfRule>
  </conditionalFormatting>
  <conditionalFormatting sqref="C20">
    <cfRule type="expression" dxfId="2974" priority="19" stopIfTrue="1">
      <formula>ISERROR(C20:D35)</formula>
    </cfRule>
  </conditionalFormatting>
  <conditionalFormatting sqref="C20">
    <cfRule type="expression" dxfId="2973" priority="18" stopIfTrue="1">
      <formula>ISERROR(C20:D35)</formula>
    </cfRule>
  </conditionalFormatting>
  <conditionalFormatting sqref="B20:B31">
    <cfRule type="expression" dxfId="2972" priority="17" stopIfTrue="1">
      <formula>ISERROR(B20:B35)</formula>
    </cfRule>
  </conditionalFormatting>
  <conditionalFormatting sqref="D20:D31">
    <cfRule type="expression" dxfId="2971" priority="16" stopIfTrue="1">
      <formula>ISERROR(D20:H35)</formula>
    </cfRule>
  </conditionalFormatting>
  <conditionalFormatting sqref="F20:F31">
    <cfRule type="expression" dxfId="2970" priority="15" stopIfTrue="1">
      <formula>ISERROR(F20:N35)</formula>
    </cfRule>
  </conditionalFormatting>
  <conditionalFormatting sqref="E20:E31">
    <cfRule type="expression" dxfId="2969" priority="14" stopIfTrue="1">
      <formula>ISERROR(E20:K35)</formula>
    </cfRule>
  </conditionalFormatting>
  <conditionalFormatting sqref="I20:I31">
    <cfRule type="expression" dxfId="2968" priority="13" stopIfTrue="1">
      <formula>ISERROR(H20:R35)</formula>
    </cfRule>
  </conditionalFormatting>
  <conditionalFormatting sqref="H20:H42">
    <cfRule type="expression" dxfId="2967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966" priority="11" stopIfTrue="1">
      <formula>ISERROR(A5)</formula>
    </cfRule>
  </conditionalFormatting>
  <conditionalFormatting sqref="M21:M42">
    <cfRule type="expression" dxfId="2965" priority="10" stopIfTrue="1">
      <formula>ISERROR(L21:X36)</formula>
    </cfRule>
  </conditionalFormatting>
  <conditionalFormatting sqref="B33:B42">
    <cfRule type="expression" dxfId="2964" priority="9" stopIfTrue="1">
      <formula>ISERROR(B33:B48)</formula>
    </cfRule>
  </conditionalFormatting>
  <conditionalFormatting sqref="D33:D42">
    <cfRule type="expression" dxfId="2963" priority="8" stopIfTrue="1">
      <formula>ISERROR(D33:H48)</formula>
    </cfRule>
  </conditionalFormatting>
  <conditionalFormatting sqref="F33:F42">
    <cfRule type="expression" dxfId="2962" priority="7" stopIfTrue="1">
      <formula>ISERROR(F33:N48)</formula>
    </cfRule>
  </conditionalFormatting>
  <conditionalFormatting sqref="E33:E42">
    <cfRule type="expression" dxfId="2961" priority="6" stopIfTrue="1">
      <formula>ISERROR(E33:K48)</formula>
    </cfRule>
  </conditionalFormatting>
  <conditionalFormatting sqref="I33:I42">
    <cfRule type="expression" dxfId="2960" priority="5" stopIfTrue="1">
      <formula>ISERROR(H33:R48)</formula>
    </cfRule>
  </conditionalFormatting>
  <conditionalFormatting sqref="I34:I41">
    <cfRule type="expression" dxfId="2959" priority="4" stopIfTrue="1">
      <formula>ISERROR(H34:R49)</formula>
    </cfRule>
  </conditionalFormatting>
  <conditionalFormatting sqref="I33:I42">
    <cfRule type="expression" dxfId="2958" priority="3" stopIfTrue="1">
      <formula>ISERROR(H33:R48)</formula>
    </cfRule>
  </conditionalFormatting>
  <conditionalFormatting sqref="I35:I42">
    <cfRule type="expression" dxfId="2957" priority="2" stopIfTrue="1">
      <formula>ISERROR(H35:R50)</formula>
    </cfRule>
  </conditionalFormatting>
  <conditionalFormatting sqref="H21:H42">
    <cfRule type="expression" dxfId="2956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anze.polanec@gmail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/>
  <dimension ref="A1:AC94"/>
  <sheetViews>
    <sheetView tabSelected="1" topLeftCell="A4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37511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1257"/>
      <c r="C5" s="42" t="str">
        <f>V5</f>
        <v>EC Final - Parallel Slalom</v>
      </c>
      <c r="E5" s="42"/>
      <c r="F5" s="85"/>
      <c r="G5" s="58"/>
      <c r="H5" s="1257"/>
      <c r="I5" s="1257"/>
      <c r="J5" s="1257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EC Final - Parallel Slalom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256"/>
      <c r="C6" s="83" t="str">
        <f>V6</f>
        <v>Racines</v>
      </c>
      <c r="E6" s="55"/>
      <c r="F6" s="56" t="str">
        <f>V7</f>
        <v>ITA</v>
      </c>
      <c r="G6" s="1256"/>
      <c r="H6" s="1256"/>
      <c r="I6" s="1256"/>
      <c r="J6" s="1256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Racines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ITA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257"/>
      <c r="M8" s="1257"/>
      <c r="N8" s="1257"/>
      <c r="O8" s="1257"/>
      <c r="P8" s="1257"/>
      <c r="Q8" s="1257"/>
      <c r="R8" s="1258"/>
      <c r="T8" s="879"/>
      <c r="U8" s="876" t="s">
        <v>414</v>
      </c>
      <c r="V8" s="880" t="s">
        <v>5029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256"/>
      <c r="C9" s="1256"/>
      <c r="D9" s="1256"/>
      <c r="E9" s="1256"/>
      <c r="F9" s="1256"/>
      <c r="G9" s="1256"/>
      <c r="H9" s="1256"/>
      <c r="I9" s="1256"/>
      <c r="J9" s="47"/>
      <c r="K9" s="1287">
        <f>V9</f>
        <v>42455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42455</v>
      </c>
      <c r="W9" s="876" t="s">
        <v>411</v>
      </c>
      <c r="X9" s="881">
        <f>VLOOKUP($V$4,Calendar!$1:$1048576,6,FALSE)</f>
        <v>42456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42456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1257"/>
      <c r="C11" s="1257"/>
      <c r="D11" s="42" t="s">
        <v>407</v>
      </c>
      <c r="E11" s="1257"/>
      <c r="F11" s="1257"/>
      <c r="G11" s="1257"/>
      <c r="H11" s="1257"/>
      <c r="I11" s="1258"/>
      <c r="J11" s="1266" t="s">
        <v>404</v>
      </c>
      <c r="K11" s="1267"/>
      <c r="L11" s="1268" t="str">
        <f>V8</f>
        <v>EC Final - Parallel Slalom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259"/>
      <c r="C12" s="1259"/>
      <c r="D12" s="1259"/>
      <c r="E12" s="1259"/>
      <c r="F12" s="1259"/>
      <c r="G12" s="1259"/>
      <c r="H12" s="1259"/>
      <c r="I12" s="124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6920</v>
      </c>
      <c r="W12" s="878"/>
      <c r="X12" s="878"/>
      <c r="Y12" s="879"/>
      <c r="Z12" s="879"/>
    </row>
    <row r="13" spans="1:29" ht="13.5" thickBot="1">
      <c r="A13" s="40" t="s">
        <v>402</v>
      </c>
      <c r="B13" s="1242"/>
      <c r="C13" s="1242"/>
      <c r="D13" s="1242"/>
      <c r="E13" s="1242"/>
      <c r="F13" s="1242"/>
      <c r="G13" s="1242"/>
      <c r="H13" s="1242"/>
      <c r="I13" s="1243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247" t="s">
        <v>393</v>
      </c>
      <c r="E17" s="1245"/>
      <c r="F17" s="1295"/>
      <c r="G17" s="1296"/>
      <c r="H17" s="1245"/>
      <c r="I17" s="1295"/>
      <c r="J17" s="1297"/>
      <c r="K17" s="1297"/>
      <c r="L17" s="1296"/>
      <c r="M17" s="1246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250" t="s">
        <v>391</v>
      </c>
      <c r="E18" s="1248" t="s">
        <v>353</v>
      </c>
      <c r="F18" s="1320" t="s">
        <v>352</v>
      </c>
      <c r="G18" s="1321"/>
      <c r="H18" s="1248" t="s">
        <v>151</v>
      </c>
      <c r="I18" s="1320" t="s">
        <v>351</v>
      </c>
      <c r="J18" s="1322"/>
      <c r="K18" s="1322"/>
      <c r="L18" s="1321"/>
      <c r="M18" s="1249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253" t="s">
        <v>389</v>
      </c>
      <c r="E19" s="32"/>
      <c r="F19" s="1328"/>
      <c r="G19" s="1329"/>
      <c r="H19" s="1251"/>
      <c r="I19" s="1328"/>
      <c r="J19" s="1330"/>
      <c r="K19" s="1330"/>
      <c r="L19" s="1329"/>
      <c r="M19" s="1252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254"/>
      <c r="N20" s="1336"/>
      <c r="O20" s="1337"/>
      <c r="P20" s="1336"/>
      <c r="Q20" s="1337"/>
      <c r="R20" s="1255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1014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241"/>
      <c r="C32" s="1241"/>
      <c r="D32" s="1255"/>
      <c r="E32" s="1255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250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25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242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1 V13">
    <cfRule type="expression" dxfId="2955" priority="21" stopIfTrue="1">
      <formula>ISERROR($B$5:$B$13)</formula>
    </cfRule>
  </conditionalFormatting>
  <conditionalFormatting sqref="X9">
    <cfRule type="expression" dxfId="2954" priority="20" stopIfTrue="1">
      <formula>ISERROR($E$9)</formula>
    </cfRule>
  </conditionalFormatting>
  <conditionalFormatting sqref="C20">
    <cfRule type="expression" dxfId="2953" priority="19" stopIfTrue="1">
      <formula>ISERROR(C20:D35)</formula>
    </cfRule>
  </conditionalFormatting>
  <conditionalFormatting sqref="C20">
    <cfRule type="expression" dxfId="2952" priority="18" stopIfTrue="1">
      <formula>ISERROR(C20:D35)</formula>
    </cfRule>
  </conditionalFormatting>
  <conditionalFormatting sqref="B20:B31">
    <cfRule type="expression" dxfId="2951" priority="17" stopIfTrue="1">
      <formula>ISERROR(B20:B35)</formula>
    </cfRule>
  </conditionalFormatting>
  <conditionalFormatting sqref="D20:D31">
    <cfRule type="expression" dxfId="2950" priority="16" stopIfTrue="1">
      <formula>ISERROR(D20:H35)</formula>
    </cfRule>
  </conditionalFormatting>
  <conditionalFormatting sqref="F20:F31">
    <cfRule type="expression" dxfId="2949" priority="15" stopIfTrue="1">
      <formula>ISERROR(F20:N35)</formula>
    </cfRule>
  </conditionalFormatting>
  <conditionalFormatting sqref="E20:E31">
    <cfRule type="expression" dxfId="2948" priority="14" stopIfTrue="1">
      <formula>ISERROR(E20:K35)</formula>
    </cfRule>
  </conditionalFormatting>
  <conditionalFormatting sqref="I20:I31">
    <cfRule type="expression" dxfId="2947" priority="13" stopIfTrue="1">
      <formula>ISERROR(H20:R35)</formula>
    </cfRule>
  </conditionalFormatting>
  <conditionalFormatting sqref="H20:H42">
    <cfRule type="expression" dxfId="294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945" priority="11" stopIfTrue="1">
      <formula>ISERROR(A5)</formula>
    </cfRule>
  </conditionalFormatting>
  <conditionalFormatting sqref="M21:M42">
    <cfRule type="expression" dxfId="2944" priority="10" stopIfTrue="1">
      <formula>ISERROR(L21:X36)</formula>
    </cfRule>
  </conditionalFormatting>
  <conditionalFormatting sqref="B33:B42">
    <cfRule type="expression" dxfId="2943" priority="9" stopIfTrue="1">
      <formula>ISERROR(B33:B48)</formula>
    </cfRule>
  </conditionalFormatting>
  <conditionalFormatting sqref="D33:D42">
    <cfRule type="expression" dxfId="2942" priority="8" stopIfTrue="1">
      <formula>ISERROR(D33:H48)</formula>
    </cfRule>
  </conditionalFormatting>
  <conditionalFormatting sqref="F33:F42">
    <cfRule type="expression" dxfId="2941" priority="7" stopIfTrue="1">
      <formula>ISERROR(F33:N48)</formula>
    </cfRule>
  </conditionalFormatting>
  <conditionalFormatting sqref="E33:E42">
    <cfRule type="expression" dxfId="2940" priority="6" stopIfTrue="1">
      <formula>ISERROR(E33:K48)</formula>
    </cfRule>
  </conditionalFormatting>
  <conditionalFormatting sqref="I33:I42">
    <cfRule type="expression" dxfId="2939" priority="5" stopIfTrue="1">
      <formula>ISERROR(H33:R48)</formula>
    </cfRule>
  </conditionalFormatting>
  <conditionalFormatting sqref="I34:I41">
    <cfRule type="expression" dxfId="2938" priority="4" stopIfTrue="1">
      <formula>ISERROR(H34:R49)</formula>
    </cfRule>
  </conditionalFormatting>
  <conditionalFormatting sqref="I33:I42">
    <cfRule type="expression" dxfId="2937" priority="3" stopIfTrue="1">
      <formula>ISERROR(H33:R48)</formula>
    </cfRule>
  </conditionalFormatting>
  <conditionalFormatting sqref="I35:I42">
    <cfRule type="expression" dxfId="2936" priority="2" stopIfTrue="1">
      <formula>ISERROR(H35:R50)</formula>
    </cfRule>
  </conditionalFormatting>
  <conditionalFormatting sqref="H21:H42">
    <cfRule type="expression" dxfId="2935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info@residence-rainer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/>
  <dimension ref="A1:AC94"/>
  <sheetViews>
    <sheetView tabSelected="1" topLeftCell="A4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38879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1214"/>
      <c r="C5" s="42"/>
      <c r="E5" s="42"/>
      <c r="F5" s="85"/>
      <c r="G5" s="58"/>
      <c r="H5" s="1214"/>
      <c r="I5" s="1214"/>
      <c r="J5" s="1214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>
        <f>VLOOKUP($V$4,Calendar!$1:$1048576,4,FALSE)</f>
        <v>0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213"/>
      <c r="C6" s="83" t="str">
        <f>V6</f>
        <v>Bad Gastein</v>
      </c>
      <c r="E6" s="55"/>
      <c r="F6" s="56" t="str">
        <f>V7</f>
        <v>AUT</v>
      </c>
      <c r="G6" s="1213"/>
      <c r="H6" s="1213"/>
      <c r="I6" s="1213"/>
      <c r="J6" s="1213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Bad Gastein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AUT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214"/>
      <c r="M8" s="1214"/>
      <c r="N8" s="1214"/>
      <c r="O8" s="1214"/>
      <c r="P8" s="1214"/>
      <c r="Q8" s="1214"/>
      <c r="R8" s="1215"/>
      <c r="T8" s="879"/>
      <c r="U8" s="876" t="s">
        <v>414</v>
      </c>
      <c r="V8" s="880" t="s">
        <v>487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213"/>
      <c r="C9" s="1213"/>
      <c r="D9" s="1213"/>
      <c r="E9" s="1213"/>
      <c r="F9" s="1213"/>
      <c r="G9" s="1213"/>
      <c r="H9" s="1213"/>
      <c r="I9" s="1213"/>
      <c r="J9" s="47"/>
      <c r="K9" s="1287">
        <f>V9</f>
        <v>42461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42461</v>
      </c>
      <c r="W9" s="876" t="s">
        <v>411</v>
      </c>
      <c r="X9" s="881">
        <f>VLOOKUP($V$4,Calendar!$1:$1048576,6,FALSE)</f>
        <v>42462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42462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1214"/>
      <c r="C11" s="1214"/>
      <c r="D11" s="42" t="s">
        <v>407</v>
      </c>
      <c r="E11" s="1214"/>
      <c r="F11" s="1214"/>
      <c r="G11" s="1214"/>
      <c r="H11" s="1214"/>
      <c r="I11" s="1215"/>
      <c r="J11" s="1266" t="s">
        <v>404</v>
      </c>
      <c r="K11" s="1267"/>
      <c r="L11" s="1268" t="str">
        <f>V8</f>
        <v>EC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216"/>
      <c r="C12" s="1216"/>
      <c r="D12" s="1216"/>
      <c r="E12" s="1216"/>
      <c r="F12" s="1216"/>
      <c r="G12" s="1216"/>
      <c r="H12" s="1216"/>
      <c r="I12" s="120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880">
        <f>VLOOKUP($V$4,Calendar!$1:$1048576,17,FALSE)</f>
        <v>0</v>
      </c>
      <c r="W12" s="878"/>
      <c r="X12" s="878"/>
      <c r="Y12" s="879"/>
      <c r="Z12" s="879"/>
    </row>
    <row r="13" spans="1:29" ht="13.5" thickBot="1">
      <c r="A13" s="40" t="s">
        <v>402</v>
      </c>
      <c r="B13" s="1199"/>
      <c r="C13" s="1199"/>
      <c r="D13" s="1199"/>
      <c r="E13" s="1199"/>
      <c r="F13" s="1199"/>
      <c r="G13" s="1199"/>
      <c r="H13" s="1199"/>
      <c r="I13" s="120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204" t="s">
        <v>393</v>
      </c>
      <c r="E17" s="1202"/>
      <c r="F17" s="1295"/>
      <c r="G17" s="1296"/>
      <c r="H17" s="1202"/>
      <c r="I17" s="1295"/>
      <c r="J17" s="1297"/>
      <c r="K17" s="1297"/>
      <c r="L17" s="1296"/>
      <c r="M17" s="1203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207" t="s">
        <v>391</v>
      </c>
      <c r="E18" s="1205" t="s">
        <v>353</v>
      </c>
      <c r="F18" s="1320" t="s">
        <v>352</v>
      </c>
      <c r="G18" s="1321"/>
      <c r="H18" s="1205" t="s">
        <v>151</v>
      </c>
      <c r="I18" s="1320" t="s">
        <v>351</v>
      </c>
      <c r="J18" s="1322"/>
      <c r="K18" s="1322"/>
      <c r="L18" s="1321"/>
      <c r="M18" s="120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210" t="s">
        <v>389</v>
      </c>
      <c r="E19" s="32"/>
      <c r="F19" s="1328"/>
      <c r="G19" s="1329"/>
      <c r="H19" s="1208"/>
      <c r="I19" s="1328"/>
      <c r="J19" s="1330"/>
      <c r="K19" s="1330"/>
      <c r="L19" s="1329"/>
      <c r="M19" s="1209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211"/>
      <c r="N20" s="1336"/>
      <c r="O20" s="1337"/>
      <c r="P20" s="1336"/>
      <c r="Q20" s="1337"/>
      <c r="R20" s="1212"/>
      <c r="T20" s="52" t="s">
        <v>1281</v>
      </c>
    </row>
    <row r="21" spans="1:21" ht="13.5" thickBot="1">
      <c r="A21" s="28">
        <v>9040155</v>
      </c>
      <c r="B21" s="1338" t="str">
        <f>VLOOKUP(A21,'Athlete and Points'!$A$1:$S$279,2,FALSE)</f>
        <v>DICKSON Adam</v>
      </c>
      <c r="C21" s="1338"/>
      <c r="D21" s="1014">
        <f>VLOOKUP(A21,'Athlete and Points'!$A$1:$S$279,4,FALSE)</f>
        <v>95</v>
      </c>
      <c r="E21" s="26"/>
      <c r="F21" s="1339">
        <f>VLOOKUP(A21,'Athlete and Points'!$A$1:$S$279,8,FALSE)</f>
        <v>242.5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9040188</v>
      </c>
      <c r="B22" s="1344" t="str">
        <f>VLOOKUP(A22,'Athlete and Points'!$A$1:$S$279,2,FALSE)</f>
        <v>LAMBERT Adam</v>
      </c>
      <c r="C22" s="1344"/>
      <c r="D22" s="1015">
        <f>VLOOKUP(A22,'Athlete and Points'!$A$1:$S$279,4,FALSE)</f>
        <v>97</v>
      </c>
      <c r="E22" s="23"/>
      <c r="F22" s="1345">
        <f>VLOOKUP(A22,'Athlete and Points'!$A$1:$S$279,8,FALSE)</f>
        <v>142.80000000000001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9040201</v>
      </c>
      <c r="B23" s="1344" t="str">
        <f>VLOOKUP(A23,'Athlete and Points'!$A$1:$S$279,2,FALSE)</f>
        <v>DICKSON Alex</v>
      </c>
      <c r="C23" s="1344"/>
      <c r="D23" s="1015">
        <f>VLOOKUP(A23,'Athlete and Points'!$A$1:$S$279,4,FALSE)</f>
        <v>98</v>
      </c>
      <c r="E23" s="23"/>
      <c r="F23" s="1345">
        <f>VLOOKUP(A23,'Athlete and Points'!$A$1:$S$279,8,FALSE)</f>
        <v>98.4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198"/>
      <c r="C32" s="1198"/>
      <c r="D32" s="1212"/>
      <c r="E32" s="121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20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21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19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3">
    <cfRule type="expression" dxfId="2934" priority="21" stopIfTrue="1">
      <formula>ISERROR($B$5:$B$13)</formula>
    </cfRule>
  </conditionalFormatting>
  <conditionalFormatting sqref="X9">
    <cfRule type="expression" dxfId="2933" priority="20" stopIfTrue="1">
      <formula>ISERROR($E$9)</formula>
    </cfRule>
  </conditionalFormatting>
  <conditionalFormatting sqref="C20">
    <cfRule type="expression" dxfId="2932" priority="19" stopIfTrue="1">
      <formula>ISERROR(C20:D35)</formula>
    </cfRule>
  </conditionalFormatting>
  <conditionalFormatting sqref="C20">
    <cfRule type="expression" dxfId="2931" priority="18" stopIfTrue="1">
      <formula>ISERROR(C20:D35)</formula>
    </cfRule>
  </conditionalFormatting>
  <conditionalFormatting sqref="B20:B31">
    <cfRule type="expression" dxfId="2930" priority="17" stopIfTrue="1">
      <formula>ISERROR(B20:B35)</formula>
    </cfRule>
  </conditionalFormatting>
  <conditionalFormatting sqref="D20:D31">
    <cfRule type="expression" dxfId="2929" priority="16" stopIfTrue="1">
      <formula>ISERROR(D20:H35)</formula>
    </cfRule>
  </conditionalFormatting>
  <conditionalFormatting sqref="F20:F31">
    <cfRule type="expression" dxfId="2928" priority="15" stopIfTrue="1">
      <formula>ISERROR(F20:N35)</formula>
    </cfRule>
  </conditionalFormatting>
  <conditionalFormatting sqref="E20:E31">
    <cfRule type="expression" dxfId="2927" priority="14" stopIfTrue="1">
      <formula>ISERROR(E20:K35)</formula>
    </cfRule>
  </conditionalFormatting>
  <conditionalFormatting sqref="I20:I31">
    <cfRule type="expression" dxfId="2926" priority="13" stopIfTrue="1">
      <formula>ISERROR(H20:R35)</formula>
    </cfRule>
  </conditionalFormatting>
  <conditionalFormatting sqref="H20:H42">
    <cfRule type="expression" dxfId="292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924" priority="11" stopIfTrue="1">
      <formula>ISERROR(A5)</formula>
    </cfRule>
  </conditionalFormatting>
  <conditionalFormatting sqref="M21:M42">
    <cfRule type="expression" dxfId="2923" priority="10" stopIfTrue="1">
      <formula>ISERROR(L21:X36)</formula>
    </cfRule>
  </conditionalFormatting>
  <conditionalFormatting sqref="B33:B42">
    <cfRule type="expression" dxfId="2922" priority="9" stopIfTrue="1">
      <formula>ISERROR(B33:B48)</formula>
    </cfRule>
  </conditionalFormatting>
  <conditionalFormatting sqref="D33:D42">
    <cfRule type="expression" dxfId="2921" priority="8" stopIfTrue="1">
      <formula>ISERROR(D33:H48)</formula>
    </cfRule>
  </conditionalFormatting>
  <conditionalFormatting sqref="F33:F42">
    <cfRule type="expression" dxfId="2920" priority="7" stopIfTrue="1">
      <formula>ISERROR(F33:N48)</formula>
    </cfRule>
  </conditionalFormatting>
  <conditionalFormatting sqref="E33:E42">
    <cfRule type="expression" dxfId="2919" priority="6" stopIfTrue="1">
      <formula>ISERROR(E33:K48)</formula>
    </cfRule>
  </conditionalFormatting>
  <conditionalFormatting sqref="I33:I42">
    <cfRule type="expression" dxfId="2918" priority="5" stopIfTrue="1">
      <formula>ISERROR(H33:R48)</formula>
    </cfRule>
  </conditionalFormatting>
  <conditionalFormatting sqref="I34:I41">
    <cfRule type="expression" dxfId="2917" priority="4" stopIfTrue="1">
      <formula>ISERROR(H34:R49)</formula>
    </cfRule>
  </conditionalFormatting>
  <conditionalFormatting sqref="I33:I42">
    <cfRule type="expression" dxfId="2916" priority="3" stopIfTrue="1">
      <formula>ISERROR(H33:R48)</formula>
    </cfRule>
  </conditionalFormatting>
  <conditionalFormatting sqref="I35:I42">
    <cfRule type="expression" dxfId="2915" priority="2" stopIfTrue="1">
      <formula>ISERROR(H35:R50)</formula>
    </cfRule>
  </conditionalFormatting>
  <conditionalFormatting sqref="H21:H42">
    <cfRule type="expression" dxfId="2914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FF0000"/>
  </sheetPr>
  <dimension ref="A1:Z94"/>
  <sheetViews>
    <sheetView zoomScaleNormal="100" workbookViewId="0">
      <selection activeCell="V49" sqref="V49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31954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165"/>
      <c r="C5" s="42"/>
      <c r="E5" s="42"/>
      <c r="F5" s="85"/>
      <c r="G5" s="58"/>
      <c r="H5" s="165"/>
      <c r="I5" s="165"/>
      <c r="J5" s="165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/>
      <c r="V5" s="16"/>
      <c r="W5" s="16"/>
      <c r="Y5" s="57"/>
      <c r="Z5" s="52" t="s">
        <v>421</v>
      </c>
    </row>
    <row r="6" spans="1:26">
      <c r="A6" s="41" t="s">
        <v>420</v>
      </c>
      <c r="B6" s="167"/>
      <c r="C6" s="83" t="e">
        <f>U6</f>
        <v>#N/A</v>
      </c>
      <c r="E6" s="55"/>
      <c r="F6" s="56" t="e">
        <f>U7</f>
        <v>#N/A</v>
      </c>
      <c r="G6" s="167"/>
      <c r="H6" s="167"/>
      <c r="I6" s="167"/>
      <c r="J6" s="167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165"/>
      <c r="M8" s="165"/>
      <c r="N8" s="165"/>
      <c r="O8" s="165"/>
      <c r="P8" s="165"/>
      <c r="Q8" s="165"/>
      <c r="R8" s="166"/>
      <c r="T8" s="39" t="s">
        <v>414</v>
      </c>
      <c r="U8" s="38" t="s">
        <v>470</v>
      </c>
      <c r="V8" s="16"/>
      <c r="W8" s="16"/>
      <c r="Y8" s="106"/>
      <c r="Z8" s="52" t="s">
        <v>470</v>
      </c>
    </row>
    <row r="9" spans="1:26">
      <c r="A9" s="41" t="s">
        <v>413</v>
      </c>
      <c r="B9" s="167"/>
      <c r="C9" s="167"/>
      <c r="D9" s="167"/>
      <c r="E9" s="167"/>
      <c r="F9" s="167"/>
      <c r="G9" s="167"/>
      <c r="H9" s="167"/>
      <c r="I9" s="167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165"/>
      <c r="C11" s="165"/>
      <c r="D11" s="42" t="s">
        <v>407</v>
      </c>
      <c r="E11" s="165"/>
      <c r="F11" s="165"/>
      <c r="G11" s="165"/>
      <c r="H11" s="165"/>
      <c r="I11" s="166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168"/>
      <c r="C12" s="168"/>
      <c r="D12" s="168"/>
      <c r="E12" s="168"/>
      <c r="F12" s="168"/>
      <c r="G12" s="168"/>
      <c r="H12" s="168"/>
      <c r="I12" s="15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481</v>
      </c>
      <c r="V12" s="16"/>
      <c r="W12" s="16"/>
    </row>
    <row r="13" spans="1:26" ht="13.5" thickBot="1">
      <c r="A13" s="40" t="s">
        <v>402</v>
      </c>
      <c r="B13" s="150"/>
      <c r="C13" s="150"/>
      <c r="D13" s="150"/>
      <c r="E13" s="150"/>
      <c r="F13" s="150"/>
      <c r="G13" s="150"/>
      <c r="H13" s="150"/>
      <c r="I13" s="15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155" t="s">
        <v>393</v>
      </c>
      <c r="E17" s="153"/>
      <c r="F17" s="1295"/>
      <c r="G17" s="1296"/>
      <c r="H17" s="153"/>
      <c r="I17" s="1295"/>
      <c r="J17" s="1297"/>
      <c r="K17" s="1297"/>
      <c r="L17" s="1296"/>
      <c r="M17" s="154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158" t="s">
        <v>391</v>
      </c>
      <c r="E18" s="156" t="s">
        <v>353</v>
      </c>
      <c r="F18" s="1320" t="s">
        <v>352</v>
      </c>
      <c r="G18" s="1321"/>
      <c r="H18" s="156" t="s">
        <v>151</v>
      </c>
      <c r="I18" s="1320" t="s">
        <v>351</v>
      </c>
      <c r="J18" s="1322"/>
      <c r="K18" s="1322"/>
      <c r="L18" s="1321"/>
      <c r="M18" s="157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161" t="s">
        <v>389</v>
      </c>
      <c r="E19" s="32"/>
      <c r="F19" s="1328"/>
      <c r="G19" s="1329"/>
      <c r="H19" s="159"/>
      <c r="I19" s="1328"/>
      <c r="J19" s="1330"/>
      <c r="K19" s="1330"/>
      <c r="L19" s="1329"/>
      <c r="M19" s="160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62"/>
      <c r="N20" s="1336"/>
      <c r="O20" s="1337"/>
      <c r="P20" s="1336"/>
      <c r="Q20" s="1337"/>
      <c r="R20" s="163"/>
    </row>
    <row r="21" spans="1:18" ht="13.5" thickBot="1">
      <c r="A21" s="28">
        <v>9040138</v>
      </c>
      <c r="B21" s="1338" t="e">
        <f>VLOOKUP(A21,'Athlete and Points'!$A$1:$S$91,2,FALSE)</f>
        <v>#N/A</v>
      </c>
      <c r="C21" s="1338"/>
      <c r="D21" s="27" t="e">
        <f>VLOOKUP(A21,'Athlete and Points'!$A$1:$S$91,4,FALSE)</f>
        <v>#N/A</v>
      </c>
      <c r="E21" s="26" t="e">
        <f>VLOOKUP(A21,'Athlete and Points'!$A$1:$S$91,5,FALSE)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Points'!$A$1:$S$91,2,FALSE)</f>
        <v>#N/A</v>
      </c>
      <c r="C22" s="1344"/>
      <c r="D22" s="24" t="e">
        <f>VLOOKUP(A22,'Athlete and Points'!$A$1:$S$91,4,FALSE)</f>
        <v>#N/A</v>
      </c>
      <c r="E22" s="23" t="e">
        <f>VLOOKUP(A22,'Athlete and Points'!$A$1:$S$91,5,FALSE)</f>
        <v>#N/A</v>
      </c>
      <c r="F22" s="1345" t="e">
        <f>VLOOKUP(A22,'Athlete and Points'!$A$1:$S$91,8,FALSE)</f>
        <v>#N/A</v>
      </c>
      <c r="G22" s="1346"/>
      <c r="H22" s="23" t="e">
        <f>VLOOKUP(A22,'Athlete and Points'!$A$1:$S$91,11,FALSE)</f>
        <v>#N/A</v>
      </c>
      <c r="I22" s="1345" t="e">
        <f>VLOOKUP(A22,'Athlete and Points'!$A$1:$S$91,14,FALSE)</f>
        <v>#N/A</v>
      </c>
      <c r="J22" s="1346"/>
      <c r="K22" s="1346"/>
      <c r="L22" s="1346"/>
      <c r="M22" s="23" t="e">
        <f>VLOOKUP(A22,'Athlete and Points'!$A$1:$S$91,17,FALSE)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Points'!$A$1:$S$91,2,FALSE)</f>
        <v>#N/A</v>
      </c>
      <c r="C23" s="1344"/>
      <c r="D23" s="24" t="e">
        <f>VLOOKUP(A23,'Athlete and Points'!$A$1:$S$91,4,FALSE)</f>
        <v>#N/A</v>
      </c>
      <c r="E23" s="23" t="e">
        <f>VLOOKUP(A23,'Athlete and Points'!$A$1:$S$91,5,FALSE)</f>
        <v>#N/A</v>
      </c>
      <c r="F23" s="1345" t="e">
        <f>VLOOKUP(A23,'Athlete and Points'!$A$1:$S$91,8,FALSE)</f>
        <v>#N/A</v>
      </c>
      <c r="G23" s="1346"/>
      <c r="H23" s="23" t="e">
        <f>VLOOKUP(A23,'Athlete and Points'!$A$1:$S$91,11,FALSE)</f>
        <v>#N/A</v>
      </c>
      <c r="I23" s="1345" t="e">
        <f>VLOOKUP(A23,'Athlete and Points'!$A$1:$S$91,14,FALSE)</f>
        <v>#N/A</v>
      </c>
      <c r="J23" s="1346"/>
      <c r="K23" s="1346"/>
      <c r="L23" s="1346"/>
      <c r="M23" s="23" t="e">
        <f>VLOOKUP(A23,'Athlete and Points'!$A$1:$S$91,17,FALSE)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Points'!$A$1:$S$91,2,FALSE)</f>
        <v>#N/A</v>
      </c>
      <c r="C24" s="1344"/>
      <c r="D24" s="24" t="e">
        <f>VLOOKUP(A24,'Athlete and Points'!$A$1:$S$91,4,FALSE)</f>
        <v>#N/A</v>
      </c>
      <c r="E24" s="23" t="e">
        <f>VLOOKUP(A24,'Athlete and Points'!$A$1:$S$91,5,FALSE)</f>
        <v>#N/A</v>
      </c>
      <c r="F24" s="1345" t="e">
        <f>VLOOKUP(A24,'Athlete and Points'!$A$1:$S$91,8,FALSE)</f>
        <v>#N/A</v>
      </c>
      <c r="G24" s="1346"/>
      <c r="H24" s="23" t="e">
        <f>VLOOKUP(A24,'Athlete and Points'!$A$1:$S$91,11,FALSE)</f>
        <v>#N/A</v>
      </c>
      <c r="I24" s="1345" t="e">
        <f>VLOOKUP(A24,'Athlete and Points'!$A$1:$S$91,14,FALSE)</f>
        <v>#N/A</v>
      </c>
      <c r="J24" s="1346"/>
      <c r="K24" s="1346"/>
      <c r="L24" s="1346"/>
      <c r="M24" s="23" t="e">
        <f>VLOOKUP(A24,'Athlete and Points'!$A$1:$S$91,17,FALSE)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Points'!$A$1:$S$91,2,FALSE)</f>
        <v>#N/A</v>
      </c>
      <c r="C25" s="1344"/>
      <c r="D25" s="24" t="e">
        <f>VLOOKUP(A25,'Athlete and Points'!$A$1:$S$91,4,FALSE)</f>
        <v>#N/A</v>
      </c>
      <c r="E25" s="23" t="e">
        <f>VLOOKUP(A25,'Athlete and Points'!$A$1:$S$91,5,FALSE)</f>
        <v>#N/A</v>
      </c>
      <c r="F25" s="1345" t="e">
        <f>VLOOKUP(A25,'Athlete and Points'!$A$1:$S$91,8,FALSE)</f>
        <v>#N/A</v>
      </c>
      <c r="G25" s="1346"/>
      <c r="H25" s="23" t="e">
        <f>VLOOKUP(A25,'Athlete and Points'!$A$1:$S$91,11,FALSE)</f>
        <v>#N/A</v>
      </c>
      <c r="I25" s="1345" t="e">
        <f>VLOOKUP(A25,'Athlete and Points'!$A$1:$S$91,14,FALSE)</f>
        <v>#N/A</v>
      </c>
      <c r="J25" s="1346"/>
      <c r="K25" s="1346"/>
      <c r="L25" s="1346"/>
      <c r="M25" s="23" t="e">
        <f>VLOOKUP(A25,'Athlete and Points'!$A$1:$S$91,17,FALSE)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Points'!$A$1:$S$91,2,FALSE)</f>
        <v>#N/A</v>
      </c>
      <c r="C26" s="1344"/>
      <c r="D26" s="24" t="e">
        <f>VLOOKUP(A26,'Athlete and Points'!$A$1:$S$91,4,FALSE)</f>
        <v>#N/A</v>
      </c>
      <c r="E26" s="23" t="e">
        <f>VLOOKUP(A26,'Athlete and Points'!$A$1:$S$91,5,FALSE)</f>
        <v>#N/A</v>
      </c>
      <c r="F26" s="1345" t="e">
        <f>VLOOKUP(A26,'Athlete and Points'!$A$1:$S$91,8,FALSE)</f>
        <v>#N/A</v>
      </c>
      <c r="G26" s="1346"/>
      <c r="H26" s="23" t="e">
        <f>VLOOKUP(A26,'Athlete and Points'!$A$1:$S$91,11,FALSE)</f>
        <v>#N/A</v>
      </c>
      <c r="I26" s="1345" t="e">
        <f>VLOOKUP(A26,'Athlete and Points'!$A$1:$S$91,14,FALSE)</f>
        <v>#N/A</v>
      </c>
      <c r="J26" s="1346"/>
      <c r="K26" s="1346"/>
      <c r="L26" s="1346"/>
      <c r="M26" s="23" t="e">
        <f>VLOOKUP(A26,'Athlete and Points'!$A$1:$S$91,17,FALSE)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Points'!$A$1:$S$91,2,FALSE)</f>
        <v>#N/A</v>
      </c>
      <c r="C27" s="1344"/>
      <c r="D27" s="24" t="e">
        <f>VLOOKUP(A27,'Athlete and Points'!$A$1:$S$91,4,FALSE)</f>
        <v>#N/A</v>
      </c>
      <c r="E27" s="23" t="e">
        <f>VLOOKUP(A27,'Athlete and Points'!$A$1:$S$91,5,FALSE)</f>
        <v>#N/A</v>
      </c>
      <c r="F27" s="1345" t="e">
        <f>VLOOKUP(A27,'Athlete and Points'!$A$1:$S$91,8,FALSE)</f>
        <v>#N/A</v>
      </c>
      <c r="G27" s="1346"/>
      <c r="H27" s="23" t="e">
        <f>VLOOKUP(A27,'Athlete and Points'!$A$1:$S$91,11,FALSE)</f>
        <v>#N/A</v>
      </c>
      <c r="I27" s="1345" t="e">
        <f>VLOOKUP(A27,'Athlete and Points'!$A$1:$S$91,14,FALSE)</f>
        <v>#N/A</v>
      </c>
      <c r="J27" s="1346"/>
      <c r="K27" s="1346"/>
      <c r="L27" s="1346"/>
      <c r="M27" s="23" t="e">
        <f>VLOOKUP(A27,'Athlete and Points'!$A$1:$S$91,17,FALSE)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Points'!$A$1:$S$91,2,FALSE)</f>
        <v>#N/A</v>
      </c>
      <c r="C28" s="1344"/>
      <c r="D28" s="24" t="e">
        <f>VLOOKUP(A28,'Athlete and Points'!$A$1:$S$91,4,FALSE)</f>
        <v>#N/A</v>
      </c>
      <c r="E28" s="23" t="e">
        <f>VLOOKUP(A28,'Athlete and Points'!$A$1:$S$91,5,FALSE)</f>
        <v>#N/A</v>
      </c>
      <c r="F28" s="1345" t="e">
        <f>VLOOKUP(A28,'Athlete and Points'!$A$1:$S$91,8,FALSE)</f>
        <v>#N/A</v>
      </c>
      <c r="G28" s="1346"/>
      <c r="H28" s="23" t="e">
        <f>VLOOKUP(A28,'Athlete and Points'!$A$1:$S$91,11,FALSE)</f>
        <v>#N/A</v>
      </c>
      <c r="I28" s="1345" t="e">
        <f>VLOOKUP(A28,'Athlete and Points'!$A$1:$S$91,14,FALSE)</f>
        <v>#N/A</v>
      </c>
      <c r="J28" s="1346"/>
      <c r="K28" s="1346"/>
      <c r="L28" s="1346"/>
      <c r="M28" s="23" t="e">
        <f>VLOOKUP(A28,'Athlete and Points'!$A$1:$S$91,17,FALSE)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Points'!$A$1:$S$91,2,FALSE)</f>
        <v>#N/A</v>
      </c>
      <c r="C29" s="1344"/>
      <c r="D29" s="24" t="e">
        <f>VLOOKUP(A29,'Athlete and Points'!$A$1:$S$91,4,FALSE)</f>
        <v>#N/A</v>
      </c>
      <c r="E29" s="23" t="e">
        <f>VLOOKUP(A29,'Athlete and Points'!$A$1:$S$91,5,FALSE)</f>
        <v>#N/A</v>
      </c>
      <c r="F29" s="1345" t="e">
        <f>VLOOKUP(A29,'Athlete and Points'!$A$1:$S$91,8,FALSE)</f>
        <v>#N/A</v>
      </c>
      <c r="G29" s="1346"/>
      <c r="H29" s="23" t="e">
        <f>VLOOKUP(A29,'Athlete and Points'!$A$1:$S$91,11,FALSE)</f>
        <v>#N/A</v>
      </c>
      <c r="I29" s="1345" t="e">
        <f>VLOOKUP(A29,'Athlete and Points'!$A$1:$S$91,14,FALSE)</f>
        <v>#N/A</v>
      </c>
      <c r="J29" s="1346"/>
      <c r="K29" s="1346"/>
      <c r="L29" s="1346"/>
      <c r="M29" s="23" t="e">
        <f>VLOOKUP(A29,'Athlete and Points'!$A$1:$S$91,17,FALSE)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Points'!$A$1:$S$91,2,FALSE)</f>
        <v>#N/A</v>
      </c>
      <c r="C30" s="1344"/>
      <c r="D30" s="24" t="e">
        <f>VLOOKUP(A30,'Athlete and Points'!$A$1:$S$91,4,FALSE)</f>
        <v>#N/A</v>
      </c>
      <c r="E30" s="23" t="e">
        <f>VLOOKUP(A30,'Athlete and Points'!$A$1:$S$91,5,FALSE)</f>
        <v>#N/A</v>
      </c>
      <c r="F30" s="1345" t="e">
        <f>VLOOKUP(A30,'Athlete and Points'!$A$1:$S$91,8,FALSE)</f>
        <v>#N/A</v>
      </c>
      <c r="G30" s="1346"/>
      <c r="H30" s="23" t="e">
        <f>VLOOKUP(A30,'Athlete and Points'!$A$1:$S$91,11,FALSE)</f>
        <v>#N/A</v>
      </c>
      <c r="I30" s="1345" t="e">
        <f>VLOOKUP(A30,'Athlete and Points'!$A$1:$S$91,14,FALSE)</f>
        <v>#N/A</v>
      </c>
      <c r="J30" s="1346"/>
      <c r="K30" s="1346"/>
      <c r="L30" s="1346"/>
      <c r="M30" s="23" t="e">
        <f>VLOOKUP(A30,'Athlete and Points'!$A$1:$S$91,17,FALSE)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Points'!$A$1:$S$91,2,FALSE)</f>
        <v>#N/A</v>
      </c>
      <c r="C31" s="1350"/>
      <c r="D31" s="20" t="e">
        <f>VLOOKUP(A31,'Athlete and Points'!$A$1:$S$91,4,FALSE)</f>
        <v>#N/A</v>
      </c>
      <c r="E31" s="19" t="e">
        <f>VLOOKUP(A31,'Athlete and Points'!$A$1:$S$91,5,FALSE)</f>
        <v>#N/A</v>
      </c>
      <c r="F31" s="1351" t="e">
        <f>VLOOKUP(A31,'Athlete and Points'!$A$1:$S$91,8,FALSE)</f>
        <v>#N/A</v>
      </c>
      <c r="G31" s="1352"/>
      <c r="H31" s="19" t="e">
        <f>VLOOKUP(A31,'Athlete and Points'!$A$1:$S$91,11,FALSE)</f>
        <v>#N/A</v>
      </c>
      <c r="I31" s="1351" t="e">
        <f>VLOOKUP(A31,'Athlete and Points'!$A$1:$S$91,14,FALSE)</f>
        <v>#N/A</v>
      </c>
      <c r="J31" s="1352"/>
      <c r="K31" s="1352"/>
      <c r="L31" s="1352"/>
      <c r="M31" s="19" t="e">
        <f>VLOOKUP(A31,'Athlete and Points'!$A$1:$S$91,17,FALSE)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149"/>
      <c r="C32" s="149"/>
      <c r="D32" s="163"/>
      <c r="E32" s="163"/>
      <c r="F32" s="1336"/>
      <c r="G32" s="1337"/>
      <c r="H32" s="163"/>
      <c r="I32" s="1336"/>
      <c r="J32" s="1337"/>
      <c r="K32" s="1337"/>
      <c r="L32" s="1337"/>
      <c r="M32" s="164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Points'!$A$1:$S$91,2,FALSE)</f>
        <v>#N/A</v>
      </c>
      <c r="C33" s="1338"/>
      <c r="D33" s="27" t="e">
        <f>VLOOKUP(A33,'Athlete and Points'!$A$1:$S$91,4,FALSE)</f>
        <v>#N/A</v>
      </c>
      <c r="E33" s="26" t="e">
        <f>VLOOKUP(A33,'Athlete and Points'!$A$1:$S$91,5,FALSE)</f>
        <v>#N/A</v>
      </c>
      <c r="F33" s="1339" t="e">
        <f>VLOOKUP(A33,'Athlete and Points'!$A$1:$S$91,8,FALSE)</f>
        <v>#N/A</v>
      </c>
      <c r="G33" s="1340"/>
      <c r="H33" s="26" t="e">
        <f>VLOOKUP(A33,'Athlete and Points'!$A$1:$S$91,11,FALSE)</f>
        <v>#N/A</v>
      </c>
      <c r="I33" s="1339" t="e">
        <f>VLOOKUP(A33,'Athlete and Points'!$A$1:$S$91,14,FALSE)</f>
        <v>#N/A</v>
      </c>
      <c r="J33" s="1340"/>
      <c r="K33" s="1340"/>
      <c r="L33" s="1340"/>
      <c r="M33" s="26" t="e">
        <f>VLOOKUP(A33,'Athlete and Points'!$A$1:$S$91,17,FALSE)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Points'!$A$1:$S$91,2,FALSE)</f>
        <v>#N/A</v>
      </c>
      <c r="C34" s="1344"/>
      <c r="D34" s="24" t="e">
        <f>VLOOKUP(A34,'Athlete and Points'!$A$1:$S$91,4,FALSE)</f>
        <v>#N/A</v>
      </c>
      <c r="E34" s="23" t="e">
        <f>VLOOKUP(A34,'Athlete and Points'!$A$1:$S$91,5,FALSE)</f>
        <v>#N/A</v>
      </c>
      <c r="F34" s="1345" t="e">
        <f>VLOOKUP(A34,'Athlete and Points'!$A$1:$S$91,8,FALSE)</f>
        <v>#N/A</v>
      </c>
      <c r="G34" s="1346"/>
      <c r="H34" s="23" t="e">
        <f>VLOOKUP(A34,'Athlete and Points'!$A$1:$S$91,11,FALSE)</f>
        <v>#N/A</v>
      </c>
      <c r="I34" s="1345" t="e">
        <f>VLOOKUP(A34,'Athlete and Points'!$A$1:$S$91,14,FALSE)</f>
        <v>#N/A</v>
      </c>
      <c r="J34" s="1346"/>
      <c r="K34" s="1346"/>
      <c r="L34" s="1346"/>
      <c r="M34" s="23" t="e">
        <f>VLOOKUP(A34,'Athlete and Points'!$A$1:$S$91,17,FALSE)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Points'!$A$1:$S$91,2,FALSE)</f>
        <v>#N/A</v>
      </c>
      <c r="C35" s="1344"/>
      <c r="D35" s="24" t="e">
        <f>VLOOKUP(A35,'Athlete and Points'!$A$1:$S$91,4,FALSE)</f>
        <v>#N/A</v>
      </c>
      <c r="E35" s="23" t="e">
        <f>VLOOKUP(A35,'Athlete and Points'!$A$1:$S$91,5,FALSE)</f>
        <v>#N/A</v>
      </c>
      <c r="F35" s="1345" t="e">
        <f>VLOOKUP(A35,'Athlete and Points'!$A$1:$S$91,8,FALSE)</f>
        <v>#N/A</v>
      </c>
      <c r="G35" s="1346"/>
      <c r="H35" s="23" t="e">
        <f>VLOOKUP(A35,'Athlete and Points'!$A$1:$S$91,11,FALSE)</f>
        <v>#N/A</v>
      </c>
      <c r="I35" s="1345" t="e">
        <f>VLOOKUP(A35,'Athlete and Points'!$A$1:$S$91,14,FALSE)</f>
        <v>#N/A</v>
      </c>
      <c r="J35" s="1346"/>
      <c r="K35" s="1346"/>
      <c r="L35" s="1346"/>
      <c r="M35" s="23" t="e">
        <f>VLOOKUP(A35,'Athlete and Points'!$A$1:$S$91,17,FALSE)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Points'!$A$1:$S$91,2,FALSE)</f>
        <v>#N/A</v>
      </c>
      <c r="C36" s="1344"/>
      <c r="D36" s="24" t="e">
        <f>VLOOKUP(A36,'Athlete and Points'!$A$1:$S$91,4,FALSE)</f>
        <v>#N/A</v>
      </c>
      <c r="E36" s="23" t="e">
        <f>VLOOKUP(A36,'Athlete and Points'!$A$1:$S$91,5,FALSE)</f>
        <v>#N/A</v>
      </c>
      <c r="F36" s="1345" t="e">
        <f>VLOOKUP(A36,'Athlete and Points'!$A$1:$S$91,8,FALSE)</f>
        <v>#N/A</v>
      </c>
      <c r="G36" s="1346"/>
      <c r="H36" s="23" t="e">
        <f>VLOOKUP(A36,'Athlete and Points'!$A$1:$S$91,11,FALSE)</f>
        <v>#N/A</v>
      </c>
      <c r="I36" s="1345" t="e">
        <f>VLOOKUP(A36,'Athlete and Points'!$A$1:$S$91,14,FALSE)</f>
        <v>#N/A</v>
      </c>
      <c r="J36" s="1346"/>
      <c r="K36" s="1346"/>
      <c r="L36" s="1346"/>
      <c r="M36" s="23" t="e">
        <f>VLOOKUP(A36,'Athlete and Points'!$A$1:$S$91,17,FALSE)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Points'!$A$1:$S$91,2,FALSE)</f>
        <v>#N/A</v>
      </c>
      <c r="C37" s="1344"/>
      <c r="D37" s="24" t="e">
        <f>VLOOKUP(A37,'Athlete and Points'!$A$1:$S$91,4,FALSE)</f>
        <v>#N/A</v>
      </c>
      <c r="E37" s="23" t="e">
        <f>VLOOKUP(A37,'Athlete and Points'!$A$1:$S$91,5,FALSE)</f>
        <v>#N/A</v>
      </c>
      <c r="F37" s="1345" t="e">
        <f>VLOOKUP(A37,'Athlete and Points'!$A$1:$S$91,8,FALSE)</f>
        <v>#N/A</v>
      </c>
      <c r="G37" s="1346"/>
      <c r="H37" s="23" t="e">
        <f>VLOOKUP(A37,'Athlete and Points'!$A$1:$S$91,11,FALSE)</f>
        <v>#N/A</v>
      </c>
      <c r="I37" s="1345" t="e">
        <f>VLOOKUP(A37,'Athlete and Points'!$A$1:$S$91,14,FALSE)</f>
        <v>#N/A</v>
      </c>
      <c r="J37" s="1346"/>
      <c r="K37" s="1346"/>
      <c r="L37" s="1346"/>
      <c r="M37" s="23" t="e">
        <f>VLOOKUP(A37,'Athlete and Points'!$A$1:$S$91,17,FALSE)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Points'!$A$1:$S$91,2,FALSE)</f>
        <v>#N/A</v>
      </c>
      <c r="C38" s="1344"/>
      <c r="D38" s="24" t="e">
        <f>VLOOKUP(A38,'Athlete and Points'!$A$1:$S$91,4,FALSE)</f>
        <v>#N/A</v>
      </c>
      <c r="E38" s="23" t="e">
        <f>VLOOKUP(A38,'Athlete and Points'!$A$1:$S$91,5,FALSE)</f>
        <v>#N/A</v>
      </c>
      <c r="F38" s="1345" t="e">
        <f>VLOOKUP(A38,'Athlete and Points'!$A$1:$S$91,8,FALSE)</f>
        <v>#N/A</v>
      </c>
      <c r="G38" s="1346"/>
      <c r="H38" s="23" t="e">
        <f>VLOOKUP(A38,'Athlete and Points'!$A$1:$S$91,11,FALSE)</f>
        <v>#N/A</v>
      </c>
      <c r="I38" s="1345" t="e">
        <f>VLOOKUP(A38,'Athlete and Points'!$A$1:$S$91,14,FALSE)</f>
        <v>#N/A</v>
      </c>
      <c r="J38" s="1346"/>
      <c r="K38" s="1346"/>
      <c r="L38" s="1346"/>
      <c r="M38" s="23" t="e">
        <f>VLOOKUP(A38,'Athlete and Points'!$A$1:$S$91,17,FALSE)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Points'!$A$1:$S$91,2,FALSE)</f>
        <v>#N/A</v>
      </c>
      <c r="C39" s="1344"/>
      <c r="D39" s="24" t="e">
        <f>VLOOKUP(A39,'Athlete and Points'!$A$1:$S$91,4,FALSE)</f>
        <v>#N/A</v>
      </c>
      <c r="E39" s="23" t="e">
        <f>VLOOKUP(A39,'Athlete and Points'!$A$1:$S$91,5,FALSE)</f>
        <v>#N/A</v>
      </c>
      <c r="F39" s="1345" t="e">
        <f>VLOOKUP(A39,'Athlete and Points'!$A$1:$S$91,8,FALSE)</f>
        <v>#N/A</v>
      </c>
      <c r="G39" s="1346"/>
      <c r="H39" s="23" t="e">
        <f>VLOOKUP(A39,'Athlete and Points'!$A$1:$S$91,11,FALSE)</f>
        <v>#N/A</v>
      </c>
      <c r="I39" s="1345" t="e">
        <f>VLOOKUP(A39,'Athlete and Points'!$A$1:$S$91,14,FALSE)</f>
        <v>#N/A</v>
      </c>
      <c r="J39" s="1346"/>
      <c r="K39" s="1346"/>
      <c r="L39" s="1346"/>
      <c r="M39" s="23" t="e">
        <f>VLOOKUP(A39,'Athlete and Points'!$A$1:$S$91,17,FALSE)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Points'!$A$1:$S$91,2,FALSE)</f>
        <v>#N/A</v>
      </c>
      <c r="C40" s="1344"/>
      <c r="D40" s="24" t="e">
        <f>VLOOKUP(A40,'Athlete and Points'!$A$1:$S$91,4,FALSE)</f>
        <v>#N/A</v>
      </c>
      <c r="E40" s="23" t="e">
        <f>VLOOKUP(A40,'Athlete and Points'!$A$1:$S$91,5,FALSE)</f>
        <v>#N/A</v>
      </c>
      <c r="F40" s="1345" t="e">
        <f>VLOOKUP(A40,'Athlete and Points'!$A$1:$S$91,8,FALSE)</f>
        <v>#N/A</v>
      </c>
      <c r="G40" s="1346"/>
      <c r="H40" s="23" t="e">
        <f>VLOOKUP(A40,'Athlete and Points'!$A$1:$S$91,11,FALSE)</f>
        <v>#N/A</v>
      </c>
      <c r="I40" s="1345" t="e">
        <f>VLOOKUP(A40,'Athlete and Points'!$A$1:$S$91,14,FALSE)</f>
        <v>#N/A</v>
      </c>
      <c r="J40" s="1346"/>
      <c r="K40" s="1346"/>
      <c r="L40" s="1346"/>
      <c r="M40" s="23" t="e">
        <f>VLOOKUP(A40,'Athlete and Points'!$A$1:$S$91,17,FALSE)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Points'!$A$1:$S$91,2,FALSE)</f>
        <v>#N/A</v>
      </c>
      <c r="C41" s="1344"/>
      <c r="D41" s="24" t="e">
        <f>VLOOKUP(A41,'Athlete and Points'!$A$1:$S$91,4,FALSE)</f>
        <v>#N/A</v>
      </c>
      <c r="E41" s="23" t="e">
        <f>VLOOKUP(A41,'Athlete and Points'!$A$1:$S$91,5,FALSE)</f>
        <v>#N/A</v>
      </c>
      <c r="F41" s="1345" t="e">
        <f>VLOOKUP(A41,'Athlete and Points'!$A$1:$S$91,8,FALSE)</f>
        <v>#N/A</v>
      </c>
      <c r="G41" s="1346"/>
      <c r="H41" s="23" t="e">
        <f>VLOOKUP(A41,'Athlete and Points'!$A$1:$S$91,11,FALSE)</f>
        <v>#N/A</v>
      </c>
      <c r="I41" s="1345" t="e">
        <f>VLOOKUP(A41,'Athlete and Points'!$A$1:$S$91,14,FALSE)</f>
        <v>#N/A</v>
      </c>
      <c r="J41" s="1346"/>
      <c r="K41" s="1346"/>
      <c r="L41" s="1346"/>
      <c r="M41" s="23" t="e">
        <f>VLOOKUP(A41,'Athlete and Points'!$A$1:$S$91,17,FALSE)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Points'!$A$1:$S$91,2,FALSE)</f>
        <v>#N/A</v>
      </c>
      <c r="C42" s="1350"/>
      <c r="D42" s="20" t="e">
        <f>VLOOKUP(A42,'Athlete and Points'!$A$1:$S$91,4,FALSE)</f>
        <v>#N/A</v>
      </c>
      <c r="E42" s="19" t="e">
        <f>VLOOKUP(A42,'Athlete and Points'!$A$1:$S$91,5,FALSE)</f>
        <v>#N/A</v>
      </c>
      <c r="F42" s="1351" t="e">
        <f>VLOOKUP(A42,'Athlete and Points'!$A$1:$S$91,8,FALSE)</f>
        <v>#N/A</v>
      </c>
      <c r="G42" s="1352"/>
      <c r="H42" s="19" t="e">
        <f>VLOOKUP(A42,'Athlete and Points'!$A$1:$S$91,11,FALSE)</f>
        <v>#N/A</v>
      </c>
      <c r="I42" s="1351" t="e">
        <f>VLOOKUP(A42,'Athlete and Points'!$A$1:$S$91,14,FALSE)</f>
        <v>#N/A</v>
      </c>
      <c r="J42" s="1352"/>
      <c r="K42" s="1352"/>
      <c r="L42" s="1352"/>
      <c r="M42" s="19" t="e">
        <f>VLOOKUP(A42,'Athlete and Points'!$A$1:$S$91,17,FALSE)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5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68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15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4189" priority="22" stopIfTrue="1">
      <formula>ISERROR($B$5:$B$13)</formula>
    </cfRule>
  </conditionalFormatting>
  <conditionalFormatting sqref="W9">
    <cfRule type="expression" dxfId="4188" priority="21" stopIfTrue="1">
      <formula>ISERROR($E$9)</formula>
    </cfRule>
  </conditionalFormatting>
  <conditionalFormatting sqref="C20">
    <cfRule type="expression" dxfId="4187" priority="20" stopIfTrue="1">
      <formula>ISERROR(C20:D35)</formula>
    </cfRule>
  </conditionalFormatting>
  <conditionalFormatting sqref="C20">
    <cfRule type="expression" dxfId="4186" priority="19" stopIfTrue="1">
      <formula>ISERROR(C20:D35)</formula>
    </cfRule>
  </conditionalFormatting>
  <conditionalFormatting sqref="B20:B31">
    <cfRule type="expression" dxfId="4185" priority="18" stopIfTrue="1">
      <formula>ISERROR(B20:B35)</formula>
    </cfRule>
  </conditionalFormatting>
  <conditionalFormatting sqref="D20:D31">
    <cfRule type="expression" dxfId="4184" priority="17" stopIfTrue="1">
      <formula>ISERROR(D20:H35)</formula>
    </cfRule>
  </conditionalFormatting>
  <conditionalFormatting sqref="F20:F31">
    <cfRule type="expression" dxfId="4183" priority="16" stopIfTrue="1">
      <formula>ISERROR(F20:N35)</formula>
    </cfRule>
  </conditionalFormatting>
  <conditionalFormatting sqref="E20:E31">
    <cfRule type="expression" dxfId="4182" priority="15" stopIfTrue="1">
      <formula>ISERROR(E20:K35)</formula>
    </cfRule>
  </conditionalFormatting>
  <conditionalFormatting sqref="I20:I31">
    <cfRule type="expression" dxfId="4181" priority="14" stopIfTrue="1">
      <formula>ISERROR(H20:R35)</formula>
    </cfRule>
  </conditionalFormatting>
  <conditionalFormatting sqref="H20:H31">
    <cfRule type="expression" dxfId="4180" priority="13" stopIfTrue="1">
      <formula>ISERROR(G20:P35)</formula>
    </cfRule>
  </conditionalFormatting>
  <conditionalFormatting sqref="F6 C20 A20:B31 E5:E6 D33:M42 C5:C6 K9:R10 L11:N11 D20:Q31 A33:B42">
    <cfRule type="containsErrors" dxfId="4179" priority="12" stopIfTrue="1">
      <formula>ISERROR(A5)</formula>
    </cfRule>
  </conditionalFormatting>
  <conditionalFormatting sqref="M21:M31">
    <cfRule type="expression" dxfId="4178" priority="11" stopIfTrue="1">
      <formula>ISERROR(L21:U36)</formula>
    </cfRule>
  </conditionalFormatting>
  <conditionalFormatting sqref="B33:B42">
    <cfRule type="expression" dxfId="4177" priority="10" stopIfTrue="1">
      <formula>ISERROR(B33:B48)</formula>
    </cfRule>
  </conditionalFormatting>
  <conditionalFormatting sqref="D33:D42">
    <cfRule type="expression" dxfId="4176" priority="9" stopIfTrue="1">
      <formula>ISERROR(D33:H48)</formula>
    </cfRule>
  </conditionalFormatting>
  <conditionalFormatting sqref="F33:F42">
    <cfRule type="expression" dxfId="4175" priority="8" stopIfTrue="1">
      <formula>ISERROR(F33:N48)</formula>
    </cfRule>
  </conditionalFormatting>
  <conditionalFormatting sqref="E33:E42">
    <cfRule type="expression" dxfId="4174" priority="7" stopIfTrue="1">
      <formula>ISERROR(E33:K48)</formula>
    </cfRule>
  </conditionalFormatting>
  <conditionalFormatting sqref="I33:I42">
    <cfRule type="expression" dxfId="4173" priority="6" stopIfTrue="1">
      <formula>ISERROR(H33:R48)</formula>
    </cfRule>
  </conditionalFormatting>
  <conditionalFormatting sqref="H33:H42">
    <cfRule type="expression" dxfId="4172" priority="5" stopIfTrue="1">
      <formula>ISERROR(G33:P48)</formula>
    </cfRule>
  </conditionalFormatting>
  <conditionalFormatting sqref="M33:M42">
    <cfRule type="expression" dxfId="4171" priority="4" stopIfTrue="1">
      <formula>ISERROR(L33:U48)</formula>
    </cfRule>
  </conditionalFormatting>
  <conditionalFormatting sqref="I34:I41">
    <cfRule type="expression" dxfId="4170" priority="3" stopIfTrue="1">
      <formula>ISERROR(H34:R49)</formula>
    </cfRule>
  </conditionalFormatting>
  <conditionalFormatting sqref="I33">
    <cfRule type="expression" dxfId="4169" priority="2" stopIfTrue="1">
      <formula>ISERROR(H33:R48)</formula>
    </cfRule>
  </conditionalFormatting>
  <conditionalFormatting sqref="I35:I42">
    <cfRule type="expression" dxfId="4168" priority="1" stopIfTrue="1">
      <formula>ISERROR(H35:R50)</formula>
    </cfRule>
  </conditionalFormatting>
  <hyperlinks>
    <hyperlink ref="U12" r:id="rId1" display="mailto:anyberg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/>
  <dimension ref="A1:AC94"/>
  <sheetViews>
    <sheetView tabSelected="1" zoomScaleNormal="100" workbookViewId="0">
      <selection activeCell="S5" sqref="S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T3" s="879"/>
      <c r="U3" s="879"/>
      <c r="V3" s="879"/>
      <c r="W3" s="879"/>
      <c r="X3" s="879"/>
      <c r="Y3" s="879"/>
      <c r="Z3" s="879"/>
    </row>
    <row r="4" spans="1:29" ht="13.5" thickBot="1">
      <c r="A4" s="16"/>
      <c r="D4" s="84"/>
      <c r="T4" s="879"/>
      <c r="U4" s="876" t="s">
        <v>425</v>
      </c>
      <c r="V4" s="877">
        <v>37711</v>
      </c>
      <c r="W4" s="878"/>
      <c r="X4" s="878"/>
      <c r="Y4" s="879"/>
      <c r="Z4" s="879"/>
      <c r="AB4" s="879"/>
      <c r="AC4" s="52"/>
    </row>
    <row r="5" spans="1:29" ht="13.5" thickTop="1">
      <c r="A5" s="43" t="s">
        <v>423</v>
      </c>
      <c r="B5" s="998"/>
      <c r="C5" s="42" t="str">
        <f>V5</f>
        <v>NorAm Finals</v>
      </c>
      <c r="E5" s="42"/>
      <c r="F5" s="85"/>
      <c r="G5" s="58"/>
      <c r="H5" s="998"/>
      <c r="I5" s="998"/>
      <c r="J5" s="998"/>
      <c r="K5" s="1281"/>
      <c r="L5" s="1281"/>
      <c r="M5" s="1281"/>
      <c r="N5" s="1281"/>
      <c r="O5" s="1281"/>
      <c r="P5" s="1281"/>
      <c r="Q5" s="1281"/>
      <c r="R5" s="1282"/>
      <c r="T5" s="879"/>
      <c r="U5" s="876" t="s">
        <v>422</v>
      </c>
      <c r="V5" s="880" t="str">
        <f>VLOOKUP($V$4,Calendar!$1:$1048576,4,FALSE)</f>
        <v>NorAm Finals</v>
      </c>
      <c r="W5" s="878"/>
      <c r="X5" s="878"/>
      <c r="Y5" s="879"/>
      <c r="Z5" s="879"/>
      <c r="AB5" s="879"/>
      <c r="AC5" s="52"/>
    </row>
    <row r="6" spans="1:29">
      <c r="A6" s="41" t="s">
        <v>420</v>
      </c>
      <c r="B6" s="1000"/>
      <c r="C6" s="83" t="str">
        <f>V6</f>
        <v>Copper Mountain</v>
      </c>
      <c r="E6" s="55"/>
      <c r="F6" s="56" t="str">
        <f>V7</f>
        <v>USA</v>
      </c>
      <c r="G6" s="1000"/>
      <c r="H6" s="1000"/>
      <c r="I6" s="1000"/>
      <c r="J6" s="1000"/>
      <c r="K6" s="1283"/>
      <c r="L6" s="1283"/>
      <c r="M6" s="1283"/>
      <c r="N6" s="1283"/>
      <c r="O6" s="1283"/>
      <c r="P6" s="1283"/>
      <c r="Q6" s="1283"/>
      <c r="R6" s="1284"/>
      <c r="T6" s="879"/>
      <c r="U6" s="876" t="s">
        <v>340</v>
      </c>
      <c r="V6" s="880" t="str">
        <f>VLOOKUP($V$4,Calendar!$1:$1048576,9,FALSE)</f>
        <v>Copper Mountain</v>
      </c>
      <c r="W6" s="878"/>
      <c r="X6" s="878"/>
      <c r="Y6" s="879"/>
      <c r="Z6" s="879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879"/>
      <c r="U7" s="876" t="s">
        <v>354</v>
      </c>
      <c r="V7" s="880" t="str">
        <f>VLOOKUP($V$4,Calendar!$1:$1048576,7,FALSE)</f>
        <v>USA</v>
      </c>
      <c r="W7" s="878"/>
      <c r="X7" s="878"/>
      <c r="Y7" s="879"/>
      <c r="Z7" s="879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98"/>
      <c r="M8" s="998"/>
      <c r="N8" s="998"/>
      <c r="O8" s="998"/>
      <c r="P8" s="998"/>
      <c r="Q8" s="998"/>
      <c r="R8" s="999"/>
      <c r="T8" s="879"/>
      <c r="U8" s="876" t="s">
        <v>414</v>
      </c>
      <c r="V8" s="880" t="s">
        <v>5937</v>
      </c>
      <c r="W8" s="878"/>
      <c r="X8" s="878"/>
      <c r="Y8" s="879"/>
      <c r="Z8" s="879"/>
      <c r="AB8" s="879"/>
      <c r="AC8" s="52"/>
    </row>
    <row r="9" spans="1:29">
      <c r="A9" s="41" t="s">
        <v>413</v>
      </c>
      <c r="B9" s="1000"/>
      <c r="C9" s="1000"/>
      <c r="D9" s="1000"/>
      <c r="E9" s="1000"/>
      <c r="F9" s="1000"/>
      <c r="G9" s="1000"/>
      <c r="H9" s="1000"/>
      <c r="I9" s="1000"/>
      <c r="J9" s="47"/>
      <c r="K9" s="1287">
        <f>V9</f>
        <v>42463</v>
      </c>
      <c r="L9" s="1288"/>
      <c r="M9" s="1288"/>
      <c r="N9" s="1288"/>
      <c r="O9" s="1288"/>
      <c r="P9" s="1288"/>
      <c r="Q9" s="1288"/>
      <c r="R9" s="1289"/>
      <c r="T9" s="879"/>
      <c r="U9" s="876" t="s">
        <v>412</v>
      </c>
      <c r="V9" s="881">
        <f>VLOOKUP($V$4,Calendar!$1:$1048576,5,FALSE)</f>
        <v>42463</v>
      </c>
      <c r="W9" s="876" t="s">
        <v>411</v>
      </c>
      <c r="X9" s="881">
        <f>VLOOKUP($V$4,Calendar!$1:$1048576,6,FALSE)</f>
        <v>42465</v>
      </c>
      <c r="Y9" s="879"/>
      <c r="Z9" s="879"/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42465</v>
      </c>
      <c r="L10" s="1285"/>
      <c r="M10" s="1285"/>
      <c r="N10" s="1285"/>
      <c r="O10" s="1285"/>
      <c r="P10" s="1285"/>
      <c r="Q10" s="1285"/>
      <c r="R10" s="1286"/>
      <c r="T10" s="879"/>
      <c r="U10" s="876" t="s">
        <v>409</v>
      </c>
      <c r="V10" s="880">
        <f>VLOOKUP($V$4,Calendar!$1:$1048576,33,FALSE)</f>
        <v>0</v>
      </c>
      <c r="W10" s="878"/>
      <c r="X10" s="878"/>
      <c r="Y10" s="879"/>
      <c r="Z10" s="879"/>
    </row>
    <row r="11" spans="1:29" ht="14.25" thickTop="1" thickBot="1">
      <c r="A11" s="43" t="s">
        <v>408</v>
      </c>
      <c r="B11" s="998"/>
      <c r="C11" s="998"/>
      <c r="D11" s="42" t="s">
        <v>407</v>
      </c>
      <c r="E11" s="998"/>
      <c r="F11" s="998"/>
      <c r="G11" s="998"/>
      <c r="H11" s="998"/>
      <c r="I11" s="999"/>
      <c r="J11" s="1266" t="s">
        <v>404</v>
      </c>
      <c r="K11" s="1267"/>
      <c r="L11" s="1268" t="str">
        <f>V8</f>
        <v>NC/NAC</v>
      </c>
      <c r="M11" s="1269"/>
      <c r="N11" s="1270"/>
      <c r="O11" s="1268"/>
      <c r="P11" s="1270"/>
      <c r="Q11" s="1268"/>
      <c r="R11" s="1271"/>
      <c r="T11" s="879"/>
      <c r="U11" s="876" t="s">
        <v>406</v>
      </c>
      <c r="V11" s="880">
        <f>VLOOKUP($V$4,Calendar!$1:$1048576,32,FALSE)</f>
        <v>0</v>
      </c>
      <c r="W11" s="878"/>
      <c r="X11" s="878"/>
      <c r="Y11" s="879"/>
      <c r="Z11" s="879"/>
    </row>
    <row r="12" spans="1:29" ht="13.5" thickBot="1">
      <c r="A12" s="41" t="s">
        <v>405</v>
      </c>
      <c r="B12" s="1001"/>
      <c r="C12" s="1001"/>
      <c r="D12" s="1001"/>
      <c r="E12" s="1001"/>
      <c r="F12" s="1001"/>
      <c r="G12" s="1001"/>
      <c r="H12" s="1001"/>
      <c r="I12" s="995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879"/>
      <c r="U12" s="876" t="s">
        <v>403</v>
      </c>
      <c r="V12" s="1509" t="s">
        <v>481</v>
      </c>
      <c r="W12" s="878"/>
      <c r="X12" s="878"/>
      <c r="Y12" s="879"/>
      <c r="Z12" s="879"/>
    </row>
    <row r="13" spans="1:29" ht="13.5" thickBot="1">
      <c r="A13" s="40" t="s">
        <v>402</v>
      </c>
      <c r="B13" s="996"/>
      <c r="C13" s="996"/>
      <c r="D13" s="996"/>
      <c r="E13" s="996"/>
      <c r="F13" s="996"/>
      <c r="G13" s="996"/>
      <c r="H13" s="996"/>
      <c r="I13" s="9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879"/>
      <c r="U13" s="876" t="s">
        <v>400</v>
      </c>
      <c r="V13" s="880">
        <f>VLOOKUP($V$4,Calendar!$1:$1048576,16,FALSE)</f>
        <v>0</v>
      </c>
      <c r="W13" s="878"/>
      <c r="X13" s="878"/>
      <c r="Y13" s="879"/>
      <c r="Z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11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1012" t="s">
        <v>393</v>
      </c>
      <c r="E17" s="1010"/>
      <c r="F17" s="1295"/>
      <c r="G17" s="1296"/>
      <c r="H17" s="1010"/>
      <c r="I17" s="1295"/>
      <c r="J17" s="1297"/>
      <c r="K17" s="1297"/>
      <c r="L17" s="1296"/>
      <c r="M17" s="1011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1006" t="s">
        <v>391</v>
      </c>
      <c r="E18" s="1004" t="s">
        <v>353</v>
      </c>
      <c r="F18" s="1320" t="s">
        <v>352</v>
      </c>
      <c r="G18" s="1321"/>
      <c r="H18" s="1004" t="s">
        <v>151</v>
      </c>
      <c r="I18" s="1320" t="s">
        <v>351</v>
      </c>
      <c r="J18" s="1322"/>
      <c r="K18" s="1322"/>
      <c r="L18" s="1321"/>
      <c r="M18" s="100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1009" t="s">
        <v>389</v>
      </c>
      <c r="E19" s="32"/>
      <c r="F19" s="1328"/>
      <c r="G19" s="1329"/>
      <c r="H19" s="1007"/>
      <c r="I19" s="1328"/>
      <c r="J19" s="1330"/>
      <c r="K19" s="1330"/>
      <c r="L19" s="1329"/>
      <c r="M19" s="100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1003"/>
      <c r="N20" s="1336"/>
      <c r="O20" s="1337"/>
      <c r="P20" s="1336"/>
      <c r="Q20" s="1337"/>
      <c r="R20" s="1002"/>
      <c r="T20" s="52" t="s">
        <v>1281</v>
      </c>
    </row>
    <row r="21" spans="1:21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488">
        <v>9040201</v>
      </c>
      <c r="B22" s="1410" t="str">
        <f>VLOOKUP(A22,'Athlete and Points'!$A$1:$S$279,2,FALSE)</f>
        <v>DICKSON Alex</v>
      </c>
      <c r="C22" s="1410"/>
      <c r="D22" s="489">
        <f>VLOOKUP(A22,'Athlete and Points'!$A$1:$S$279,4,FALSE)</f>
        <v>98</v>
      </c>
      <c r="E22" s="427"/>
      <c r="F22" s="1411">
        <f>VLOOKUP(A22,'Athlete and Points'!$A$1:$S$279,8,FALSE)</f>
        <v>98.4</v>
      </c>
      <c r="G22" s="1412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9040155</v>
      </c>
      <c r="B23" s="1344" t="str">
        <f>VLOOKUP(A23,'Athlete and Points'!$A$1:$S$279,2,FALSE)</f>
        <v>DICKSON Adam</v>
      </c>
      <c r="C23" s="1344"/>
      <c r="D23" s="24">
        <f>VLOOKUP(A23,'Athlete and Points'!$A$1:$S$279,4,FALSE)</f>
        <v>95</v>
      </c>
      <c r="E23" s="23"/>
      <c r="F23" s="1345">
        <f>VLOOKUP(A23,'Athlete and Points'!$A$1:$S$279,8,FALSE)</f>
        <v>242.5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9040188</v>
      </c>
      <c r="B24" s="1344" t="str">
        <f>VLOOKUP(A24,'Athlete and Points'!$A$1:$S$279,2,FALSE)</f>
        <v>LAMBERT Adam</v>
      </c>
      <c r="C24" s="1344"/>
      <c r="D24" s="24">
        <f>VLOOKUP(A24,'Athlete and Points'!$A$1:$S$279,4,FALSE)</f>
        <v>97</v>
      </c>
      <c r="E24" s="23"/>
      <c r="F24" s="1345">
        <f>VLOOKUP(A24,'Athlete and Points'!$A$1:$S$279,8,FALSE)</f>
        <v>142.80000000000001</v>
      </c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>
        <v>9040212</v>
      </c>
      <c r="B25" s="1344" t="str">
        <f>VLOOKUP(A25,'Athlete and Points'!$A$1:$S$279,2,FALSE)</f>
        <v>WILSON Ethan</v>
      </c>
      <c r="C25" s="1344"/>
      <c r="D25" s="24">
        <f>VLOOKUP(A25,'Athlete and Points'!$A$1:$S$279,4,FALSE)</f>
        <v>99</v>
      </c>
      <c r="E25" s="23"/>
      <c r="F25" s="1345">
        <f>VLOOKUP(A25,'Athlete and Points'!$A$1:$S$279,8,FALSE)</f>
        <v>42.9</v>
      </c>
      <c r="G25" s="1346"/>
      <c r="H25" s="23" t="e">
        <f>VLOOKUP(B25,Halfpipe!$A$1:$D$148,4,FALSE)</f>
        <v>#N/A</v>
      </c>
      <c r="I25" s="1345" t="str">
        <f>VLOOKUP(A25,'Athlete and Points'!$A$1:$S$279,14,FALSE)</f>
        <v>---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>
        <v>9040196</v>
      </c>
      <c r="B26" s="1344" t="str">
        <f>VLOOKUP(A26,'Athlete and Points'!$A$1:$S$279,2,FALSE)</f>
        <v>MASJUK Nicholas</v>
      </c>
      <c r="C26" s="1344"/>
      <c r="D26" s="24">
        <f>VLOOKUP(A26,'Athlete and Points'!$A$1:$S$279,4,FALSE)</f>
        <v>97</v>
      </c>
      <c r="E26" s="23"/>
      <c r="F26" s="1345">
        <f>VLOOKUP(A26,'Athlete and Points'!$A$1:$S$279,8,FALSE)</f>
        <v>57.2</v>
      </c>
      <c r="G26" s="1346"/>
      <c r="H26" s="23"/>
      <c r="I26" s="1345"/>
      <c r="J26" s="1346"/>
      <c r="K26" s="1346"/>
      <c r="L26" s="1346"/>
      <c r="M26" s="23"/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>
        <v>9040168</v>
      </c>
      <c r="B27" s="1344" t="str">
        <f>VLOOKUP(A27,'Athlete and Points'!$A$1:$S$279,2,FALSE)</f>
        <v>MILLER Josh</v>
      </c>
      <c r="C27" s="1344"/>
      <c r="D27" s="24">
        <f>VLOOKUP(A27,'Athlete and Points'!$A$1:$S$279,4,FALSE)</f>
        <v>94</v>
      </c>
      <c r="E27" s="23"/>
      <c r="F27" s="1345">
        <f>VLOOKUP(A27,'Athlete and Points'!$A$1:$S$279,8,FALSE)</f>
        <v>173</v>
      </c>
      <c r="G27" s="1346"/>
      <c r="H27" s="23" t="e">
        <f>VLOOKUP(B27,Halfpipe!$A$1:$D$148,4,FALSE)</f>
        <v>#N/A</v>
      </c>
      <c r="I27" s="1345" t="str">
        <f>VLOOKUP(A27,'Athlete and Points'!$A$1:$S$279,14,FALSE)</f>
        <v>---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>
        <v>9040174</v>
      </c>
      <c r="B28" s="1344" t="str">
        <f>VLOOKUP(A28,'Athlete and Points'!$A$1:$S$279,2,FALSE)</f>
        <v>GARNER Ryan</v>
      </c>
      <c r="C28" s="1344"/>
      <c r="D28" s="24">
        <f>VLOOKUP(A28,'Athlete and Points'!$A$1:$S$279,4,FALSE)</f>
        <v>97</v>
      </c>
      <c r="E28" s="23"/>
      <c r="F28" s="1345">
        <f>VLOOKUP(A28,'Athlete and Points'!$A$1:$S$279,8,FALSE)</f>
        <v>64</v>
      </c>
      <c r="G28" s="1346"/>
      <c r="H28" s="23" t="e">
        <f>VLOOKUP(B28,Halfpipe!$A$1:$D$148,4,FALSE)</f>
        <v>#N/A</v>
      </c>
      <c r="I28" s="1345" t="str">
        <f>VLOOKUP(A28,'Athlete and Points'!$A$1:$S$279,14,FALSE)</f>
        <v>---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>
        <v>9040238</v>
      </c>
      <c r="B29" s="1344" t="str">
        <f>VLOOKUP(A29,'Athlete and Points'!$A$1:$S$279,2,FALSE)</f>
        <v>NAJDECKI-DEVINE Ca...</v>
      </c>
      <c r="C29" s="1344"/>
      <c r="D29" s="24">
        <f>VLOOKUP(A29,'Athlete and Points'!$A$1:$S$279,4,FALSE)</f>
        <v>97</v>
      </c>
      <c r="E29" s="23"/>
      <c r="F29" s="1345">
        <f>VLOOKUP(A29,'Athlete and Points'!$A$1:$S$279,8,FALSE)</f>
        <v>15.36</v>
      </c>
      <c r="G29" s="1346"/>
      <c r="H29" s="23" t="e">
        <f>VLOOKUP(B29,Halfpipe!$A$1:$D$148,4,FALSE)</f>
        <v>#N/A</v>
      </c>
      <c r="I29" s="1345" t="str">
        <f>VLOOKUP(A29,'Athlete and Points'!$A$1:$S$279,14,FALSE)</f>
        <v>---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>
        <v>9040229</v>
      </c>
      <c r="B30" s="1344" t="str">
        <f>VLOOKUP(A30,'Athlete and Points'!$A$1:$S$279,2,FALSE)</f>
        <v>MANDL Max</v>
      </c>
      <c r="C30" s="1344"/>
      <c r="D30" s="24">
        <f>VLOOKUP(A30,'Athlete and Points'!$A$1:$S$279,4,FALSE)</f>
        <v>98</v>
      </c>
      <c r="E30" s="23"/>
      <c r="F30" s="1345">
        <f>VLOOKUP(A30,'Athlete and Points'!$A$1:$S$279,8,FALSE)</f>
        <v>68.900000000000006</v>
      </c>
      <c r="G30" s="1346"/>
      <c r="H30" s="23"/>
      <c r="I30" s="1345"/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>
        <v>9040245</v>
      </c>
      <c r="B31" s="1350" t="str">
        <f>VLOOKUP(A31,'Athlete and Points'!$A$1:$S$279,2,FALSE)</f>
        <v>PENNINGTON Angus</v>
      </c>
      <c r="C31" s="1350"/>
      <c r="D31" s="20">
        <f>VLOOKUP(A31,'Athlete and Points'!$A$1:$S$279,4,FALSE)</f>
        <v>97</v>
      </c>
      <c r="E31" s="19"/>
      <c r="F31" s="1351">
        <f>VLOOKUP(A31,'Athlete and Points'!$A$1:$S$279,8,FALSE)</f>
        <v>25.25</v>
      </c>
      <c r="G31" s="1352"/>
      <c r="H31" s="19" t="e">
        <f>VLOOKUP(B31,Halfpipe!$A$1:$D$148,4,FALSE)</f>
        <v>#N/A</v>
      </c>
      <c r="I31" s="1351" t="str">
        <f>VLOOKUP(A31,'Athlete and Points'!$A$1:$S$279,14,FALSE)</f>
        <v>---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1013"/>
      <c r="C32" s="1013"/>
      <c r="D32" s="1002"/>
      <c r="E32" s="100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9045058</v>
      </c>
      <c r="B33" s="1338" t="str">
        <f>VLOOKUP(A33,'Athlete and Points'!$A$1:$S$279,2,FALSE)</f>
        <v>TURNER Ellise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164.8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9045066</v>
      </c>
      <c r="B35" s="1344" t="str">
        <f>VLOOKUP(A35,'Athlete and Points'!$A$1:$S$279,2,FALSE)</f>
        <v>BAFF Georgia</v>
      </c>
      <c r="C35" s="1344"/>
      <c r="D35" s="24">
        <f>VLOOKUP(A35,'Athlete and Points'!$A$1:$S$279,4,FALSE)</f>
        <v>97</v>
      </c>
      <c r="E35" s="23"/>
      <c r="F35" s="1345">
        <f>VLOOKUP(A35,'Athlete and Points'!$A$1:$S$279,8,FALSE)</f>
        <v>224</v>
      </c>
      <c r="G35" s="1346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10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5620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5943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945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1001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2913" priority="21" stopIfTrue="1">
      <formula>ISERROR($B$5:$B$13)</formula>
    </cfRule>
  </conditionalFormatting>
  <conditionalFormatting sqref="X9">
    <cfRule type="expression" dxfId="2912" priority="20" stopIfTrue="1">
      <formula>ISERROR($E$9)</formula>
    </cfRule>
  </conditionalFormatting>
  <conditionalFormatting sqref="C20">
    <cfRule type="expression" dxfId="2911" priority="19" stopIfTrue="1">
      <formula>ISERROR(C20:D35)</formula>
    </cfRule>
  </conditionalFormatting>
  <conditionalFormatting sqref="C20">
    <cfRule type="expression" dxfId="2910" priority="18" stopIfTrue="1">
      <formula>ISERROR(C20:D35)</formula>
    </cfRule>
  </conditionalFormatting>
  <conditionalFormatting sqref="B20:B31">
    <cfRule type="expression" dxfId="2909" priority="17" stopIfTrue="1">
      <formula>ISERROR(B20:B35)</formula>
    </cfRule>
  </conditionalFormatting>
  <conditionalFormatting sqref="D20:D31">
    <cfRule type="expression" dxfId="2908" priority="16" stopIfTrue="1">
      <formula>ISERROR(D20:H35)</formula>
    </cfRule>
  </conditionalFormatting>
  <conditionalFormatting sqref="F20:F31">
    <cfRule type="expression" dxfId="2907" priority="15" stopIfTrue="1">
      <formula>ISERROR(F20:N35)</formula>
    </cfRule>
  </conditionalFormatting>
  <conditionalFormatting sqref="E20:E31">
    <cfRule type="expression" dxfId="2906" priority="14" stopIfTrue="1">
      <formula>ISERROR(E20:K35)</formula>
    </cfRule>
  </conditionalFormatting>
  <conditionalFormatting sqref="I20:I31">
    <cfRule type="expression" dxfId="2905" priority="13" stopIfTrue="1">
      <formula>ISERROR(H20:R35)</formula>
    </cfRule>
  </conditionalFormatting>
  <conditionalFormatting sqref="H20:H42">
    <cfRule type="expression" dxfId="2904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903" priority="11" stopIfTrue="1">
      <formula>ISERROR(A5)</formula>
    </cfRule>
  </conditionalFormatting>
  <conditionalFormatting sqref="M21:M42">
    <cfRule type="expression" dxfId="2902" priority="10" stopIfTrue="1">
      <formula>ISERROR(L21:X36)</formula>
    </cfRule>
  </conditionalFormatting>
  <conditionalFormatting sqref="B33:B42">
    <cfRule type="expression" dxfId="2901" priority="9" stopIfTrue="1">
      <formula>ISERROR(B33:B48)</formula>
    </cfRule>
  </conditionalFormatting>
  <conditionalFormatting sqref="D33:D42">
    <cfRule type="expression" dxfId="2900" priority="8" stopIfTrue="1">
      <formula>ISERROR(D33:H48)</formula>
    </cfRule>
  </conditionalFormatting>
  <conditionalFormatting sqref="F33:F42">
    <cfRule type="expression" dxfId="2899" priority="7" stopIfTrue="1">
      <formula>ISERROR(F33:N48)</formula>
    </cfRule>
  </conditionalFormatting>
  <conditionalFormatting sqref="E33:E42">
    <cfRule type="expression" dxfId="2898" priority="6" stopIfTrue="1">
      <formula>ISERROR(E33:K48)</formula>
    </cfRule>
  </conditionalFormatting>
  <conditionalFormatting sqref="I33:I42">
    <cfRule type="expression" dxfId="2897" priority="5" stopIfTrue="1">
      <formula>ISERROR(H33:R48)</formula>
    </cfRule>
  </conditionalFormatting>
  <conditionalFormatting sqref="I34:I41">
    <cfRule type="expression" dxfId="2896" priority="4" stopIfTrue="1">
      <formula>ISERROR(H34:R49)</formula>
    </cfRule>
  </conditionalFormatting>
  <conditionalFormatting sqref="I33:I42">
    <cfRule type="expression" dxfId="2895" priority="3" stopIfTrue="1">
      <formula>ISERROR(H33:R48)</formula>
    </cfRule>
  </conditionalFormatting>
  <conditionalFormatting sqref="I35:I42">
    <cfRule type="expression" dxfId="2894" priority="2" stopIfTrue="1">
      <formula>ISERROR(H35:R50)</formula>
    </cfRule>
  </conditionalFormatting>
  <conditionalFormatting sqref="H21:H42">
    <cfRule type="expression" dxfId="2893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rgb="FFFF0000"/>
  </sheetPr>
  <dimension ref="A1:AC94"/>
  <sheetViews>
    <sheetView topLeftCell="A13" zoomScaleNormal="100" workbookViewId="0">
      <selection activeCell="V12" sqref="V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37357</v>
      </c>
      <c r="W4" s="16"/>
      <c r="X4" s="16"/>
      <c r="AB4" s="879"/>
      <c r="AC4" s="52"/>
    </row>
    <row r="5" spans="1:29" ht="13.5" thickTop="1">
      <c r="A5" s="43" t="s">
        <v>423</v>
      </c>
      <c r="B5" s="933"/>
      <c r="C5" s="42" t="str">
        <f>V5</f>
        <v>Cardrona Continental Cup</v>
      </c>
      <c r="E5" s="42"/>
      <c r="F5" s="85"/>
      <c r="G5" s="58"/>
      <c r="H5" s="933"/>
      <c r="I5" s="933"/>
      <c r="J5" s="933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Cardrona Continental Cup</v>
      </c>
      <c r="W5" s="16"/>
      <c r="X5" s="16"/>
      <c r="AB5" s="879"/>
      <c r="AC5" s="52"/>
    </row>
    <row r="6" spans="1:29">
      <c r="A6" s="41" t="s">
        <v>420</v>
      </c>
      <c r="B6" s="932"/>
      <c r="C6" s="83" t="str">
        <f>V6</f>
        <v>Cardrona</v>
      </c>
      <c r="E6" s="55"/>
      <c r="F6" s="56" t="str">
        <f>V7</f>
        <v>NZL</v>
      </c>
      <c r="G6" s="932"/>
      <c r="H6" s="932"/>
      <c r="I6" s="932"/>
      <c r="J6" s="932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Cardrona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NZL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33"/>
      <c r="M8" s="933"/>
      <c r="N8" s="933"/>
      <c r="O8" s="933"/>
      <c r="P8" s="933"/>
      <c r="Q8" s="933"/>
      <c r="R8" s="934"/>
      <c r="U8" s="39" t="s">
        <v>414</v>
      </c>
      <c r="V8" s="955" t="s">
        <v>2097</v>
      </c>
      <c r="W8" s="16"/>
      <c r="X8" s="16"/>
      <c r="AB8" s="879"/>
      <c r="AC8" s="52"/>
    </row>
    <row r="9" spans="1:29">
      <c r="A9" s="41" t="s">
        <v>413</v>
      </c>
      <c r="B9" s="932"/>
      <c r="C9" s="932"/>
      <c r="D9" s="932"/>
      <c r="E9" s="932"/>
      <c r="F9" s="932"/>
      <c r="G9" s="932"/>
      <c r="H9" s="932"/>
      <c r="I9" s="932"/>
      <c r="J9" s="47"/>
      <c r="K9" s="1287">
        <f>V9</f>
        <v>42210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42210</v>
      </c>
      <c r="W9" s="39" t="s">
        <v>411</v>
      </c>
      <c r="X9" s="46">
        <f>VLOOKUP($V$4,Calendar!$1:$1048576,6,FALSE)</f>
        <v>42211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42211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33"/>
      <c r="C11" s="933"/>
      <c r="D11" s="42" t="s">
        <v>407</v>
      </c>
      <c r="E11" s="933"/>
      <c r="F11" s="933"/>
      <c r="G11" s="933"/>
      <c r="H11" s="933"/>
      <c r="I11" s="934"/>
      <c r="J11" s="1266" t="s">
        <v>404</v>
      </c>
      <c r="K11" s="1267"/>
      <c r="L11" s="1268" t="str">
        <f>V8</f>
        <v>ANC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935"/>
      <c r="C12" s="935"/>
      <c r="D12" s="935"/>
      <c r="E12" s="935"/>
      <c r="F12" s="935"/>
      <c r="G12" s="935"/>
      <c r="H12" s="935"/>
      <c r="I12" s="92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1458</v>
      </c>
      <c r="W12" s="16"/>
      <c r="X12" s="16"/>
    </row>
    <row r="13" spans="1:29" ht="13.5" thickBot="1">
      <c r="A13" s="40" t="s">
        <v>402</v>
      </c>
      <c r="B13" s="918"/>
      <c r="C13" s="918"/>
      <c r="D13" s="918"/>
      <c r="E13" s="918"/>
      <c r="F13" s="918"/>
      <c r="G13" s="918"/>
      <c r="H13" s="918"/>
      <c r="I13" s="91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923" t="s">
        <v>393</v>
      </c>
      <c r="E17" s="921"/>
      <c r="F17" s="1295"/>
      <c r="G17" s="1296"/>
      <c r="H17" s="921"/>
      <c r="I17" s="1295"/>
      <c r="J17" s="1297"/>
      <c r="K17" s="1297"/>
      <c r="L17" s="1296"/>
      <c r="M17" s="922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926" t="s">
        <v>391</v>
      </c>
      <c r="E18" s="924" t="s">
        <v>353</v>
      </c>
      <c r="F18" s="1320" t="s">
        <v>352</v>
      </c>
      <c r="G18" s="1321"/>
      <c r="H18" s="924" t="s">
        <v>151</v>
      </c>
      <c r="I18" s="1320" t="s">
        <v>351</v>
      </c>
      <c r="J18" s="1322"/>
      <c r="K18" s="1322"/>
      <c r="L18" s="1321"/>
      <c r="M18" s="925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929" t="s">
        <v>389</v>
      </c>
      <c r="E19" s="32"/>
      <c r="F19" s="1328"/>
      <c r="G19" s="1329"/>
      <c r="H19" s="927"/>
      <c r="I19" s="1328"/>
      <c r="J19" s="1330"/>
      <c r="K19" s="1330"/>
      <c r="L19" s="1329"/>
      <c r="M19" s="928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30"/>
      <c r="N20" s="1336"/>
      <c r="O20" s="1337"/>
      <c r="P20" s="1336"/>
      <c r="Q20" s="1337"/>
      <c r="R20" s="931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917"/>
      <c r="C32" s="917"/>
      <c r="D32" s="931"/>
      <c r="E32" s="93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9045073</v>
      </c>
      <c r="B33" s="1338" t="str">
        <f>VLOOKUP(A33,'Athlete and Points'!$A$1:$S$279,2,FALSE)</f>
        <v>ARTHUR Emily</v>
      </c>
      <c r="C33" s="1338"/>
      <c r="D33" s="27">
        <f>VLOOKUP(A33,'Athlete and Points'!$A$1:$S$279,4,FALSE)</f>
        <v>99</v>
      </c>
      <c r="E33" s="26"/>
      <c r="F33" s="1339"/>
      <c r="G33" s="1340"/>
      <c r="H33" s="26">
        <v>175</v>
      </c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2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93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1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3">
    <cfRule type="expression" dxfId="2892" priority="21" stopIfTrue="1">
      <formula>ISERROR($B$5:$B$13)</formula>
    </cfRule>
  </conditionalFormatting>
  <conditionalFormatting sqref="X9">
    <cfRule type="expression" dxfId="2891" priority="20" stopIfTrue="1">
      <formula>ISERROR($E$9)</formula>
    </cfRule>
  </conditionalFormatting>
  <conditionalFormatting sqref="C20">
    <cfRule type="expression" dxfId="2890" priority="19" stopIfTrue="1">
      <formula>ISERROR(C20:D35)</formula>
    </cfRule>
  </conditionalFormatting>
  <conditionalFormatting sqref="C20">
    <cfRule type="expression" dxfId="2889" priority="18" stopIfTrue="1">
      <formula>ISERROR(C20:D35)</formula>
    </cfRule>
  </conditionalFormatting>
  <conditionalFormatting sqref="B20:B31">
    <cfRule type="expression" dxfId="2888" priority="17" stopIfTrue="1">
      <formula>ISERROR(B20:B35)</formula>
    </cfRule>
  </conditionalFormatting>
  <conditionalFormatting sqref="D20:D31">
    <cfRule type="expression" dxfId="2887" priority="16" stopIfTrue="1">
      <formula>ISERROR(D20:H35)</formula>
    </cfRule>
  </conditionalFormatting>
  <conditionalFormatting sqref="F20:F31">
    <cfRule type="expression" dxfId="2886" priority="15" stopIfTrue="1">
      <formula>ISERROR(F20:N35)</formula>
    </cfRule>
  </conditionalFormatting>
  <conditionalFormatting sqref="E20:E31">
    <cfRule type="expression" dxfId="2885" priority="14" stopIfTrue="1">
      <formula>ISERROR(E20:K35)</formula>
    </cfRule>
  </conditionalFormatting>
  <conditionalFormatting sqref="I20:I31">
    <cfRule type="expression" dxfId="2884" priority="13" stopIfTrue="1">
      <formula>ISERROR(H20:R35)</formula>
    </cfRule>
  </conditionalFormatting>
  <conditionalFormatting sqref="H20:H42">
    <cfRule type="expression" dxfId="2883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882" priority="11" stopIfTrue="1">
      <formula>ISERROR(A5)</formula>
    </cfRule>
  </conditionalFormatting>
  <conditionalFormatting sqref="M21:M42">
    <cfRule type="expression" dxfId="2881" priority="10" stopIfTrue="1">
      <formula>ISERROR(L21:X36)</formula>
    </cfRule>
  </conditionalFormatting>
  <conditionalFormatting sqref="B33:B42">
    <cfRule type="expression" dxfId="2880" priority="9" stopIfTrue="1">
      <formula>ISERROR(B33:B48)</formula>
    </cfRule>
  </conditionalFormatting>
  <conditionalFormatting sqref="D33:D42">
    <cfRule type="expression" dxfId="2879" priority="8" stopIfTrue="1">
      <formula>ISERROR(D33:H48)</formula>
    </cfRule>
  </conditionalFormatting>
  <conditionalFormatting sqref="F33:F42">
    <cfRule type="expression" dxfId="2878" priority="7" stopIfTrue="1">
      <formula>ISERROR(F33:N48)</formula>
    </cfRule>
  </conditionalFormatting>
  <conditionalFormatting sqref="E33:E42">
    <cfRule type="expression" dxfId="2877" priority="6" stopIfTrue="1">
      <formula>ISERROR(E33:K48)</formula>
    </cfRule>
  </conditionalFormatting>
  <conditionalFormatting sqref="I33:I42">
    <cfRule type="expression" dxfId="2876" priority="5" stopIfTrue="1">
      <formula>ISERROR(H33:R48)</formula>
    </cfRule>
  </conditionalFormatting>
  <conditionalFormatting sqref="I34:I41">
    <cfRule type="expression" dxfId="2875" priority="4" stopIfTrue="1">
      <formula>ISERROR(H34:R49)</formula>
    </cfRule>
  </conditionalFormatting>
  <conditionalFormatting sqref="I33:I42">
    <cfRule type="expression" dxfId="2874" priority="3" stopIfTrue="1">
      <formula>ISERROR(H33:R48)</formula>
    </cfRule>
  </conditionalFormatting>
  <conditionalFormatting sqref="I35:I42">
    <cfRule type="expression" dxfId="2873" priority="2" stopIfTrue="1">
      <formula>ISERROR(H35:R50)</formula>
    </cfRule>
  </conditionalFormatting>
  <conditionalFormatting sqref="H21:H42">
    <cfRule type="expression" dxfId="2872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tabColor rgb="FFFF0000"/>
  </sheetPr>
  <dimension ref="A1:AC94"/>
  <sheetViews>
    <sheetView zoomScaleNormal="100" workbookViewId="0">
      <selection activeCell="V12" sqref="V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37331</v>
      </c>
      <c r="W4" s="16"/>
      <c r="X4" s="16"/>
      <c r="AB4" s="879"/>
      <c r="AC4" s="52"/>
    </row>
    <row r="5" spans="1:29" ht="13.5" thickTop="1">
      <c r="A5" s="43" t="s">
        <v>423</v>
      </c>
      <c r="B5" s="611"/>
      <c r="C5" s="42" t="str">
        <f>V5</f>
        <v>Hotham SBX Festival</v>
      </c>
      <c r="E5" s="42"/>
      <c r="F5" s="85"/>
      <c r="G5" s="58"/>
      <c r="H5" s="611"/>
      <c r="I5" s="611"/>
      <c r="J5" s="611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str">
        <f>VLOOKUP($V$4,Calendar!$1:$1048576,4,FALSE)</f>
        <v>Hotham SBX Festival</v>
      </c>
      <c r="W5" s="16"/>
      <c r="X5" s="16"/>
      <c r="AB5" s="879"/>
      <c r="AC5" s="52"/>
    </row>
    <row r="6" spans="1:29">
      <c r="A6" s="41" t="s">
        <v>420</v>
      </c>
      <c r="B6" s="610"/>
      <c r="C6" s="83" t="str">
        <f>V6</f>
        <v>Hotham</v>
      </c>
      <c r="E6" s="55"/>
      <c r="F6" s="56" t="str">
        <f>V7</f>
        <v>AUS</v>
      </c>
      <c r="G6" s="610"/>
      <c r="H6" s="610"/>
      <c r="I6" s="610"/>
      <c r="J6" s="610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Hotham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AUS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11"/>
      <c r="M8" s="611"/>
      <c r="N8" s="611"/>
      <c r="O8" s="611"/>
      <c r="P8" s="611"/>
      <c r="Q8" s="611"/>
      <c r="R8" s="612"/>
      <c r="U8" s="39" t="s">
        <v>414</v>
      </c>
      <c r="V8" s="891" t="s">
        <v>2097</v>
      </c>
      <c r="W8" s="16"/>
      <c r="X8" s="16"/>
      <c r="AB8" s="879"/>
      <c r="AC8" s="52"/>
    </row>
    <row r="9" spans="1:29">
      <c r="A9" s="41" t="s">
        <v>413</v>
      </c>
      <c r="B9" s="610"/>
      <c r="C9" s="610"/>
      <c r="D9" s="610"/>
      <c r="E9" s="610"/>
      <c r="F9" s="610"/>
      <c r="G9" s="610"/>
      <c r="H9" s="610"/>
      <c r="I9" s="610"/>
      <c r="J9" s="47"/>
      <c r="K9" s="1287">
        <f>V9</f>
        <v>42221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42221</v>
      </c>
      <c r="W9" s="39" t="s">
        <v>411</v>
      </c>
      <c r="X9" s="46">
        <f>VLOOKUP($V$4,Calendar!$1:$1048576,6,FALSE)</f>
        <v>42223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42223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611"/>
      <c r="C11" s="611"/>
      <c r="D11" s="42" t="s">
        <v>407</v>
      </c>
      <c r="E11" s="611"/>
      <c r="F11" s="611"/>
      <c r="G11" s="611"/>
      <c r="H11" s="611"/>
      <c r="I11" s="612"/>
      <c r="J11" s="1266" t="s">
        <v>404</v>
      </c>
      <c r="K11" s="1267"/>
      <c r="L11" s="1268" t="str">
        <f>V8</f>
        <v>ANC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613"/>
      <c r="C12" s="613"/>
      <c r="D12" s="613"/>
      <c r="E12" s="613"/>
      <c r="F12" s="613"/>
      <c r="G12" s="613"/>
      <c r="H12" s="613"/>
      <c r="I12" s="598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255" t="s">
        <v>272</v>
      </c>
      <c r="W12" s="16"/>
      <c r="X12" s="16"/>
    </row>
    <row r="13" spans="1:29" ht="13.5" thickBot="1">
      <c r="A13" s="40" t="s">
        <v>402</v>
      </c>
      <c r="B13" s="596"/>
      <c r="C13" s="596"/>
      <c r="D13" s="596"/>
      <c r="E13" s="596"/>
      <c r="F13" s="596"/>
      <c r="G13" s="596"/>
      <c r="H13" s="596"/>
      <c r="I13" s="597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601" t="s">
        <v>393</v>
      </c>
      <c r="E17" s="599"/>
      <c r="F17" s="1295"/>
      <c r="G17" s="1296"/>
      <c r="H17" s="599"/>
      <c r="I17" s="1295"/>
      <c r="J17" s="1297"/>
      <c r="K17" s="1297"/>
      <c r="L17" s="1296"/>
      <c r="M17" s="600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604" t="s">
        <v>391</v>
      </c>
      <c r="E18" s="602" t="s">
        <v>353</v>
      </c>
      <c r="F18" s="1320" t="s">
        <v>352</v>
      </c>
      <c r="G18" s="1321"/>
      <c r="H18" s="602" t="s">
        <v>151</v>
      </c>
      <c r="I18" s="1320" t="s">
        <v>351</v>
      </c>
      <c r="J18" s="1322"/>
      <c r="K18" s="1322"/>
      <c r="L18" s="1321"/>
      <c r="M18" s="603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607" t="s">
        <v>389</v>
      </c>
      <c r="E19" s="32"/>
      <c r="F19" s="1328"/>
      <c r="G19" s="1329"/>
      <c r="H19" s="605"/>
      <c r="I19" s="1328"/>
      <c r="J19" s="1330"/>
      <c r="K19" s="1330"/>
      <c r="L19" s="1329"/>
      <c r="M19" s="606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608"/>
      <c r="N20" s="1336"/>
      <c r="O20" s="1337"/>
      <c r="P20" s="1336"/>
      <c r="Q20" s="1337"/>
      <c r="R20" s="609"/>
      <c r="T20" s="52" t="s">
        <v>1281</v>
      </c>
    </row>
    <row r="21" spans="1:21" ht="13.5" thickBot="1">
      <c r="A21" s="28">
        <v>9040168</v>
      </c>
      <c r="B21" s="1338" t="str">
        <f>VLOOKUP(A21,'Athlete and Points'!$A$1:$S$279,2,FALSE)</f>
        <v>MILLER Josh</v>
      </c>
      <c r="C21" s="1338"/>
      <c r="D21" s="27">
        <f>VLOOKUP(A21,'Athlete and Points'!$A$1:$S$279,4,FALSE)</f>
        <v>94</v>
      </c>
      <c r="E21" s="26"/>
      <c r="F21" s="1438" t="s">
        <v>384</v>
      </c>
      <c r="G21" s="1439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425" t="s">
        <v>384</v>
      </c>
      <c r="G22" s="142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>
        <v>9040198</v>
      </c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/>
      <c r="F23" s="1425" t="s">
        <v>384</v>
      </c>
      <c r="G23" s="142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>
        <v>7040060</v>
      </c>
      <c r="B24" s="1344" t="s">
        <v>2098</v>
      </c>
      <c r="C24" s="1344"/>
      <c r="D24" s="24">
        <v>84</v>
      </c>
      <c r="E24" s="23" t="str">
        <f>VLOOKUP(A24,'Athlete and Points'!$A$1:$S$279,5,FALSE)</f>
        <v>---</v>
      </c>
      <c r="F24" s="1425" t="s">
        <v>384</v>
      </c>
      <c r="G24" s="1426"/>
      <c r="H24" s="23" t="e">
        <f>VLOOKUP(B24,Halfpipe!$A$1:$D$148,4,FALSE)</f>
        <v>#N/A</v>
      </c>
      <c r="I24" s="1345">
        <f>VLOOKUP(A24,'Athlete and Points'!$A$1:$S$279,14,FALSE)</f>
        <v>0.05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595"/>
      <c r="C32" s="595"/>
      <c r="D32" s="609"/>
      <c r="E32" s="609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9045068</v>
      </c>
      <c r="B33" s="1338" t="str">
        <f>VLOOKUP(A33,'Athlete and Points'!$A$1:$S$279,2,FALSE)</f>
        <v>MCIVOR Chloe</v>
      </c>
      <c r="C33" s="1338"/>
      <c r="D33" s="27">
        <f>VLOOKUP(A33,'Athlete and Points'!$A$1:$S$279,4,FALSE)</f>
        <v>97</v>
      </c>
      <c r="E33" s="26"/>
      <c r="F33" s="1438" t="s">
        <v>384</v>
      </c>
      <c r="G33" s="1439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9045087</v>
      </c>
      <c r="B34" s="1344" t="str">
        <f>VLOOKUP(A34,'Athlete and Points'!$A$1:$S$279,2,FALSE)</f>
        <v>FERNANDEZ Mollie</v>
      </c>
      <c r="C34" s="1344"/>
      <c r="D34" s="24">
        <f>VLOOKUP(A34,'Athlete and Points'!$A$1:$S$279,4,FALSE)</f>
        <v>98</v>
      </c>
      <c r="E34" s="23"/>
      <c r="F34" s="1425" t="s">
        <v>384</v>
      </c>
      <c r="G34" s="1426"/>
      <c r="H34" s="23">
        <f>VLOOKUP(B34,Halfpipe!$A$1:$D$148,4,FALSE)</f>
        <v>1.55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>
        <v>9045095</v>
      </c>
      <c r="B35" s="1344" t="s">
        <v>2099</v>
      </c>
      <c r="C35" s="1344"/>
      <c r="D35" s="24">
        <v>99</v>
      </c>
      <c r="E35" s="23" t="str">
        <f>VLOOKUP(A35,'Athlete and Points'!$A$1:$S$279,5,FALSE)</f>
        <v>---</v>
      </c>
      <c r="F35" s="1425" t="s">
        <v>384</v>
      </c>
      <c r="G35" s="1426"/>
      <c r="H35" s="23" t="e">
        <f>VLOOKUP(B35,Halfpipe!$A$1:$D$148,4,FALSE)</f>
        <v>#N/A</v>
      </c>
      <c r="I35" s="1345" t="str">
        <f>VLOOKUP(A35,'Athlete and Points'!$A$1:$S$279,14,FALSE)</f>
        <v>---</v>
      </c>
      <c r="J35" s="1346"/>
      <c r="K35" s="1346"/>
      <c r="L35" s="1346"/>
      <c r="M35" s="23"/>
      <c r="N35" s="1347"/>
      <c r="O35" s="1348"/>
      <c r="P35" s="1347"/>
      <c r="Q35" s="1349"/>
      <c r="R35" s="22"/>
    </row>
    <row r="36" spans="1:18" ht="13.5" thickBot="1">
      <c r="A36" s="25">
        <v>9045099</v>
      </c>
      <c r="B36" s="1344" t="s">
        <v>2100</v>
      </c>
      <c r="C36" s="1344"/>
      <c r="D36" s="24">
        <v>2000</v>
      </c>
      <c r="E36" s="23" t="str">
        <f>VLOOKUP(A36,'Athlete and Points'!$A$1:$S$279,5,FALSE)</f>
        <v>---</v>
      </c>
      <c r="F36" s="1425" t="s">
        <v>384</v>
      </c>
      <c r="G36" s="1426"/>
      <c r="H36" s="23" t="e">
        <f>VLOOKUP(B36,Halfpipe!$A$1:$D$148,4,FALSE)</f>
        <v>#N/A</v>
      </c>
      <c r="I36" s="1345" t="str">
        <f>VLOOKUP(A36,'Athlete and Points'!$A$1:$S$279,14,FALSE)</f>
        <v>---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604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13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96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V5:V13">
    <cfRule type="expression" dxfId="2871" priority="23" stopIfTrue="1">
      <formula>ISERROR($B$5:$B$13)</formula>
    </cfRule>
  </conditionalFormatting>
  <conditionalFormatting sqref="X9">
    <cfRule type="expression" dxfId="2870" priority="22" stopIfTrue="1">
      <formula>ISERROR($E$9)</formula>
    </cfRule>
  </conditionalFormatting>
  <conditionalFormatting sqref="C20">
    <cfRule type="expression" dxfId="2869" priority="21" stopIfTrue="1">
      <formula>ISERROR(C20:D35)</formula>
    </cfRule>
  </conditionalFormatting>
  <conditionalFormatting sqref="C20">
    <cfRule type="expression" dxfId="2868" priority="20" stopIfTrue="1">
      <formula>ISERROR(C20:D35)</formula>
    </cfRule>
  </conditionalFormatting>
  <conditionalFormatting sqref="B20:B31">
    <cfRule type="expression" dxfId="2867" priority="19" stopIfTrue="1">
      <formula>ISERROR(B20:B35)</formula>
    </cfRule>
  </conditionalFormatting>
  <conditionalFormatting sqref="D20:D31">
    <cfRule type="expression" dxfId="2866" priority="18" stopIfTrue="1">
      <formula>ISERROR(D20:H35)</formula>
    </cfRule>
  </conditionalFormatting>
  <conditionalFormatting sqref="F20:F31">
    <cfRule type="expression" dxfId="2865" priority="17" stopIfTrue="1">
      <formula>ISERROR(F20:N35)</formula>
    </cfRule>
  </conditionalFormatting>
  <conditionalFormatting sqref="E20:E31">
    <cfRule type="expression" dxfId="2864" priority="16" stopIfTrue="1">
      <formula>ISERROR(E20:K35)</formula>
    </cfRule>
  </conditionalFormatting>
  <conditionalFormatting sqref="I20:I31">
    <cfRule type="expression" dxfId="2863" priority="15" stopIfTrue="1">
      <formula>ISERROR(H20:R35)</formula>
    </cfRule>
  </conditionalFormatting>
  <conditionalFormatting sqref="H20:H42">
    <cfRule type="expression" dxfId="2862" priority="14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861" priority="13" stopIfTrue="1">
      <formula>ISERROR(A5)</formula>
    </cfRule>
  </conditionalFormatting>
  <conditionalFormatting sqref="M21:M42">
    <cfRule type="expression" dxfId="2860" priority="12" stopIfTrue="1">
      <formula>ISERROR(L21:X36)</formula>
    </cfRule>
  </conditionalFormatting>
  <conditionalFormatting sqref="B33:B42">
    <cfRule type="expression" dxfId="2859" priority="11" stopIfTrue="1">
      <formula>ISERROR(B33:B48)</formula>
    </cfRule>
  </conditionalFormatting>
  <conditionalFormatting sqref="D33:D42">
    <cfRule type="expression" dxfId="2858" priority="10" stopIfTrue="1">
      <formula>ISERROR(D33:H48)</formula>
    </cfRule>
  </conditionalFormatting>
  <conditionalFormatting sqref="F33:F42">
    <cfRule type="expression" dxfId="2857" priority="9" stopIfTrue="1">
      <formula>ISERROR(F33:N48)</formula>
    </cfRule>
  </conditionalFormatting>
  <conditionalFormatting sqref="E33:E42">
    <cfRule type="expression" dxfId="2856" priority="8" stopIfTrue="1">
      <formula>ISERROR(E33:K48)</formula>
    </cfRule>
  </conditionalFormatting>
  <conditionalFormatting sqref="I33:I42">
    <cfRule type="expression" dxfId="2855" priority="7" stopIfTrue="1">
      <formula>ISERROR(H33:R48)</formula>
    </cfRule>
  </conditionalFormatting>
  <conditionalFormatting sqref="I34:I41">
    <cfRule type="expression" dxfId="2854" priority="4" stopIfTrue="1">
      <formula>ISERROR(H34:R49)</formula>
    </cfRule>
  </conditionalFormatting>
  <conditionalFormatting sqref="I33:I42">
    <cfRule type="expression" dxfId="2853" priority="3" stopIfTrue="1">
      <formula>ISERROR(H33:R48)</formula>
    </cfRule>
  </conditionalFormatting>
  <conditionalFormatting sqref="I35:I42">
    <cfRule type="expression" dxfId="2852" priority="2" stopIfTrue="1">
      <formula>ISERROR(H35:R50)</formula>
    </cfRule>
  </conditionalFormatting>
  <conditionalFormatting sqref="H21:H42">
    <cfRule type="expression" dxfId="2851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rgb="FFFF0000"/>
  </sheetPr>
  <dimension ref="A1:AC94"/>
  <sheetViews>
    <sheetView zoomScaleNormal="100" workbookViewId="0">
      <selection activeCell="V12" sqref="V12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>
        <v>37443</v>
      </c>
      <c r="W4" s="16"/>
      <c r="X4" s="16"/>
      <c r="AB4" s="879"/>
      <c r="AC4" s="52"/>
    </row>
    <row r="5" spans="1:29" ht="13.5" thickTop="1">
      <c r="A5" s="43" t="s">
        <v>423</v>
      </c>
      <c r="B5" s="959"/>
      <c r="C5" s="42"/>
      <c r="E5" s="42"/>
      <c r="F5" s="85"/>
      <c r="G5" s="58"/>
      <c r="H5" s="959"/>
      <c r="I5" s="959"/>
      <c r="J5" s="959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/>
      <c r="W5" s="16"/>
      <c r="X5" s="16"/>
      <c r="AB5" s="879"/>
      <c r="AC5" s="52"/>
    </row>
    <row r="6" spans="1:29">
      <c r="A6" s="41" t="s">
        <v>420</v>
      </c>
      <c r="B6" s="961"/>
      <c r="C6" s="83" t="str">
        <f>V6</f>
        <v>Antillanca</v>
      </c>
      <c r="E6" s="55"/>
      <c r="F6" s="56" t="str">
        <f>V7</f>
        <v>CHI</v>
      </c>
      <c r="G6" s="961"/>
      <c r="H6" s="961"/>
      <c r="I6" s="961"/>
      <c r="J6" s="961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str">
        <f>VLOOKUP($V$4,Calendar!$1:$1048576,9,FALSE)</f>
        <v>Antillanca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str">
        <f>VLOOKUP($V$4,Calendar!$1:$1048576,7,FALSE)</f>
        <v>CHI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59"/>
      <c r="M8" s="959"/>
      <c r="N8" s="959"/>
      <c r="O8" s="959"/>
      <c r="P8" s="959"/>
      <c r="Q8" s="959"/>
      <c r="R8" s="960"/>
      <c r="U8" s="39" t="s">
        <v>414</v>
      </c>
      <c r="V8" s="891" t="s">
        <v>1337</v>
      </c>
      <c r="W8" s="16"/>
      <c r="X8" s="16"/>
      <c r="AB8" s="879"/>
      <c r="AC8" s="52"/>
    </row>
    <row r="9" spans="1:29">
      <c r="A9" s="41" t="s">
        <v>413</v>
      </c>
      <c r="B9" s="961"/>
      <c r="C9" s="961"/>
      <c r="D9" s="961"/>
      <c r="E9" s="961"/>
      <c r="F9" s="961"/>
      <c r="G9" s="961"/>
      <c r="H9" s="961"/>
      <c r="I9" s="961"/>
      <c r="J9" s="47"/>
      <c r="K9" s="1287">
        <f>V9</f>
        <v>42247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>
        <f>VLOOKUP($V$4,Calendar!$1:$1048576,5,FALSE)</f>
        <v>42247</v>
      </c>
      <c r="W9" s="39" t="s">
        <v>411</v>
      </c>
      <c r="X9" s="46">
        <f>VLOOKUP($V$4,Calendar!$1:$1048576,6,FALSE)</f>
        <v>42248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>
        <f>X9</f>
        <v>42248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>
        <f>VLOOKUP($V$4,Calendar!$1:$1048576,33,FALSE)</f>
        <v>0</v>
      </c>
      <c r="W10" s="16"/>
      <c r="X10" s="16"/>
    </row>
    <row r="11" spans="1:29" ht="14.25" thickTop="1" thickBot="1">
      <c r="A11" s="43" t="s">
        <v>408</v>
      </c>
      <c r="B11" s="959"/>
      <c r="C11" s="959"/>
      <c r="D11" s="42" t="s">
        <v>407</v>
      </c>
      <c r="E11" s="959"/>
      <c r="F11" s="959"/>
      <c r="G11" s="959"/>
      <c r="H11" s="959"/>
      <c r="I11" s="960"/>
      <c r="J11" s="1266" t="s">
        <v>404</v>
      </c>
      <c r="K11" s="1267"/>
      <c r="L11" s="1268" t="str">
        <f>V8</f>
        <v>SAC</v>
      </c>
      <c r="M11" s="1269"/>
      <c r="N11" s="1270"/>
      <c r="O11" s="1268"/>
      <c r="P11" s="1270"/>
      <c r="Q11" s="1268"/>
      <c r="R11" s="1271"/>
      <c r="U11" s="39" t="s">
        <v>406</v>
      </c>
      <c r="V11" s="38">
        <f>VLOOKUP($V$4,Calendar!$1:$1048576,32,FALSE)</f>
        <v>0</v>
      </c>
      <c r="W11" s="16"/>
      <c r="X11" s="16"/>
    </row>
    <row r="12" spans="1:29" ht="13.5" thickBot="1">
      <c r="A12" s="41" t="s">
        <v>405</v>
      </c>
      <c r="B12" s="962"/>
      <c r="C12" s="962"/>
      <c r="D12" s="962"/>
      <c r="E12" s="962"/>
      <c r="F12" s="962"/>
      <c r="G12" s="962"/>
      <c r="H12" s="962"/>
      <c r="I12" s="95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189" t="s">
        <v>244</v>
      </c>
      <c r="W12" s="16"/>
      <c r="X12" s="16"/>
    </row>
    <row r="13" spans="1:29" ht="13.5" thickBot="1">
      <c r="A13" s="40" t="s">
        <v>402</v>
      </c>
      <c r="B13" s="957"/>
      <c r="C13" s="957"/>
      <c r="D13" s="957"/>
      <c r="E13" s="957"/>
      <c r="F13" s="957"/>
      <c r="G13" s="957"/>
      <c r="H13" s="957"/>
      <c r="I13" s="95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>
        <f>VLOOKUP($V$4,Calendar!$1:$1048576,16,FALSE)</f>
        <v>0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973" t="s">
        <v>393</v>
      </c>
      <c r="E17" s="971"/>
      <c r="F17" s="1295"/>
      <c r="G17" s="1296"/>
      <c r="H17" s="971"/>
      <c r="I17" s="1295"/>
      <c r="J17" s="1297"/>
      <c r="K17" s="1297"/>
      <c r="L17" s="1296"/>
      <c r="M17" s="972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967" t="s">
        <v>391</v>
      </c>
      <c r="E18" s="965" t="s">
        <v>353</v>
      </c>
      <c r="F18" s="1320" t="s">
        <v>352</v>
      </c>
      <c r="G18" s="1321"/>
      <c r="H18" s="965" t="s">
        <v>151</v>
      </c>
      <c r="I18" s="1320" t="s">
        <v>351</v>
      </c>
      <c r="J18" s="1322"/>
      <c r="K18" s="1322"/>
      <c r="L18" s="1321"/>
      <c r="M18" s="96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970" t="s">
        <v>389</v>
      </c>
      <c r="E19" s="32"/>
      <c r="F19" s="1328"/>
      <c r="G19" s="1329"/>
      <c r="H19" s="968"/>
      <c r="I19" s="1328"/>
      <c r="J19" s="1330"/>
      <c r="K19" s="1330"/>
      <c r="L19" s="1329"/>
      <c r="M19" s="969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64"/>
      <c r="N20" s="1336"/>
      <c r="O20" s="1337"/>
      <c r="P20" s="1336"/>
      <c r="Q20" s="1337"/>
      <c r="R20" s="963"/>
      <c r="T20" s="52" t="s">
        <v>1281</v>
      </c>
    </row>
    <row r="21" spans="1:21" ht="13.5" thickBot="1">
      <c r="A21" s="28">
        <v>9040155</v>
      </c>
      <c r="B21" s="1338" t="str">
        <f>VLOOKUP(A21,'Athlete and Points'!$A$1:$S$279,2,FALSE)</f>
        <v>DICKSON Adam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242.5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>
        <v>9040168</v>
      </c>
      <c r="B22" s="1344" t="str">
        <f>VLOOKUP(A22,'Athlete and Points'!$A$1:$S$279,2,FALSE)</f>
        <v>MILLER Josh</v>
      </c>
      <c r="C22" s="1344"/>
      <c r="D22" s="24">
        <f>VLOOKUP(A22,'Athlete and Points'!$A$1:$S$279,4,FALSE)</f>
        <v>94</v>
      </c>
      <c r="E22" s="23"/>
      <c r="F22" s="1345">
        <f>VLOOKUP(A22,'Athlete and Points'!$A$1:$S$279,8,FALSE)</f>
        <v>173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974"/>
      <c r="C32" s="974"/>
      <c r="D32" s="963"/>
      <c r="E32" s="963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6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96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5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1 V13">
    <cfRule type="expression" dxfId="2850" priority="21" stopIfTrue="1">
      <formula>ISERROR($B$5:$B$13)</formula>
    </cfRule>
  </conditionalFormatting>
  <conditionalFormatting sqref="X9">
    <cfRule type="expression" dxfId="2849" priority="20" stopIfTrue="1">
      <formula>ISERROR($E$9)</formula>
    </cfRule>
  </conditionalFormatting>
  <conditionalFormatting sqref="C20">
    <cfRule type="expression" dxfId="2848" priority="19" stopIfTrue="1">
      <formula>ISERROR(C20:D35)</formula>
    </cfRule>
  </conditionalFormatting>
  <conditionalFormatting sqref="C20">
    <cfRule type="expression" dxfId="2847" priority="18" stopIfTrue="1">
      <formula>ISERROR(C20:D35)</formula>
    </cfRule>
  </conditionalFormatting>
  <conditionalFormatting sqref="B20:B31">
    <cfRule type="expression" dxfId="2846" priority="17" stopIfTrue="1">
      <formula>ISERROR(B20:B35)</formula>
    </cfRule>
  </conditionalFormatting>
  <conditionalFormatting sqref="D20:D31">
    <cfRule type="expression" dxfId="2845" priority="16" stopIfTrue="1">
      <formula>ISERROR(D20:H35)</formula>
    </cfRule>
  </conditionalFormatting>
  <conditionalFormatting sqref="F20:F31">
    <cfRule type="expression" dxfId="2844" priority="15" stopIfTrue="1">
      <formula>ISERROR(F20:N35)</formula>
    </cfRule>
  </conditionalFormatting>
  <conditionalFormatting sqref="E20:E31">
    <cfRule type="expression" dxfId="2843" priority="14" stopIfTrue="1">
      <formula>ISERROR(E20:K35)</formula>
    </cfRule>
  </conditionalFormatting>
  <conditionalFormatting sqref="I20:I31">
    <cfRule type="expression" dxfId="2842" priority="13" stopIfTrue="1">
      <formula>ISERROR(H20:R35)</formula>
    </cfRule>
  </conditionalFormatting>
  <conditionalFormatting sqref="H20:H42">
    <cfRule type="expression" dxfId="2841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840" priority="11" stopIfTrue="1">
      <formula>ISERROR(A5)</formula>
    </cfRule>
  </conditionalFormatting>
  <conditionalFormatting sqref="M21:M42">
    <cfRule type="expression" dxfId="2839" priority="10" stopIfTrue="1">
      <formula>ISERROR(L21:X36)</formula>
    </cfRule>
  </conditionalFormatting>
  <conditionalFormatting sqref="B33:B42">
    <cfRule type="expression" dxfId="2838" priority="9" stopIfTrue="1">
      <formula>ISERROR(B33:B48)</formula>
    </cfRule>
  </conditionalFormatting>
  <conditionalFormatting sqref="D33:D42">
    <cfRule type="expression" dxfId="2837" priority="8" stopIfTrue="1">
      <formula>ISERROR(D33:H48)</formula>
    </cfRule>
  </conditionalFormatting>
  <conditionalFormatting sqref="F33:F42">
    <cfRule type="expression" dxfId="2836" priority="7" stopIfTrue="1">
      <formula>ISERROR(F33:N48)</formula>
    </cfRule>
  </conditionalFormatting>
  <conditionalFormatting sqref="E33:E42">
    <cfRule type="expression" dxfId="2835" priority="6" stopIfTrue="1">
      <formula>ISERROR(E33:K48)</formula>
    </cfRule>
  </conditionalFormatting>
  <conditionalFormatting sqref="I33:I42">
    <cfRule type="expression" dxfId="2834" priority="5" stopIfTrue="1">
      <formula>ISERROR(H33:R48)</formula>
    </cfRule>
  </conditionalFormatting>
  <conditionalFormatting sqref="I34:I41">
    <cfRule type="expression" dxfId="2833" priority="4" stopIfTrue="1">
      <formula>ISERROR(H34:R49)</formula>
    </cfRule>
  </conditionalFormatting>
  <conditionalFormatting sqref="I33:I42">
    <cfRule type="expression" dxfId="2832" priority="3" stopIfTrue="1">
      <formula>ISERROR(H33:R48)</formula>
    </cfRule>
  </conditionalFormatting>
  <conditionalFormatting sqref="I35:I42">
    <cfRule type="expression" dxfId="2831" priority="2" stopIfTrue="1">
      <formula>ISERROR(H35:R50)</formula>
    </cfRule>
  </conditionalFormatting>
  <conditionalFormatting sqref="H21:H42">
    <cfRule type="expression" dxfId="2830" priority="1" stopIfTrue="1">
      <formula>ISERROR(G21:P36)</formula>
    </cfRule>
  </conditionalFormatting>
  <hyperlinks>
    <hyperlink ref="T30" r:id="rId1"/>
    <hyperlink ref="T29" r:id="rId2"/>
    <hyperlink ref="T31" r:id="rId3"/>
    <hyperlink ref="V12" r:id="rId4" display="mailto:fischile@fedeskichile.cl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>
    <tabColor rgb="FFFF0000"/>
  </sheetPr>
  <dimension ref="A1:AF94"/>
  <sheetViews>
    <sheetView zoomScaleNormal="100" workbookViewId="0">
      <selection activeCell="Y28" sqref="Y2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36971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94"/>
      <c r="C5" s="42"/>
      <c r="E5" s="42"/>
      <c r="F5" s="85"/>
      <c r="G5" s="58"/>
      <c r="H5" s="794"/>
      <c r="I5" s="794"/>
      <c r="J5" s="794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93"/>
      <c r="C6" s="83" t="e">
        <f>X6</f>
        <v>#N/A</v>
      </c>
      <c r="E6" s="55"/>
      <c r="F6" s="56" t="e">
        <f>X7</f>
        <v>#N/A</v>
      </c>
      <c r="G6" s="793"/>
      <c r="H6" s="793"/>
      <c r="I6" s="793"/>
      <c r="J6" s="793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94"/>
      <c r="M8" s="794"/>
      <c r="N8" s="794"/>
      <c r="O8" s="794"/>
      <c r="P8" s="794"/>
      <c r="Q8" s="794"/>
      <c r="R8" s="795"/>
      <c r="V8" s="52"/>
      <c r="W8" s="883" t="s">
        <v>414</v>
      </c>
      <c r="X8" s="30" t="s">
        <v>1311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93"/>
      <c r="C9" s="793"/>
      <c r="D9" s="793"/>
      <c r="E9" s="793"/>
      <c r="F9" s="793"/>
      <c r="G9" s="793"/>
      <c r="H9" s="793"/>
      <c r="I9" s="793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94"/>
      <c r="C11" s="794"/>
      <c r="D11" s="42" t="s">
        <v>407</v>
      </c>
      <c r="E11" s="794"/>
      <c r="F11" s="794"/>
      <c r="G11" s="794"/>
      <c r="H11" s="794"/>
      <c r="I11" s="795"/>
      <c r="J11" s="1266" t="s">
        <v>404</v>
      </c>
      <c r="K11" s="1267"/>
      <c r="L11" s="1268" t="str">
        <f>X8</f>
        <v>JUN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96"/>
      <c r="C12" s="796"/>
      <c r="D12" s="796"/>
      <c r="E12" s="796"/>
      <c r="F12" s="796"/>
      <c r="G12" s="796"/>
      <c r="H12" s="796"/>
      <c r="I12" s="78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885" t="s">
        <v>1302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79"/>
      <c r="C13" s="779"/>
      <c r="D13" s="779"/>
      <c r="E13" s="779"/>
      <c r="F13" s="779"/>
      <c r="G13" s="779"/>
      <c r="H13" s="779"/>
      <c r="I13" s="78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84" t="s">
        <v>393</v>
      </c>
      <c r="E17" s="782"/>
      <c r="F17" s="1295"/>
      <c r="G17" s="1296"/>
      <c r="H17" s="782"/>
      <c r="I17" s="1295"/>
      <c r="J17" s="1297"/>
      <c r="K17" s="1297"/>
      <c r="L17" s="1296"/>
      <c r="M17" s="783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87" t="s">
        <v>391</v>
      </c>
      <c r="E18" s="785" t="s">
        <v>353</v>
      </c>
      <c r="F18" s="1320" t="s">
        <v>352</v>
      </c>
      <c r="G18" s="1321"/>
      <c r="H18" s="785" t="s">
        <v>151</v>
      </c>
      <c r="I18" s="1320" t="s">
        <v>351</v>
      </c>
      <c r="J18" s="1322"/>
      <c r="K18" s="1322"/>
      <c r="L18" s="1321"/>
      <c r="M18" s="786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90" t="s">
        <v>389</v>
      </c>
      <c r="E19" s="32"/>
      <c r="F19" s="1328"/>
      <c r="G19" s="1329"/>
      <c r="H19" s="788"/>
      <c r="I19" s="1328"/>
      <c r="J19" s="1330"/>
      <c r="K19" s="1330"/>
      <c r="L19" s="1329"/>
      <c r="M19" s="789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91"/>
      <c r="N20" s="1336"/>
      <c r="O20" s="1337"/>
      <c r="P20" s="1336"/>
      <c r="Q20" s="1337"/>
      <c r="R20" s="792"/>
      <c r="T20" s="52" t="s">
        <v>1280</v>
      </c>
    </row>
    <row r="21" spans="1:20" ht="13.5" thickBot="1">
      <c r="A21" s="28">
        <v>9040162</v>
      </c>
      <c r="B21" s="1338" t="str">
        <f>VLOOKUP(A21,'Athlete and Points'!$A$1:$S$279,2,FALSE)</f>
        <v>THOMAS Matthew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253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78"/>
      <c r="C32" s="778"/>
      <c r="D32" s="792"/>
      <c r="E32" s="79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9045053</v>
      </c>
      <c r="B33" s="1338" t="str">
        <f>VLOOKUP(A33,'Athlete and Points'!$A$1:$S$279,2,FALSE)</f>
        <v>TUDHOPE Annabel</v>
      </c>
      <c r="C33" s="1338"/>
      <c r="D33" s="27">
        <f>VLOOKUP(A33,'Athlete and Points'!$A$1:$S$279,4,FALSE)</f>
        <v>95</v>
      </c>
      <c r="E33" s="26"/>
      <c r="F33" s="1339">
        <f>VLOOKUP(A33,'Athlete and Points'!$A$1:$S$279,8,FALSE)</f>
        <v>96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8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550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9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7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X5:X13">
    <cfRule type="expression" dxfId="2829" priority="21" stopIfTrue="1">
      <formula>ISERROR($B$5:$B$13)</formula>
    </cfRule>
  </conditionalFormatting>
  <conditionalFormatting sqref="Z9">
    <cfRule type="expression" dxfId="2828" priority="20" stopIfTrue="1">
      <formula>ISERROR($E$9)</formula>
    </cfRule>
  </conditionalFormatting>
  <conditionalFormatting sqref="C20">
    <cfRule type="expression" dxfId="2827" priority="19" stopIfTrue="1">
      <formula>ISERROR(C20:D35)</formula>
    </cfRule>
  </conditionalFormatting>
  <conditionalFormatting sqref="C20">
    <cfRule type="expression" dxfId="2826" priority="18" stopIfTrue="1">
      <formula>ISERROR(C20:D35)</formula>
    </cfRule>
  </conditionalFormatting>
  <conditionalFormatting sqref="B20:B31">
    <cfRule type="expression" dxfId="2825" priority="17" stopIfTrue="1">
      <formula>ISERROR(B20:B35)</formula>
    </cfRule>
  </conditionalFormatting>
  <conditionalFormatting sqref="D20:D31">
    <cfRule type="expression" dxfId="2824" priority="16" stopIfTrue="1">
      <formula>ISERROR(D20:H35)</formula>
    </cfRule>
  </conditionalFormatting>
  <conditionalFormatting sqref="F20:F31">
    <cfRule type="expression" dxfId="2823" priority="15" stopIfTrue="1">
      <formula>ISERROR(F20:N35)</formula>
    </cfRule>
  </conditionalFormatting>
  <conditionalFormatting sqref="E20:E31">
    <cfRule type="expression" dxfId="2822" priority="14" stopIfTrue="1">
      <formula>ISERROR(E20:K35)</formula>
    </cfRule>
  </conditionalFormatting>
  <conditionalFormatting sqref="I20:I31">
    <cfRule type="expression" dxfId="2821" priority="13" stopIfTrue="1">
      <formula>ISERROR(H20:R35)</formula>
    </cfRule>
  </conditionalFormatting>
  <conditionalFormatting sqref="H20:H42">
    <cfRule type="expression" dxfId="2820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819" priority="11" stopIfTrue="1">
      <formula>ISERROR(A5)</formula>
    </cfRule>
  </conditionalFormatting>
  <conditionalFormatting sqref="M21:M42">
    <cfRule type="expression" dxfId="2818" priority="10" stopIfTrue="1">
      <formula>ISERROR(L21:X36)</formula>
    </cfRule>
  </conditionalFormatting>
  <conditionalFormatting sqref="B33:B42">
    <cfRule type="expression" dxfId="2817" priority="9" stopIfTrue="1">
      <formula>ISERROR(B33:B48)</formula>
    </cfRule>
  </conditionalFormatting>
  <conditionalFormatting sqref="D33:D42">
    <cfRule type="expression" dxfId="2816" priority="8" stopIfTrue="1">
      <formula>ISERROR(D33:H48)</formula>
    </cfRule>
  </conditionalFormatting>
  <conditionalFormatting sqref="F33:F42">
    <cfRule type="expression" dxfId="2815" priority="7" stopIfTrue="1">
      <formula>ISERROR(F33:N48)</formula>
    </cfRule>
  </conditionalFormatting>
  <conditionalFormatting sqref="E33:E42">
    <cfRule type="expression" dxfId="2814" priority="6" stopIfTrue="1">
      <formula>ISERROR(E33:K48)</formula>
    </cfRule>
  </conditionalFormatting>
  <conditionalFormatting sqref="I33:I42">
    <cfRule type="expression" dxfId="2813" priority="5" stopIfTrue="1">
      <formula>ISERROR(H33:R48)</formula>
    </cfRule>
  </conditionalFormatting>
  <conditionalFormatting sqref="I34:I41">
    <cfRule type="expression" dxfId="2812" priority="4" stopIfTrue="1">
      <formula>ISERROR(H34:R49)</formula>
    </cfRule>
  </conditionalFormatting>
  <conditionalFormatting sqref="I33:I42">
    <cfRule type="expression" dxfId="2811" priority="3" stopIfTrue="1">
      <formula>ISERROR(H33:R48)</formula>
    </cfRule>
  </conditionalFormatting>
  <conditionalFormatting sqref="I35:I42">
    <cfRule type="expression" dxfId="2810" priority="2" stopIfTrue="1">
      <formula>ISERROR(H35:R50)</formula>
    </cfRule>
  </conditionalFormatting>
  <conditionalFormatting sqref="H21:H42">
    <cfRule type="expression" dxfId="2809" priority="1" stopIfTrue="1">
      <formula>ISERROR(G21:P36)</formula>
    </cfRule>
  </conditionalFormatting>
  <hyperlinks>
    <hyperlink ref="T29" r:id="rId1"/>
    <hyperlink ref="T28" r:id="rId2"/>
    <hyperlink ref="T30" r:id="rId3"/>
    <hyperlink ref="X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rgb="FFFF0000"/>
  </sheetPr>
  <dimension ref="A1:AF94"/>
  <sheetViews>
    <sheetView topLeftCell="A4" zoomScaleNormal="100" workbookViewId="0">
      <selection activeCell="X38" sqref="X3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0" max="20" width="11.8554687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36828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/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487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EC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255" t="s">
        <v>1302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1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1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1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1" ht="13.5" thickBot="1">
      <c r="A21" s="28">
        <v>9040149</v>
      </c>
      <c r="B21" s="1338" t="str">
        <f>VLOOKUP(A21,'Athlete and Points'!$A$1:$S$279,2,FALSE)</f>
        <v>HUGHES Jarryd</v>
      </c>
      <c r="C21" s="1338"/>
      <c r="D21" s="27">
        <f>VLOOKUP(A21,'Athlete and Points'!$A$1:$S$279,4,FALSE)</f>
        <v>95</v>
      </c>
      <c r="E21" s="26"/>
      <c r="F21" s="1339">
        <f>VLOOKUP(A21,'Athlete and Points'!$A$1:$S$279,8,FALSE)</f>
        <v>410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1">
      <c r="A22" s="25">
        <v>1044987</v>
      </c>
      <c r="B22" s="1344" t="str">
        <f>VLOOKUP(A22,'Athlete and Points'!$A$1:$S$279,2,FALSE)</f>
        <v>PULLIN Alex</v>
      </c>
      <c r="C22" s="1344"/>
      <c r="D22" s="24">
        <f>VLOOKUP(A22,'Athlete and Points'!$A$1:$S$279,4,FALSE)</f>
        <v>87</v>
      </c>
      <c r="E22" s="23"/>
      <c r="F22" s="1345">
        <f>VLOOKUP(A22,'Athlete and Points'!$A$1:$S$279,8,FALSE)</f>
        <v>800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1" ht="13.5" thickBot="1">
      <c r="A23" s="25">
        <v>9040077</v>
      </c>
      <c r="B23" s="1344" t="str">
        <f>VLOOKUP(A23,'Athlete and Points'!$A$1:$S$279,2,FALSE)</f>
        <v>BOLTON Cameron</v>
      </c>
      <c r="C23" s="1344"/>
      <c r="D23" s="24">
        <f>VLOOKUP(A23,'Athlete and Points'!$A$1:$S$279,4,FALSE)</f>
        <v>90</v>
      </c>
      <c r="E23" s="23"/>
      <c r="F23" s="1345">
        <f>VLOOKUP(A23,'Athlete and Points'!$A$1:$S$279,8,FALSE)</f>
        <v>378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1">
      <c r="A24" s="488"/>
      <c r="B24" s="1410" t="e">
        <f>VLOOKUP(A24,'Athlete and Points'!$A$1:$S$279,2,FALSE)</f>
        <v>#N/A</v>
      </c>
      <c r="C24" s="1410"/>
      <c r="D24" s="489" t="e">
        <f>VLOOKUP(A24,'Athlete and Points'!$A$1:$S$279,4,FALSE)</f>
        <v>#N/A</v>
      </c>
      <c r="E24" s="427"/>
      <c r="F24" s="1411" t="e">
        <f>VLOOKUP(A24,'Athlete and Points'!$A$1:$S$279,8,FALSE)</f>
        <v>#N/A</v>
      </c>
      <c r="G24" s="1412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1" ht="13.5" thickBot="1">
      <c r="A25" s="488"/>
      <c r="B25" s="1410" t="e">
        <f>VLOOKUP(A25,'Athlete and Points'!$A$1:$S$279,2,FALSE)</f>
        <v>#N/A</v>
      </c>
      <c r="C25" s="1410"/>
      <c r="D25" s="489" t="e">
        <f>VLOOKUP(A25,'Athlete and Points'!$A$1:$S$279,4,FALSE)</f>
        <v>#N/A</v>
      </c>
      <c r="E25" s="427"/>
      <c r="F25" s="1411" t="e">
        <f>VLOOKUP(A25,'Athlete and Points'!$A$1:$S$279,8,FALSE)</f>
        <v>#N/A</v>
      </c>
      <c r="G25" s="1412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1">
      <c r="A26" s="488"/>
      <c r="B26" s="1410" t="e">
        <f>VLOOKUP(A26,'Athlete and Points'!$A$1:$S$279,2,FALSE)</f>
        <v>#N/A</v>
      </c>
      <c r="C26" s="1410"/>
      <c r="D26" s="489" t="e">
        <f>VLOOKUP(A26,'Athlete and Points'!$A$1:$S$279,4,FALSE)</f>
        <v>#N/A</v>
      </c>
      <c r="E26" s="427"/>
      <c r="F26" s="1411" t="e">
        <f>VLOOKUP(A26,'Athlete and Points'!$A$1:$S$279,8,FALSE)</f>
        <v>#N/A</v>
      </c>
      <c r="G26" s="1412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/>
      <c r="N26" s="1347"/>
      <c r="O26" s="1348"/>
      <c r="P26" s="1347"/>
      <c r="Q26" s="1349"/>
      <c r="R26" s="22"/>
      <c r="T26" s="52" t="s">
        <v>1296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/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1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1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1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  <c r="T32" s="2"/>
      <c r="U32" s="52"/>
    </row>
    <row r="33" spans="1:18">
      <c r="A33" s="28">
        <v>9045028</v>
      </c>
      <c r="B33" s="1338" t="str">
        <f>VLOOKUP(A33,'Athlete and Points'!$A$1:$S$279,2,FALSE)</f>
        <v>BROCKHOFF Belle</v>
      </c>
      <c r="C33" s="1338"/>
      <c r="D33" s="27">
        <f>VLOOKUP(A33,'Athlete and Points'!$A$1:$S$279,4,FALSE)</f>
        <v>93</v>
      </c>
      <c r="E33" s="26"/>
      <c r="F33" s="1339">
        <f>VLOOKUP(A33,'Athlete and Points'!$A$1:$S$279,8,FALSE)</f>
        <v>625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435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/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 t="s">
        <v>492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1283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1284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1285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/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808" priority="22" stopIfTrue="1">
      <formula>ISERROR($B$5:$B$13)</formula>
    </cfRule>
  </conditionalFormatting>
  <conditionalFormatting sqref="Z9">
    <cfRule type="expression" dxfId="2807" priority="21" stopIfTrue="1">
      <formula>ISERROR($E$9)</formula>
    </cfRule>
  </conditionalFormatting>
  <conditionalFormatting sqref="C20">
    <cfRule type="expression" dxfId="2806" priority="20" stopIfTrue="1">
      <formula>ISERROR(C20:D35)</formula>
    </cfRule>
  </conditionalFormatting>
  <conditionalFormatting sqref="C20">
    <cfRule type="expression" dxfId="2805" priority="19" stopIfTrue="1">
      <formula>ISERROR(C20:D35)</formula>
    </cfRule>
  </conditionalFormatting>
  <conditionalFormatting sqref="B20:B31">
    <cfRule type="expression" dxfId="2804" priority="18" stopIfTrue="1">
      <formula>ISERROR(B20:B35)</formula>
    </cfRule>
  </conditionalFormatting>
  <conditionalFormatting sqref="D20:D31">
    <cfRule type="expression" dxfId="2803" priority="17" stopIfTrue="1">
      <formula>ISERROR(D20:H35)</formula>
    </cfRule>
  </conditionalFormatting>
  <conditionalFormatting sqref="F20:F31">
    <cfRule type="expression" dxfId="2802" priority="16" stopIfTrue="1">
      <formula>ISERROR(F20:N35)</formula>
    </cfRule>
  </conditionalFormatting>
  <conditionalFormatting sqref="E20:E31">
    <cfRule type="expression" dxfId="2801" priority="15" stopIfTrue="1">
      <formula>ISERROR(E20:K35)</formula>
    </cfRule>
  </conditionalFormatting>
  <conditionalFormatting sqref="I20:I31">
    <cfRule type="expression" dxfId="2800" priority="14" stopIfTrue="1">
      <formula>ISERROR(H20:R35)</formula>
    </cfRule>
  </conditionalFormatting>
  <conditionalFormatting sqref="H20:H42">
    <cfRule type="expression" dxfId="2799" priority="13" stopIfTrue="1">
      <formula>ISERROR(G20:P35)</formula>
    </cfRule>
  </conditionalFormatting>
  <conditionalFormatting sqref="F6 C20 E5:E6 C5:C6 K9:R10 L11:N11 A20:B31 A33:B33 D33:G42 D20:Q21 D22:G31 N22:Q31 M22:M42 I22:L31 I33:L42 H22:H42 A35:B42 B34">
    <cfRule type="containsErrors" dxfId="2798" priority="12" stopIfTrue="1">
      <formula>ISERROR(A5)</formula>
    </cfRule>
  </conditionalFormatting>
  <conditionalFormatting sqref="M21:M42">
    <cfRule type="expression" dxfId="2797" priority="11" stopIfTrue="1">
      <formula>ISERROR(L21:X36)</formula>
    </cfRule>
  </conditionalFormatting>
  <conditionalFormatting sqref="B33:B42">
    <cfRule type="expression" dxfId="2796" priority="10" stopIfTrue="1">
      <formula>ISERROR(B33:B48)</formula>
    </cfRule>
  </conditionalFormatting>
  <conditionalFormatting sqref="D33:D42">
    <cfRule type="expression" dxfId="2795" priority="9" stopIfTrue="1">
      <formula>ISERROR(D33:H48)</formula>
    </cfRule>
  </conditionalFormatting>
  <conditionalFormatting sqref="F33:F42">
    <cfRule type="expression" dxfId="2794" priority="8" stopIfTrue="1">
      <formula>ISERROR(F33:N48)</formula>
    </cfRule>
  </conditionalFormatting>
  <conditionalFormatting sqref="E33:E42">
    <cfRule type="expression" dxfId="2793" priority="7" stopIfTrue="1">
      <formula>ISERROR(E33:K48)</formula>
    </cfRule>
  </conditionalFormatting>
  <conditionalFormatting sqref="I33:I42">
    <cfRule type="expression" dxfId="2792" priority="6" stopIfTrue="1">
      <formula>ISERROR(H33:R48)</formula>
    </cfRule>
  </conditionalFormatting>
  <conditionalFormatting sqref="I34:I41">
    <cfRule type="expression" dxfId="2791" priority="5" stopIfTrue="1">
      <formula>ISERROR(H34:R49)</formula>
    </cfRule>
  </conditionalFormatting>
  <conditionalFormatting sqref="I33:I42">
    <cfRule type="expression" dxfId="2790" priority="4" stopIfTrue="1">
      <formula>ISERROR(H33:R48)</formula>
    </cfRule>
  </conditionalFormatting>
  <conditionalFormatting sqref="I35:I42">
    <cfRule type="expression" dxfId="2789" priority="3" stopIfTrue="1">
      <formula>ISERROR(H35:R50)</formula>
    </cfRule>
  </conditionalFormatting>
  <conditionalFormatting sqref="H21:H42">
    <cfRule type="expression" dxfId="2788" priority="2" stopIfTrue="1">
      <formula>ISERROR(G21:P36)</formula>
    </cfRule>
  </conditionalFormatting>
  <conditionalFormatting sqref="A34">
    <cfRule type="containsErrors" dxfId="2787" priority="1" stopIfTrue="1">
      <formula>ISERROR(A34)</formula>
    </cfRule>
  </conditionalFormatting>
  <hyperlinks>
    <hyperlink ref="T29" r:id="rId1"/>
    <hyperlink ref="T28" r:id="rId2"/>
    <hyperlink ref="T30" r:id="rId3"/>
    <hyperlink ref="X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theme="9" tint="0.39997558519241921"/>
  </sheetPr>
  <dimension ref="A1:AF94"/>
  <sheetViews>
    <sheetView zoomScaleNormal="100" workbookViewId="0">
      <selection activeCell="X38" sqref="X3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34900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468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WC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e">
        <f>VLOOKUP($X$4,Calendar!$1:$1048576,17,FALSE)</f>
        <v>#N/A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28">
        <v>9040186</v>
      </c>
      <c r="B21" s="1338" t="str">
        <f>VLOOKUP(A21,'Athlete and Points'!$A$1:$S$279,2,FALSE)</f>
        <v>CALLISTER Kent</v>
      </c>
      <c r="C21" s="1338"/>
      <c r="D21" s="27">
        <f>VLOOKUP(A21,'Athlete and Points'!$A$1:$S$279,4,FALSE)</f>
        <v>95</v>
      </c>
      <c r="E21" s="26"/>
      <c r="F21" s="1339"/>
      <c r="G21" s="1340"/>
      <c r="H21" s="26">
        <f>VLOOKUP(B21,Halfpipe!$A$1:$D$148,4,FALSE)</f>
        <v>486.21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20">
      <c r="A22" s="25">
        <v>7040113</v>
      </c>
      <c r="B22" s="1344" t="str">
        <f>VLOOKUP(A22,'Athlete and Points'!$A$1:$S$279,2,FALSE)</f>
        <v>JOHNSTONE Nathan</v>
      </c>
      <c r="C22" s="1344"/>
      <c r="D22" s="24">
        <f>VLOOKUP(A22,'Athlete and Points'!$A$1:$S$279,4,FALSE)</f>
        <v>90</v>
      </c>
      <c r="E22" s="23"/>
      <c r="F22" s="1345"/>
      <c r="G22" s="1346"/>
      <c r="H22" s="23">
        <f>VLOOKUP(B22,Halfpipe!$A$1:$D$148,4,FALSE)</f>
        <v>477.31</v>
      </c>
      <c r="I22" s="1345"/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>
        <v>9040117</v>
      </c>
      <c r="B23" s="1344" t="str">
        <f>VLOOKUP(A23,'Athlete and Points'!$A$1:$S$279,2,FALSE)</f>
        <v>JAMES Scotty</v>
      </c>
      <c r="C23" s="1344"/>
      <c r="D23" s="24">
        <f>VLOOKUP(A23,'Athlete and Points'!$A$1:$S$279,4,FALSE)</f>
        <v>94</v>
      </c>
      <c r="E23" s="23"/>
      <c r="F23" s="1345"/>
      <c r="G23" s="1346"/>
      <c r="H23" s="23">
        <f>VLOOKUP(B23,Halfpipe!$A$1:$D$148,4,FALSE)</f>
        <v>523.88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  <c r="T23" s="52" t="s">
        <v>1294</v>
      </c>
    </row>
    <row r="24" spans="1:20">
      <c r="A24" s="252">
        <v>9040172</v>
      </c>
      <c r="B24" s="1407" t="str">
        <f>VLOOKUP(A24,'Athlete and Points'!$A$1:$S$279,2,FALSE)</f>
        <v>STAVELEY Cameron</v>
      </c>
      <c r="C24" s="1407"/>
      <c r="D24" s="253">
        <f>VLOOKUP(A24,'Athlete and Points'!$A$1:$S$279,4,FALSE)</f>
        <v>97</v>
      </c>
      <c r="E24" s="254"/>
      <c r="F24" s="1408"/>
      <c r="G24" s="1409"/>
      <c r="H24" s="254"/>
      <c r="I24" s="1408"/>
      <c r="J24" s="1409"/>
      <c r="K24" s="1409"/>
      <c r="L24" s="1409"/>
      <c r="M24" s="254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1049941</v>
      </c>
      <c r="B33" s="1338" t="str">
        <f>VLOOKUP(A33,'Athlete and Points'!$A$1:$S$279,2,FALSE)</f>
        <v>CRAWFORD Holly</v>
      </c>
      <c r="C33" s="1338"/>
      <c r="D33" s="27">
        <f>VLOOKUP(A33,'Athlete and Points'!$A$1:$S$279,4,FALSE)</f>
        <v>84</v>
      </c>
      <c r="E33" s="26"/>
      <c r="F33" s="1339"/>
      <c r="G33" s="1340"/>
      <c r="H33" s="26">
        <f>VLOOKUP(B33,Halfpipe!$A$1:$D$148,4,FALSE)</f>
        <v>268.48</v>
      </c>
      <c r="I33" s="1339"/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9045073</v>
      </c>
      <c r="B34" s="1344" t="str">
        <f>VLOOKUP(A34,'Athlete and Points'!$A$1:$S$279,2,FALSE)</f>
        <v>ARTHUR Emily</v>
      </c>
      <c r="C34" s="1344"/>
      <c r="D34" s="24">
        <f>VLOOKUP(A34,'Athlete and Points'!$A$1:$S$279,4,FALSE)</f>
        <v>99</v>
      </c>
      <c r="E34" s="23"/>
      <c r="F34" s="1345"/>
      <c r="G34" s="1346"/>
      <c r="H34" s="23">
        <f>VLOOKUP(B34,Halfpipe!$A$1:$D$148,4,FALSE)</f>
        <v>444</v>
      </c>
      <c r="I34" s="1345"/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2">
        <v>9045022</v>
      </c>
      <c r="B35" s="1407" t="str">
        <f>VLOOKUP(A35,'Athlete and Points'!$A$1:$S$279,2,FALSE)</f>
        <v>STAVELEY Lauren</v>
      </c>
      <c r="C35" s="1407"/>
      <c r="D35" s="253">
        <f>VLOOKUP(A35,'Athlete and Points'!$A$1:$S$279,4,FALSE)</f>
        <v>94</v>
      </c>
      <c r="E35" s="254"/>
      <c r="F35" s="1408"/>
      <c r="G35" s="1409"/>
      <c r="H35" s="254"/>
      <c r="I35" s="1408"/>
      <c r="J35" s="1409"/>
      <c r="K35" s="1409"/>
      <c r="L35" s="1409"/>
      <c r="M35" s="254">
        <f>VLOOKUP(B35,Slopestyle!$A$1:$D$113,4,FALSE)</f>
        <v>62.75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1297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649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 t="s">
        <v>944</v>
      </c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786" priority="21" stopIfTrue="1">
      <formula>ISERROR($B$5:$B$13)</formula>
    </cfRule>
  </conditionalFormatting>
  <conditionalFormatting sqref="Z9">
    <cfRule type="expression" dxfId="2785" priority="20" stopIfTrue="1">
      <formula>ISERROR($E$9)</formula>
    </cfRule>
  </conditionalFormatting>
  <conditionalFormatting sqref="C20">
    <cfRule type="expression" dxfId="2784" priority="19" stopIfTrue="1">
      <formula>ISERROR(C20:D35)</formula>
    </cfRule>
  </conditionalFormatting>
  <conditionalFormatting sqref="C20">
    <cfRule type="expression" dxfId="2783" priority="18" stopIfTrue="1">
      <formula>ISERROR(C20:D35)</formula>
    </cfRule>
  </conditionalFormatting>
  <conditionalFormatting sqref="B20:B31">
    <cfRule type="expression" dxfId="2782" priority="17" stopIfTrue="1">
      <formula>ISERROR(B20:B35)</formula>
    </cfRule>
  </conditionalFormatting>
  <conditionalFormatting sqref="D20:D31">
    <cfRule type="expression" dxfId="2781" priority="16" stopIfTrue="1">
      <formula>ISERROR(D20:H35)</formula>
    </cfRule>
  </conditionalFormatting>
  <conditionalFormatting sqref="F20:F31">
    <cfRule type="expression" dxfId="2780" priority="15" stopIfTrue="1">
      <formula>ISERROR(F20:N35)</formula>
    </cfRule>
  </conditionalFormatting>
  <conditionalFormatting sqref="E20:E31">
    <cfRule type="expression" dxfId="2779" priority="14" stopIfTrue="1">
      <formula>ISERROR(E20:K35)</formula>
    </cfRule>
  </conditionalFormatting>
  <conditionalFormatting sqref="I20:I31">
    <cfRule type="expression" dxfId="2778" priority="13" stopIfTrue="1">
      <formula>ISERROR(H20:R35)</formula>
    </cfRule>
  </conditionalFormatting>
  <conditionalFormatting sqref="H20:H42">
    <cfRule type="expression" dxfId="2777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776" priority="11" stopIfTrue="1">
      <formula>ISERROR(A5)</formula>
    </cfRule>
  </conditionalFormatting>
  <conditionalFormatting sqref="M21:M42">
    <cfRule type="expression" dxfId="2775" priority="10" stopIfTrue="1">
      <formula>ISERROR(L21:X36)</formula>
    </cfRule>
  </conditionalFormatting>
  <conditionalFormatting sqref="B33:B42">
    <cfRule type="expression" dxfId="2774" priority="9" stopIfTrue="1">
      <formula>ISERROR(B33:B48)</formula>
    </cfRule>
  </conditionalFormatting>
  <conditionalFormatting sqref="D33:D42">
    <cfRule type="expression" dxfId="2773" priority="8" stopIfTrue="1">
      <formula>ISERROR(D33:H48)</formula>
    </cfRule>
  </conditionalFormatting>
  <conditionalFormatting sqref="F33:F42">
    <cfRule type="expression" dxfId="2772" priority="7" stopIfTrue="1">
      <formula>ISERROR(F33:N48)</formula>
    </cfRule>
  </conditionalFormatting>
  <conditionalFormatting sqref="E33:E42">
    <cfRule type="expression" dxfId="2771" priority="6" stopIfTrue="1">
      <formula>ISERROR(E33:K48)</formula>
    </cfRule>
  </conditionalFormatting>
  <conditionalFormatting sqref="I33:I42">
    <cfRule type="expression" dxfId="2770" priority="5" stopIfTrue="1">
      <formula>ISERROR(H33:R48)</formula>
    </cfRule>
  </conditionalFormatting>
  <conditionalFormatting sqref="I34:I41">
    <cfRule type="expression" dxfId="2769" priority="4" stopIfTrue="1">
      <formula>ISERROR(H34:R49)</formula>
    </cfRule>
  </conditionalFormatting>
  <conditionalFormatting sqref="I33:I42">
    <cfRule type="expression" dxfId="2768" priority="3" stopIfTrue="1">
      <formula>ISERROR(H33:R48)</formula>
    </cfRule>
  </conditionalFormatting>
  <conditionalFormatting sqref="I35:I42">
    <cfRule type="expression" dxfId="2767" priority="2" stopIfTrue="1">
      <formula>ISERROR(H35:R50)</formula>
    </cfRule>
  </conditionalFormatting>
  <conditionalFormatting sqref="H21:H42">
    <cfRule type="expression" dxfId="2766" priority="1" stopIfTrue="1">
      <formula>ISERROR(G21:P36)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theme="9" tint="0.39997558519241921"/>
  </sheetPr>
  <dimension ref="A1:AF94"/>
  <sheetViews>
    <sheetView zoomScaleNormal="100" workbookViewId="0">
      <selection activeCell="X38" sqref="X3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34895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75"/>
      <c r="C5" s="42" t="str">
        <f>X5</f>
        <v>World Cup</v>
      </c>
      <c r="E5" s="42"/>
      <c r="F5" s="85"/>
      <c r="G5" s="58"/>
      <c r="H5" s="775"/>
      <c r="I5" s="775"/>
      <c r="J5" s="775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s">
        <v>128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74"/>
      <c r="C6" s="83" t="e">
        <f>X6</f>
        <v>#N/A</v>
      </c>
      <c r="E6" s="55"/>
      <c r="F6" s="56" t="e">
        <f>X7</f>
        <v>#N/A</v>
      </c>
      <c r="G6" s="774"/>
      <c r="H6" s="774"/>
      <c r="I6" s="774"/>
      <c r="J6" s="774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75"/>
      <c r="M8" s="775"/>
      <c r="N8" s="775"/>
      <c r="O8" s="775"/>
      <c r="P8" s="775"/>
      <c r="Q8" s="775"/>
      <c r="R8" s="776"/>
      <c r="V8" s="52"/>
      <c r="W8" s="883" t="s">
        <v>414</v>
      </c>
      <c r="X8" s="30" t="s">
        <v>468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74"/>
      <c r="C9" s="774"/>
      <c r="D9" s="774"/>
      <c r="E9" s="774"/>
      <c r="F9" s="774"/>
      <c r="G9" s="774"/>
      <c r="H9" s="774"/>
      <c r="I9" s="774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75"/>
      <c r="C11" s="775"/>
      <c r="D11" s="42" t="s">
        <v>407</v>
      </c>
      <c r="E11" s="775"/>
      <c r="F11" s="775"/>
      <c r="G11" s="775"/>
      <c r="H11" s="775"/>
      <c r="I11" s="776"/>
      <c r="J11" s="1266" t="s">
        <v>404</v>
      </c>
      <c r="K11" s="1267"/>
      <c r="L11" s="1268" t="str">
        <f>X8</f>
        <v>WC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77"/>
      <c r="C12" s="777"/>
      <c r="D12" s="777"/>
      <c r="E12" s="777"/>
      <c r="F12" s="777"/>
      <c r="G12" s="777"/>
      <c r="H12" s="777"/>
      <c r="I12" s="762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e">
        <f>VLOOKUP($X$4,Calendar!$1:$1048576,17,FALSE)</f>
        <v>#N/A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60"/>
      <c r="C13" s="760"/>
      <c r="D13" s="760"/>
      <c r="E13" s="760"/>
      <c r="F13" s="760"/>
      <c r="G13" s="760"/>
      <c r="H13" s="760"/>
      <c r="I13" s="761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65" t="s">
        <v>393</v>
      </c>
      <c r="E17" s="763"/>
      <c r="F17" s="1295"/>
      <c r="G17" s="1296"/>
      <c r="H17" s="763"/>
      <c r="I17" s="1295"/>
      <c r="J17" s="1297"/>
      <c r="K17" s="1297"/>
      <c r="L17" s="1296"/>
      <c r="M17" s="764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68" t="s">
        <v>391</v>
      </c>
      <c r="E18" s="766" t="s">
        <v>353</v>
      </c>
      <c r="F18" s="1320" t="s">
        <v>352</v>
      </c>
      <c r="G18" s="1321"/>
      <c r="H18" s="766" t="s">
        <v>151</v>
      </c>
      <c r="I18" s="1320" t="s">
        <v>351</v>
      </c>
      <c r="J18" s="1322"/>
      <c r="K18" s="1322"/>
      <c r="L18" s="1321"/>
      <c r="M18" s="767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71" t="s">
        <v>389</v>
      </c>
      <c r="E19" s="32"/>
      <c r="F19" s="1328"/>
      <c r="G19" s="1329"/>
      <c r="H19" s="769"/>
      <c r="I19" s="1328"/>
      <c r="J19" s="1330"/>
      <c r="K19" s="1330"/>
      <c r="L19" s="1329"/>
      <c r="M19" s="770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72"/>
      <c r="N20" s="1336"/>
      <c r="O20" s="1337"/>
      <c r="P20" s="1336"/>
      <c r="Q20" s="1337"/>
      <c r="R20" s="773"/>
      <c r="T20" s="52" t="s">
        <v>1280</v>
      </c>
    </row>
    <row r="21" spans="1:20" ht="13.5" thickBot="1">
      <c r="A21" s="28">
        <v>1044987</v>
      </c>
      <c r="B21" s="1338" t="str">
        <f>VLOOKUP(A21,'Athlete and Points'!$A$1:$S$279,2,FALSE)</f>
        <v>PULLIN Alex</v>
      </c>
      <c r="C21" s="1338"/>
      <c r="D21" s="27">
        <f>VLOOKUP(A21,'Athlete and Points'!$A$1:$S$279,4,FALSE)</f>
        <v>87</v>
      </c>
      <c r="E21" s="26"/>
      <c r="F21" s="1339">
        <f>VLOOKUP(A21,'Athlete and Points'!$A$1:$S$279,8,FALSE)</f>
        <v>800</v>
      </c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>
        <v>9040077</v>
      </c>
      <c r="B22" s="1344" t="str">
        <f>VLOOKUP(A22,'Athlete and Points'!$A$1:$S$279,2,FALSE)</f>
        <v>BOLTON Cameron</v>
      </c>
      <c r="C22" s="1344"/>
      <c r="D22" s="24">
        <f>VLOOKUP(A22,'Athlete and Points'!$A$1:$S$279,4,FALSE)</f>
        <v>90</v>
      </c>
      <c r="E22" s="23"/>
      <c r="F22" s="1345">
        <f>VLOOKUP(A22,'Athlete and Points'!$A$1:$S$279,8,FALSE)</f>
        <v>378</v>
      </c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>
        <v>9040149</v>
      </c>
      <c r="B23" s="1344" t="str">
        <f>VLOOKUP(A23,'Athlete and Points'!$A$1:$S$279,2,FALSE)</f>
        <v>HUGHES Jarryd</v>
      </c>
      <c r="C23" s="1344"/>
      <c r="D23" s="24">
        <f>VLOOKUP(A23,'Athlete and Points'!$A$1:$S$279,4,FALSE)</f>
        <v>95</v>
      </c>
      <c r="E23" s="23"/>
      <c r="F23" s="1345">
        <f>VLOOKUP(A23,'Athlete and Points'!$A$1:$S$279,8,FALSE)</f>
        <v>410</v>
      </c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9"/>
      <c r="C32" s="759"/>
      <c r="D32" s="773"/>
      <c r="E32" s="773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9045028</v>
      </c>
      <c r="B33" s="1338" t="str">
        <f>VLOOKUP(A33,'Athlete and Points'!$A$1:$S$279,2,FALSE)</f>
        <v>BROCKHOFF Belle</v>
      </c>
      <c r="C33" s="1338"/>
      <c r="D33" s="27">
        <f>VLOOKUP(A33,'Athlete and Points'!$A$1:$S$279,4,FALSE)</f>
        <v>93</v>
      </c>
      <c r="E33" s="26"/>
      <c r="F33" s="1339">
        <f>VLOOKUP(A33,'Athlete and Points'!$A$1:$S$279,8,FALSE)</f>
        <v>625</v>
      </c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9045053</v>
      </c>
      <c r="B34" s="1344" t="str">
        <f>VLOOKUP(A34,'Athlete and Points'!$A$1:$S$279,2,FALSE)</f>
        <v>TUDHOPE Annabel</v>
      </c>
      <c r="C34" s="1344"/>
      <c r="D34" s="24">
        <f>VLOOKUP(A34,'Athlete and Points'!$A$1:$S$279,4,FALSE)</f>
        <v>95</v>
      </c>
      <c r="E34" s="23"/>
      <c r="F34" s="1345">
        <f>VLOOKUP(A34,'Athlete and Points'!$A$1:$S$279,8,FALSE)</f>
        <v>96</v>
      </c>
      <c r="G34" s="1346"/>
      <c r="H34" s="23" t="e">
        <f>VLOOKUP(B34,Halfpipe!$A$1:$D$148,4,FALSE)</f>
        <v>#N/A</v>
      </c>
      <c r="I34" s="1345" t="str">
        <f>VLOOKUP(A34,'Athlete and Points'!$A$1:$S$279,14,FALSE)</f>
        <v>---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68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 t="s">
        <v>492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77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60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X5:X13">
    <cfRule type="expression" dxfId="2765" priority="21" stopIfTrue="1">
      <formula>ISERROR($B$5:$B$13)</formula>
    </cfRule>
  </conditionalFormatting>
  <conditionalFormatting sqref="Z9">
    <cfRule type="expression" dxfId="2764" priority="20" stopIfTrue="1">
      <formula>ISERROR($E$9)</formula>
    </cfRule>
  </conditionalFormatting>
  <conditionalFormatting sqref="C20">
    <cfRule type="expression" dxfId="2763" priority="19" stopIfTrue="1">
      <formula>ISERROR(C20:D35)</formula>
    </cfRule>
  </conditionalFormatting>
  <conditionalFormatting sqref="C20">
    <cfRule type="expression" dxfId="2762" priority="18" stopIfTrue="1">
      <formula>ISERROR(C20:D35)</formula>
    </cfRule>
  </conditionalFormatting>
  <conditionalFormatting sqref="B20:B31">
    <cfRule type="expression" dxfId="2761" priority="17" stopIfTrue="1">
      <formula>ISERROR(B20:B35)</formula>
    </cfRule>
  </conditionalFormatting>
  <conditionalFormatting sqref="D20:D31">
    <cfRule type="expression" dxfId="2760" priority="16" stopIfTrue="1">
      <formula>ISERROR(D20:H35)</formula>
    </cfRule>
  </conditionalFormatting>
  <conditionalFormatting sqref="F20:F31">
    <cfRule type="expression" dxfId="2759" priority="15" stopIfTrue="1">
      <formula>ISERROR(F20:N35)</formula>
    </cfRule>
  </conditionalFormatting>
  <conditionalFormatting sqref="E20:E31">
    <cfRule type="expression" dxfId="2758" priority="14" stopIfTrue="1">
      <formula>ISERROR(E20:K35)</formula>
    </cfRule>
  </conditionalFormatting>
  <conditionalFormatting sqref="I20:I31">
    <cfRule type="expression" dxfId="2757" priority="13" stopIfTrue="1">
      <formula>ISERROR(H20:R35)</formula>
    </cfRule>
  </conditionalFormatting>
  <conditionalFormatting sqref="H20:H42">
    <cfRule type="expression" dxfId="275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755" priority="11" stopIfTrue="1">
      <formula>ISERROR(A5)</formula>
    </cfRule>
  </conditionalFormatting>
  <conditionalFormatting sqref="M21:M42">
    <cfRule type="expression" dxfId="2754" priority="10" stopIfTrue="1">
      <formula>ISERROR(L21:X36)</formula>
    </cfRule>
  </conditionalFormatting>
  <conditionalFormatting sqref="B33:B42">
    <cfRule type="expression" dxfId="2753" priority="9" stopIfTrue="1">
      <formula>ISERROR(B33:B48)</formula>
    </cfRule>
  </conditionalFormatting>
  <conditionalFormatting sqref="D33:D42">
    <cfRule type="expression" dxfId="2752" priority="8" stopIfTrue="1">
      <formula>ISERROR(D33:H48)</formula>
    </cfRule>
  </conditionalFormatting>
  <conditionalFormatting sqref="F33:F42">
    <cfRule type="expression" dxfId="2751" priority="7" stopIfTrue="1">
      <formula>ISERROR(F33:N48)</formula>
    </cfRule>
  </conditionalFormatting>
  <conditionalFormatting sqref="E33:E42">
    <cfRule type="expression" dxfId="2750" priority="6" stopIfTrue="1">
      <formula>ISERROR(E33:K48)</formula>
    </cfRule>
  </conditionalFormatting>
  <conditionalFormatting sqref="I33:I42">
    <cfRule type="expression" dxfId="2749" priority="5" stopIfTrue="1">
      <formula>ISERROR(H33:R48)</formula>
    </cfRule>
  </conditionalFormatting>
  <conditionalFormatting sqref="I34:I41">
    <cfRule type="expression" dxfId="2748" priority="4" stopIfTrue="1">
      <formula>ISERROR(H34:R49)</formula>
    </cfRule>
  </conditionalFormatting>
  <conditionalFormatting sqref="I33:I42">
    <cfRule type="expression" dxfId="2747" priority="3" stopIfTrue="1">
      <formula>ISERROR(H33:R48)</formula>
    </cfRule>
  </conditionalFormatting>
  <conditionalFormatting sqref="I35:I42">
    <cfRule type="expression" dxfId="2746" priority="2" stopIfTrue="1">
      <formula>ISERROR(H35:R50)</formula>
    </cfRule>
  </conditionalFormatting>
  <conditionalFormatting sqref="H21:H42">
    <cfRule type="expression" dxfId="2745" priority="1" stopIfTrue="1">
      <formula>ISERROR(G21:P36)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tabColor rgb="FFFF0000"/>
  </sheetPr>
  <dimension ref="A1:AF94"/>
  <sheetViews>
    <sheetView zoomScaleNormal="100" workbookViewId="0">
      <selection activeCell="U38" sqref="U3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35220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470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NAC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885" t="s">
        <v>481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>
        <v>1177677</v>
      </c>
      <c r="B22" s="1344" t="str">
        <f>VLOOKUP(A22,'Athlete and Points'!$A$1:$S$279,2,FALSE)</f>
        <v>SMITH Michael</v>
      </c>
      <c r="C22" s="1344"/>
      <c r="D22" s="24">
        <f>VLOOKUP(A22,'Athlete and Points'!$A$1:$S$279,4,FALSE)</f>
        <v>67</v>
      </c>
      <c r="E22" s="23">
        <f>VLOOKUP(A22,'Athlete and Points'!$A$1:$S$279,5,FALSE)</f>
        <v>23</v>
      </c>
      <c r="F22" s="1345"/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22" ht="18">
      <c r="B49" s="12" t="s">
        <v>382</v>
      </c>
      <c r="C49" s="12"/>
    </row>
    <row r="50" spans="1:22" ht="18.75">
      <c r="D50" s="11" t="s">
        <v>381</v>
      </c>
    </row>
    <row r="51" spans="1:22" ht="18.75" thickBot="1">
      <c r="E51" s="10" t="s">
        <v>380</v>
      </c>
    </row>
    <row r="52" spans="1:22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2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22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2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22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2">
      <c r="A57" s="1376"/>
      <c r="B57" s="1377"/>
      <c r="C57" s="1377"/>
      <c r="D57" s="1378"/>
      <c r="E57" s="1379"/>
      <c r="F57" s="1380"/>
      <c r="G57" s="1381"/>
      <c r="H57" s="1382"/>
    </row>
    <row r="58" spans="1:22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2" ht="15.7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  <c r="T59" s="1440" t="s">
        <v>1298</v>
      </c>
      <c r="U59" s="1441"/>
      <c r="V59" s="1441"/>
    </row>
    <row r="60" spans="1:22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2">
      <c r="A61" s="1376"/>
      <c r="B61" s="1377"/>
      <c r="C61" s="1377"/>
      <c r="D61" s="1378"/>
      <c r="E61" s="1379"/>
      <c r="F61" s="1380"/>
      <c r="G61" s="1381"/>
      <c r="H61" s="1382"/>
    </row>
    <row r="62" spans="1:22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2">
      <c r="A63" s="1376"/>
      <c r="B63" s="1377"/>
      <c r="C63" s="1377"/>
      <c r="D63" s="1378"/>
      <c r="E63" s="1379"/>
      <c r="F63" s="1380"/>
      <c r="G63" s="1381"/>
      <c r="H63" s="1382"/>
    </row>
    <row r="64" spans="1:22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2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T59:V59"/>
    <mergeCell ref="J11:K11"/>
    <mergeCell ref="L11:N11"/>
    <mergeCell ref="O11:P11"/>
    <mergeCell ref="Q11:R11"/>
    <mergeCell ref="J12:K12"/>
    <mergeCell ref="L12:N12"/>
    <mergeCell ref="O12:P12"/>
    <mergeCell ref="Q12:R12"/>
  </mergeCells>
  <conditionalFormatting sqref="X5:X13">
    <cfRule type="expression" dxfId="2744" priority="21" stopIfTrue="1">
      <formula>ISERROR($B$5:$B$13)</formula>
    </cfRule>
  </conditionalFormatting>
  <conditionalFormatting sqref="Z9">
    <cfRule type="expression" dxfId="2743" priority="20" stopIfTrue="1">
      <formula>ISERROR($E$9)</formula>
    </cfRule>
  </conditionalFormatting>
  <conditionalFormatting sqref="C20">
    <cfRule type="expression" dxfId="2742" priority="19" stopIfTrue="1">
      <formula>ISERROR(C20:D35)</formula>
    </cfRule>
  </conditionalFormatting>
  <conditionalFormatting sqref="C20">
    <cfRule type="expression" dxfId="2741" priority="18" stopIfTrue="1">
      <formula>ISERROR(C20:D35)</formula>
    </cfRule>
  </conditionalFormatting>
  <conditionalFormatting sqref="B20:B31">
    <cfRule type="expression" dxfId="2740" priority="17" stopIfTrue="1">
      <formula>ISERROR(B20:B35)</formula>
    </cfRule>
  </conditionalFormatting>
  <conditionalFormatting sqref="D20:D31">
    <cfRule type="expression" dxfId="2739" priority="16" stopIfTrue="1">
      <formula>ISERROR(D20:H35)</formula>
    </cfRule>
  </conditionalFormatting>
  <conditionalFormatting sqref="F20:F31">
    <cfRule type="expression" dxfId="2738" priority="15" stopIfTrue="1">
      <formula>ISERROR(F20:N35)</formula>
    </cfRule>
  </conditionalFormatting>
  <conditionalFormatting sqref="E20:E31">
    <cfRule type="expression" dxfId="2737" priority="14" stopIfTrue="1">
      <formula>ISERROR(E20:K35)</formula>
    </cfRule>
  </conditionalFormatting>
  <conditionalFormatting sqref="I20:I31">
    <cfRule type="expression" dxfId="2736" priority="13" stopIfTrue="1">
      <formula>ISERROR(H20:R35)</formula>
    </cfRule>
  </conditionalFormatting>
  <conditionalFormatting sqref="H20:H42">
    <cfRule type="expression" dxfId="273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734" priority="11" stopIfTrue="1">
      <formula>ISERROR(A5)</formula>
    </cfRule>
  </conditionalFormatting>
  <conditionalFormatting sqref="M21:M42">
    <cfRule type="expression" dxfId="2733" priority="10" stopIfTrue="1">
      <formula>ISERROR(L21:X36)</formula>
    </cfRule>
  </conditionalFormatting>
  <conditionalFormatting sqref="B33:B42">
    <cfRule type="expression" dxfId="2732" priority="9" stopIfTrue="1">
      <formula>ISERROR(B33:B48)</formula>
    </cfRule>
  </conditionalFormatting>
  <conditionalFormatting sqref="D33:D42">
    <cfRule type="expression" dxfId="2731" priority="8" stopIfTrue="1">
      <formula>ISERROR(D33:H48)</formula>
    </cfRule>
  </conditionalFormatting>
  <conditionalFormatting sqref="F33:F42">
    <cfRule type="expression" dxfId="2730" priority="7" stopIfTrue="1">
      <formula>ISERROR(F33:N48)</formula>
    </cfRule>
  </conditionalFormatting>
  <conditionalFormatting sqref="E33:E42">
    <cfRule type="expression" dxfId="2729" priority="6" stopIfTrue="1">
      <formula>ISERROR(E33:K48)</formula>
    </cfRule>
  </conditionalFormatting>
  <conditionalFormatting sqref="I33:I42">
    <cfRule type="expression" dxfId="2728" priority="5" stopIfTrue="1">
      <formula>ISERROR(H33:R48)</formula>
    </cfRule>
  </conditionalFormatting>
  <conditionalFormatting sqref="I34:I41">
    <cfRule type="expression" dxfId="2727" priority="4" stopIfTrue="1">
      <formula>ISERROR(H34:R49)</formula>
    </cfRule>
  </conditionalFormatting>
  <conditionalFormatting sqref="I33:I42">
    <cfRule type="expression" dxfId="2726" priority="3" stopIfTrue="1">
      <formula>ISERROR(H33:R48)</formula>
    </cfRule>
  </conditionalFormatting>
  <conditionalFormatting sqref="I35:I42">
    <cfRule type="expression" dxfId="2725" priority="2" stopIfTrue="1">
      <formula>ISERROR(H35:R50)</formula>
    </cfRule>
  </conditionalFormatting>
  <conditionalFormatting sqref="H21:H42">
    <cfRule type="expression" dxfId="2724" priority="1" stopIfTrue="1">
      <formula>ISERROR(G21:P36)</formula>
    </cfRule>
  </conditionalFormatting>
  <hyperlinks>
    <hyperlink ref="T29" r:id="rId1"/>
    <hyperlink ref="T28" r:id="rId2"/>
    <hyperlink ref="T30" r:id="rId3"/>
    <hyperlink ref="T59" r:id="rId4"/>
    <hyperlink ref="X12" r:id="rId5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6"/>
  <rowBreaks count="1" manualBreakCount="1">
    <brk id="48" max="17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rgb="FFFF0000"/>
  </sheetPr>
  <dimension ref="A1:AF94"/>
  <sheetViews>
    <sheetView zoomScaleNormal="100" workbookViewId="0">
      <selection activeCell="U36" sqref="U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35218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470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NAC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885" t="s">
        <v>481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>
        <v>9040196</v>
      </c>
      <c r="B22" s="1344" t="str">
        <f>VLOOKUP(A22,'Athlete and Points'!$A$1:$S$279,2,FALSE)</f>
        <v>MASJUK Nicholas</v>
      </c>
      <c r="C22" s="1344"/>
      <c r="D22" s="24">
        <f>VLOOKUP(A22,'Athlete and Points'!$A$1:$S$279,4,FALSE)</f>
        <v>97</v>
      </c>
      <c r="E22" s="23">
        <f>VLOOKUP(A22,'Athlete and Points'!$A$1:$S$279,5,FALSE)</f>
        <v>24</v>
      </c>
      <c r="F22" s="1345"/>
      <c r="G22" s="1346"/>
      <c r="H22" s="23">
        <f>VLOOKUP(B22,Halfpipe!$A$1:$D$148,4,FALSE)</f>
        <v>26.01</v>
      </c>
      <c r="I22" s="1345" t="str">
        <f>VLOOKUP(A22,'Athlete and Points'!$A$1:$S$279,14,FALSE)</f>
        <v>---</v>
      </c>
      <c r="J22" s="1346"/>
      <c r="K22" s="1346"/>
      <c r="L22" s="1346"/>
      <c r="M22" s="23"/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>
        <v>1177677</v>
      </c>
      <c r="B23" s="1344" t="str">
        <f>VLOOKUP(A23,'Athlete and Points'!$A$1:$S$279,2,FALSE)</f>
        <v>SMITH Michael</v>
      </c>
      <c r="C23" s="1344"/>
      <c r="D23" s="24">
        <f>VLOOKUP(A23,'Athlete and Points'!$A$1:$S$279,4,FALSE)</f>
        <v>67</v>
      </c>
      <c r="E23" s="23">
        <f>VLOOKUP(A23,'Athlete and Points'!$A$1:$S$279,5,FALSE)</f>
        <v>23</v>
      </c>
      <c r="F23" s="1345"/>
      <c r="G23" s="1346"/>
      <c r="H23" s="23" t="e">
        <f>VLOOKUP(B23,Halfpipe!$A$1:$D$148,4,FALSE)</f>
        <v>#N/A</v>
      </c>
      <c r="I23" s="1345" t="str">
        <f>VLOOKUP(A23,'Athlete and Points'!$A$1:$S$279,14,FALSE)</f>
        <v>---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488">
        <v>9040201</v>
      </c>
      <c r="B24" s="1410" t="str">
        <f>VLOOKUP(A24,'Athlete and Points'!$A$1:$S$279,2,FALSE)</f>
        <v>DICKSON Alex</v>
      </c>
      <c r="C24" s="1410"/>
      <c r="D24" s="489">
        <f>VLOOKUP(A24,'Athlete and Points'!$A$1:$S$279,4,FALSE)</f>
        <v>98</v>
      </c>
      <c r="E24" s="427" t="str">
        <f>VLOOKUP(A24,'Athlete and Points'!$A$1:$S$279,5,FALSE)</f>
        <v>---</v>
      </c>
      <c r="F24" s="1345"/>
      <c r="G24" s="1346"/>
      <c r="H24" s="23" t="e">
        <f>VLOOKUP(B24,Halfpipe!$A$1:$D$148,4,FALSE)</f>
        <v>#N/A</v>
      </c>
      <c r="I24" s="1345" t="str">
        <f>VLOOKUP(A24,'Athlete and Points'!$A$1:$S$279,14,FALSE)</f>
        <v>---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711">
        <v>9045087</v>
      </c>
      <c r="B33" s="1398" t="str">
        <f>VLOOKUP(A33,'Athlete and Points'!$A$1:$S$279,2,FALSE)</f>
        <v>FERNANDEZ Mollie</v>
      </c>
      <c r="C33" s="1398"/>
      <c r="D33" s="712">
        <f>VLOOKUP(A33,'Athlete and Points'!$A$1:$S$279,4,FALSE)</f>
        <v>98</v>
      </c>
      <c r="E33" s="713">
        <f>VLOOKUP(A33,'Athlete and Points'!$A$1:$S$279,5,FALSE)</f>
        <v>32.4</v>
      </c>
      <c r="F33" s="1339"/>
      <c r="G33" s="1340"/>
      <c r="H33" s="26">
        <f>VLOOKUP(B33,Halfpipe!$A$1:$D$148,4,FALSE)</f>
        <v>1.55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723" priority="21" stopIfTrue="1">
      <formula>ISERROR($B$5:$B$13)</formula>
    </cfRule>
  </conditionalFormatting>
  <conditionalFormatting sqref="Z9">
    <cfRule type="expression" dxfId="2722" priority="20" stopIfTrue="1">
      <formula>ISERROR($E$9)</formula>
    </cfRule>
  </conditionalFormatting>
  <conditionalFormatting sqref="C20">
    <cfRule type="expression" dxfId="2721" priority="19" stopIfTrue="1">
      <formula>ISERROR(C20:D35)</formula>
    </cfRule>
  </conditionalFormatting>
  <conditionalFormatting sqref="C20">
    <cfRule type="expression" dxfId="2720" priority="18" stopIfTrue="1">
      <formula>ISERROR(C20:D35)</formula>
    </cfRule>
  </conditionalFormatting>
  <conditionalFormatting sqref="B20:B31">
    <cfRule type="expression" dxfId="2719" priority="17" stopIfTrue="1">
      <formula>ISERROR(B20:B35)</formula>
    </cfRule>
  </conditionalFormatting>
  <conditionalFormatting sqref="D20:D31">
    <cfRule type="expression" dxfId="2718" priority="16" stopIfTrue="1">
      <formula>ISERROR(D20:H35)</formula>
    </cfRule>
  </conditionalFormatting>
  <conditionalFormatting sqref="F20:F31">
    <cfRule type="expression" dxfId="2717" priority="15" stopIfTrue="1">
      <formula>ISERROR(F20:N35)</formula>
    </cfRule>
  </conditionalFormatting>
  <conditionalFormatting sqref="E20:E31">
    <cfRule type="expression" dxfId="2716" priority="14" stopIfTrue="1">
      <formula>ISERROR(E20:K35)</formula>
    </cfRule>
  </conditionalFormatting>
  <conditionalFormatting sqref="I20:I31">
    <cfRule type="expression" dxfId="2715" priority="13" stopIfTrue="1">
      <formula>ISERROR(H20:R35)</formula>
    </cfRule>
  </conditionalFormatting>
  <conditionalFormatting sqref="H20:H42">
    <cfRule type="expression" dxfId="2714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713" priority="11" stopIfTrue="1">
      <formula>ISERROR(A5)</formula>
    </cfRule>
  </conditionalFormatting>
  <conditionalFormatting sqref="M21:M42">
    <cfRule type="expression" dxfId="2712" priority="10" stopIfTrue="1">
      <formula>ISERROR(L21:X36)</formula>
    </cfRule>
  </conditionalFormatting>
  <conditionalFormatting sqref="B33:B42">
    <cfRule type="expression" dxfId="2711" priority="9" stopIfTrue="1">
      <formula>ISERROR(B33:B48)</formula>
    </cfRule>
  </conditionalFormatting>
  <conditionalFormatting sqref="D33:D42">
    <cfRule type="expression" dxfId="2710" priority="8" stopIfTrue="1">
      <formula>ISERROR(D33:H48)</formula>
    </cfRule>
  </conditionalFormatting>
  <conditionalFormatting sqref="F33:F42">
    <cfRule type="expression" dxfId="2709" priority="7" stopIfTrue="1">
      <formula>ISERROR(F33:N48)</formula>
    </cfRule>
  </conditionalFormatting>
  <conditionalFormatting sqref="E33:E42">
    <cfRule type="expression" dxfId="2708" priority="6" stopIfTrue="1">
      <formula>ISERROR(E33:K48)</formula>
    </cfRule>
  </conditionalFormatting>
  <conditionalFormatting sqref="I33:I42">
    <cfRule type="expression" dxfId="2707" priority="5" stopIfTrue="1">
      <formula>ISERROR(H33:R48)</formula>
    </cfRule>
  </conditionalFormatting>
  <conditionalFormatting sqref="I34:I41">
    <cfRule type="expression" dxfId="2706" priority="4" stopIfTrue="1">
      <formula>ISERROR(H34:R49)</formula>
    </cfRule>
  </conditionalFormatting>
  <conditionalFormatting sqref="I33:I42">
    <cfRule type="expression" dxfId="2705" priority="3" stopIfTrue="1">
      <formula>ISERROR(H33:R48)</formula>
    </cfRule>
  </conditionalFormatting>
  <conditionalFormatting sqref="I35:I42">
    <cfRule type="expression" dxfId="2704" priority="2" stopIfTrue="1">
      <formula>ISERROR(H35:R50)</formula>
    </cfRule>
  </conditionalFormatting>
  <conditionalFormatting sqref="H21:H42">
    <cfRule type="expression" dxfId="2703" priority="1" stopIfTrue="1">
      <formula>ISERROR(G21:P36)</formula>
    </cfRule>
  </conditionalFormatting>
  <hyperlinks>
    <hyperlink ref="T29" r:id="rId1"/>
    <hyperlink ref="T28" r:id="rId2"/>
    <hyperlink ref="T30" r:id="rId3"/>
    <hyperlink ref="X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/>
  <dimension ref="A1:AC94"/>
  <sheetViews>
    <sheetView topLeftCell="A4" zoomScaleNormal="100" workbookViewId="0">
      <selection activeCell="G1450" sqref="G145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</row>
    <row r="4" spans="1:29" ht="13.5" thickBot="1">
      <c r="A4" s="16"/>
      <c r="D4" s="84"/>
      <c r="U4" s="39" t="s">
        <v>425</v>
      </c>
      <c r="V4" s="60"/>
      <c r="W4" s="16"/>
      <c r="X4" s="16"/>
      <c r="AB4" s="879"/>
      <c r="AC4" s="52"/>
    </row>
    <row r="5" spans="1:29" ht="13.5" thickTop="1">
      <c r="A5" s="43" t="s">
        <v>423</v>
      </c>
      <c r="B5" s="939"/>
      <c r="C5" s="42" t="e">
        <f>V5</f>
        <v>#N/A</v>
      </c>
      <c r="E5" s="42"/>
      <c r="F5" s="85"/>
      <c r="G5" s="58"/>
      <c r="H5" s="939"/>
      <c r="I5" s="939"/>
      <c r="J5" s="939"/>
      <c r="K5" s="1281"/>
      <c r="L5" s="1281"/>
      <c r="M5" s="1281"/>
      <c r="N5" s="1281"/>
      <c r="O5" s="1281"/>
      <c r="P5" s="1281"/>
      <c r="Q5" s="1281"/>
      <c r="R5" s="1282"/>
      <c r="U5" s="39" t="s">
        <v>422</v>
      </c>
      <c r="V5" s="38" t="e">
        <f>VLOOKUP($V$4,Calendar!$1:$1048576,4,FALSE)</f>
        <v>#N/A</v>
      </c>
      <c r="W5" s="16"/>
      <c r="X5" s="16"/>
      <c r="AB5" s="879"/>
      <c r="AC5" s="52"/>
    </row>
    <row r="6" spans="1:29">
      <c r="A6" s="41" t="s">
        <v>420</v>
      </c>
      <c r="B6" s="941"/>
      <c r="C6" s="83" t="e">
        <f>V6</f>
        <v>#N/A</v>
      </c>
      <c r="E6" s="55"/>
      <c r="F6" s="56" t="e">
        <f>V7</f>
        <v>#N/A</v>
      </c>
      <c r="G6" s="941"/>
      <c r="H6" s="941"/>
      <c r="I6" s="941"/>
      <c r="J6" s="941"/>
      <c r="K6" s="1283"/>
      <c r="L6" s="1283"/>
      <c r="M6" s="1283"/>
      <c r="N6" s="1283"/>
      <c r="O6" s="1283"/>
      <c r="P6" s="1283"/>
      <c r="Q6" s="1283"/>
      <c r="R6" s="1284"/>
      <c r="U6" s="39" t="s">
        <v>340</v>
      </c>
      <c r="V6" s="38" t="e">
        <f>VLOOKUP($V$4,Calendar!$1:$1048576,9,FALSE)</f>
        <v>#N/A</v>
      </c>
      <c r="W6" s="16"/>
      <c r="X6" s="16"/>
      <c r="AB6" s="879"/>
      <c r="AC6" s="52"/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U7" s="39" t="s">
        <v>354</v>
      </c>
      <c r="V7" s="38" t="e">
        <f>VLOOKUP($V$4,Calendar!$1:$1048576,7,FALSE)</f>
        <v>#N/A</v>
      </c>
      <c r="W7" s="16"/>
      <c r="X7" s="16"/>
      <c r="AB7" s="879"/>
      <c r="AC7" s="52"/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39"/>
      <c r="M8" s="939"/>
      <c r="N8" s="939"/>
      <c r="O8" s="939"/>
      <c r="P8" s="939"/>
      <c r="Q8" s="939"/>
      <c r="R8" s="940"/>
      <c r="U8" s="39" t="s">
        <v>414</v>
      </c>
      <c r="V8" s="891" t="e">
        <f>VLOOKUP($V$4,Calendar!$1:$1048576,35,FALSE)</f>
        <v>#N/A</v>
      </c>
      <c r="W8" s="16"/>
      <c r="X8" s="16"/>
      <c r="AB8" s="879"/>
      <c r="AC8" s="52"/>
    </row>
    <row r="9" spans="1:29">
      <c r="A9" s="41" t="s">
        <v>413</v>
      </c>
      <c r="B9" s="941"/>
      <c r="C9" s="941"/>
      <c r="D9" s="941"/>
      <c r="E9" s="941"/>
      <c r="F9" s="941"/>
      <c r="G9" s="941"/>
      <c r="H9" s="941"/>
      <c r="I9" s="941"/>
      <c r="J9" s="47"/>
      <c r="K9" s="1287" t="e">
        <f>V9</f>
        <v>#N/A</v>
      </c>
      <c r="L9" s="1288"/>
      <c r="M9" s="1288"/>
      <c r="N9" s="1288"/>
      <c r="O9" s="1288"/>
      <c r="P9" s="1288"/>
      <c r="Q9" s="1288"/>
      <c r="R9" s="1289"/>
      <c r="U9" s="39" t="s">
        <v>412</v>
      </c>
      <c r="V9" s="46" t="e">
        <f>VLOOKUP($V$4,Calendar!$1:$1048576,5,FALSE)</f>
        <v>#N/A</v>
      </c>
      <c r="W9" s="39" t="s">
        <v>411</v>
      </c>
      <c r="X9" s="46" t="e">
        <f>VLOOKUP($V$4,Calendar!$1:$1048576,6,FALSE)</f>
        <v>#N/A</v>
      </c>
      <c r="AB9" s="879"/>
      <c r="AC9" s="52"/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X9</f>
        <v>#N/A</v>
      </c>
      <c r="L10" s="1285"/>
      <c r="M10" s="1285"/>
      <c r="N10" s="1285"/>
      <c r="O10" s="1285"/>
      <c r="P10" s="1285"/>
      <c r="Q10" s="1285"/>
      <c r="R10" s="1286"/>
      <c r="U10" s="39" t="s">
        <v>409</v>
      </c>
      <c r="V10" s="38" t="e">
        <f>VLOOKUP($V$4,Calendar!$1:$1048576,33,FALSE)</f>
        <v>#N/A</v>
      </c>
      <c r="W10" s="16"/>
      <c r="X10" s="16"/>
    </row>
    <row r="11" spans="1:29" ht="14.25" thickTop="1" thickBot="1">
      <c r="A11" s="43" t="s">
        <v>408</v>
      </c>
      <c r="B11" s="939"/>
      <c r="C11" s="939"/>
      <c r="D11" s="42" t="s">
        <v>407</v>
      </c>
      <c r="E11" s="939"/>
      <c r="F11" s="939"/>
      <c r="G11" s="939"/>
      <c r="H11" s="939"/>
      <c r="I11" s="940"/>
      <c r="J11" s="1266" t="s">
        <v>404</v>
      </c>
      <c r="K11" s="1267"/>
      <c r="L11" s="1268" t="e">
        <f>V8</f>
        <v>#N/A</v>
      </c>
      <c r="M11" s="1269"/>
      <c r="N11" s="1270"/>
      <c r="O11" s="1268"/>
      <c r="P11" s="1270"/>
      <c r="Q11" s="1268"/>
      <c r="R11" s="1271"/>
      <c r="U11" s="39" t="s">
        <v>406</v>
      </c>
      <c r="V11" s="38" t="e">
        <f>VLOOKUP($V$4,Calendar!$1:$1048576,32,FALSE)</f>
        <v>#N/A</v>
      </c>
      <c r="W11" s="16"/>
      <c r="X11" s="16"/>
    </row>
    <row r="12" spans="1:29" ht="13.5" thickBot="1">
      <c r="A12" s="41" t="s">
        <v>405</v>
      </c>
      <c r="B12" s="942"/>
      <c r="C12" s="942"/>
      <c r="D12" s="942"/>
      <c r="E12" s="942"/>
      <c r="F12" s="942"/>
      <c r="G12" s="942"/>
      <c r="H12" s="942"/>
      <c r="I12" s="93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U12" s="39" t="s">
        <v>403</v>
      </c>
      <c r="V12" s="38" t="e">
        <f>VLOOKUP($V$4,Calendar!$1:$1048576,17,FALSE)</f>
        <v>#N/A</v>
      </c>
      <c r="W12" s="16"/>
      <c r="X12" s="16"/>
    </row>
    <row r="13" spans="1:29" ht="13.5" thickBot="1">
      <c r="A13" s="40" t="s">
        <v>402</v>
      </c>
      <c r="B13" s="937"/>
      <c r="C13" s="937"/>
      <c r="D13" s="937"/>
      <c r="E13" s="937"/>
      <c r="F13" s="937"/>
      <c r="G13" s="937"/>
      <c r="H13" s="937"/>
      <c r="I13" s="93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U13" s="39" t="s">
        <v>400</v>
      </c>
      <c r="V13" s="38" t="e">
        <f>VLOOKUP($V$4,Calendar!$1:$1048576,16,FALSE)</f>
        <v>#N/A</v>
      </c>
      <c r="W13" s="16"/>
      <c r="X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  <c r="T15" s="916" t="s">
        <v>1378</v>
      </c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T16" s="62"/>
      <c r="U16" s="52" t="s">
        <v>428</v>
      </c>
    </row>
    <row r="17" spans="1:21" ht="15.75">
      <c r="A17" s="35" t="s">
        <v>394</v>
      </c>
      <c r="B17" s="1293" t="s">
        <v>379</v>
      </c>
      <c r="C17" s="1294"/>
      <c r="D17" s="953" t="s">
        <v>393</v>
      </c>
      <c r="E17" s="951"/>
      <c r="F17" s="1295"/>
      <c r="G17" s="1296"/>
      <c r="H17" s="951"/>
      <c r="I17" s="1295"/>
      <c r="J17" s="1297"/>
      <c r="K17" s="1297"/>
      <c r="L17" s="1296"/>
      <c r="M17" s="952"/>
      <c r="N17" s="1298" t="s">
        <v>377</v>
      </c>
      <c r="O17" s="1299"/>
      <c r="P17" s="1298" t="s">
        <v>376</v>
      </c>
      <c r="Q17" s="1300"/>
      <c r="R17" s="1299"/>
      <c r="T17" s="61"/>
      <c r="U17" s="52" t="s">
        <v>1377</v>
      </c>
    </row>
    <row r="18" spans="1:21" ht="15.75">
      <c r="A18" s="34" t="s">
        <v>392</v>
      </c>
      <c r="B18" s="1318" t="s">
        <v>375</v>
      </c>
      <c r="C18" s="1319"/>
      <c r="D18" s="947" t="s">
        <v>391</v>
      </c>
      <c r="E18" s="945" t="s">
        <v>353</v>
      </c>
      <c r="F18" s="1320" t="s">
        <v>352</v>
      </c>
      <c r="G18" s="1321"/>
      <c r="H18" s="945" t="s">
        <v>151</v>
      </c>
      <c r="I18" s="1320" t="s">
        <v>351</v>
      </c>
      <c r="J18" s="1322"/>
      <c r="K18" s="1322"/>
      <c r="L18" s="1321"/>
      <c r="M18" s="946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1" ht="13.5" thickBot="1">
      <c r="A19" s="33" t="s">
        <v>390</v>
      </c>
      <c r="B19" s="1326" t="s">
        <v>371</v>
      </c>
      <c r="C19" s="1327"/>
      <c r="D19" s="950" t="s">
        <v>389</v>
      </c>
      <c r="E19" s="32"/>
      <c r="F19" s="1328"/>
      <c r="G19" s="1329"/>
      <c r="H19" s="948"/>
      <c r="I19" s="1328"/>
      <c r="J19" s="1330"/>
      <c r="K19" s="1330"/>
      <c r="L19" s="1329"/>
      <c r="M19" s="949"/>
      <c r="N19" s="1331" t="s">
        <v>369</v>
      </c>
      <c r="O19" s="1332"/>
      <c r="P19" s="1331" t="s">
        <v>368</v>
      </c>
      <c r="Q19" s="1333"/>
      <c r="R19" s="1332"/>
      <c r="T19" s="758" t="s">
        <v>1279</v>
      </c>
    </row>
    <row r="20" spans="1:21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44"/>
      <c r="N20" s="1336"/>
      <c r="O20" s="1337"/>
      <c r="P20" s="1336"/>
      <c r="Q20" s="1337"/>
      <c r="R20" s="943"/>
      <c r="T20" s="52" t="s">
        <v>1281</v>
      </c>
    </row>
    <row r="21" spans="1:21" ht="13.5" thickBot="1">
      <c r="A21" s="28"/>
      <c r="B21" s="1338" t="e">
        <f>VLOOKUP(A21,'Athlete and Points'!$A$1:$S$279,2,FALSE)</f>
        <v>#N/A</v>
      </c>
      <c r="C21" s="1338"/>
      <c r="D21" s="1014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  <c r="T21" s="52" t="s">
        <v>1280</v>
      </c>
    </row>
    <row r="22" spans="1:21">
      <c r="A22" s="25"/>
      <c r="B22" s="1344" t="e">
        <f>VLOOKUP(A22,'Athlete and Points'!$A$1:$S$279,2,FALSE)</f>
        <v>#N/A</v>
      </c>
      <c r="C22" s="1344"/>
      <c r="D22" s="1015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</row>
    <row r="23" spans="1:21" ht="13.5" thickBot="1">
      <c r="A23" s="25"/>
      <c r="B23" s="1344" t="e">
        <f>VLOOKUP(A23,'Athlete and Points'!$A$1:$S$279,2,FALSE)</f>
        <v>#N/A</v>
      </c>
      <c r="C23" s="1344"/>
      <c r="D23" s="1015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1292</v>
      </c>
    </row>
    <row r="24" spans="1:21">
      <c r="A24" s="25"/>
      <c r="B24" s="1344" t="e">
        <f>VLOOKUP(A24,'Athlete and Points'!$A$1:$S$279,2,FALSE)</f>
        <v>#N/A</v>
      </c>
      <c r="C24" s="1344"/>
      <c r="D24" s="1015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1294</v>
      </c>
    </row>
    <row r="25" spans="1:21" ht="13.5" thickBot="1">
      <c r="A25" s="25"/>
      <c r="B25" s="1344" t="e">
        <f>VLOOKUP(A25,'Athlete and Points'!$A$1:$S$279,2,FALSE)</f>
        <v>#N/A</v>
      </c>
      <c r="C25" s="1344"/>
      <c r="D25" s="1015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1295</v>
      </c>
    </row>
    <row r="26" spans="1:21">
      <c r="A26" s="25"/>
      <c r="B26" s="1344" t="e">
        <f>VLOOKUP(A26,'Athlete and Points'!$A$1:$S$279,2,FALSE)</f>
        <v>#N/A</v>
      </c>
      <c r="C26" s="1344"/>
      <c r="D26" s="1015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1293</v>
      </c>
    </row>
    <row r="27" spans="1:21" ht="13.5" thickBot="1">
      <c r="A27" s="25"/>
      <c r="B27" s="1344" t="e">
        <f>VLOOKUP(A27,'Athlete and Points'!$A$1:$S$279,2,FALSE)</f>
        <v>#N/A</v>
      </c>
      <c r="C27" s="1344"/>
      <c r="D27" s="1015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  <c r="T27" s="52" t="s">
        <v>1296</v>
      </c>
    </row>
    <row r="28" spans="1:21">
      <c r="A28" s="25"/>
      <c r="B28" s="1344" t="e">
        <f>VLOOKUP(A28,'Athlete and Points'!$A$1:$S$279,2,FALSE)</f>
        <v>#N/A</v>
      </c>
      <c r="C28" s="1344"/>
      <c r="D28" s="1015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</row>
    <row r="29" spans="1:21" ht="13.5" thickBot="1">
      <c r="A29" s="25"/>
      <c r="B29" s="1344" t="e">
        <f>VLOOKUP(A29,'Athlete and Points'!$A$1:$S$279,2,FALSE)</f>
        <v>#N/A</v>
      </c>
      <c r="C29" s="1344"/>
      <c r="D29" s="1015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1289</v>
      </c>
    </row>
    <row r="30" spans="1:21">
      <c r="A30" s="25"/>
      <c r="B30" s="1344" t="e">
        <f>VLOOKUP(A30,'Athlete and Points'!$A$1:$S$279,2,FALSE)</f>
        <v>#N/A</v>
      </c>
      <c r="C30" s="1344"/>
      <c r="D30" s="1015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1290</v>
      </c>
    </row>
    <row r="31" spans="1:21" ht="13.5" thickBot="1">
      <c r="A31" s="21"/>
      <c r="B31" s="1350" t="e">
        <f>VLOOKUP(A31,'Athlete and Points'!$A$1:$S$279,2,FALSE)</f>
        <v>#N/A</v>
      </c>
      <c r="C31" s="1350"/>
      <c r="D31" s="1016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T31" s="189" t="s">
        <v>1291</v>
      </c>
    </row>
    <row r="32" spans="1:21" ht="13.5" thickBot="1">
      <c r="A32" s="29" t="s">
        <v>387</v>
      </c>
      <c r="B32" s="954"/>
      <c r="C32" s="954"/>
      <c r="D32" s="943"/>
      <c r="E32" s="943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1014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1015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1015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1015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1015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1015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1015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1015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1015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1016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4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94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93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V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V5:V13">
    <cfRule type="expression" dxfId="4167" priority="21" stopIfTrue="1">
      <formula>ISERROR($B$5:$B$13)</formula>
    </cfRule>
  </conditionalFormatting>
  <conditionalFormatting sqref="X9">
    <cfRule type="expression" dxfId="4166" priority="20" stopIfTrue="1">
      <formula>ISERROR($E$9)</formula>
    </cfRule>
  </conditionalFormatting>
  <conditionalFormatting sqref="C20">
    <cfRule type="expression" dxfId="4165" priority="19" stopIfTrue="1">
      <formula>ISERROR(C20:D35)</formula>
    </cfRule>
  </conditionalFormatting>
  <conditionalFormatting sqref="C20">
    <cfRule type="expression" dxfId="4164" priority="18" stopIfTrue="1">
      <formula>ISERROR(C20:D35)</formula>
    </cfRule>
  </conditionalFormatting>
  <conditionalFormatting sqref="B20:B31">
    <cfRule type="expression" dxfId="4163" priority="17" stopIfTrue="1">
      <formula>ISERROR(B20:B35)</formula>
    </cfRule>
  </conditionalFormatting>
  <conditionalFormatting sqref="D20:D31">
    <cfRule type="expression" dxfId="4162" priority="16" stopIfTrue="1">
      <formula>ISERROR(D20:H35)</formula>
    </cfRule>
  </conditionalFormatting>
  <conditionalFormatting sqref="F20:F31">
    <cfRule type="expression" dxfId="4161" priority="15" stopIfTrue="1">
      <formula>ISERROR(F20:N35)</formula>
    </cfRule>
  </conditionalFormatting>
  <conditionalFormatting sqref="E20:E31">
    <cfRule type="expression" dxfId="4160" priority="14" stopIfTrue="1">
      <formula>ISERROR(E20:K35)</formula>
    </cfRule>
  </conditionalFormatting>
  <conditionalFormatting sqref="I20:I31">
    <cfRule type="expression" dxfId="4159" priority="13" stopIfTrue="1">
      <formula>ISERROR(H20:R35)</formula>
    </cfRule>
  </conditionalFormatting>
  <conditionalFormatting sqref="H20:H42">
    <cfRule type="expression" dxfId="415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4157" priority="11" stopIfTrue="1">
      <formula>ISERROR(A5)</formula>
    </cfRule>
  </conditionalFormatting>
  <conditionalFormatting sqref="M21:M42">
    <cfRule type="expression" dxfId="4156" priority="10" stopIfTrue="1">
      <formula>ISERROR(L21:X36)</formula>
    </cfRule>
  </conditionalFormatting>
  <conditionalFormatting sqref="B33:B42">
    <cfRule type="expression" dxfId="4155" priority="9" stopIfTrue="1">
      <formula>ISERROR(B33:B48)</formula>
    </cfRule>
  </conditionalFormatting>
  <conditionalFormatting sqref="D33:D42">
    <cfRule type="expression" dxfId="4154" priority="8" stopIfTrue="1">
      <formula>ISERROR(D33:H48)</formula>
    </cfRule>
  </conditionalFormatting>
  <conditionalFormatting sqref="F33:F42">
    <cfRule type="expression" dxfId="4153" priority="7" stopIfTrue="1">
      <formula>ISERROR(F33:N48)</formula>
    </cfRule>
  </conditionalFormatting>
  <conditionalFormatting sqref="E33:E42">
    <cfRule type="expression" dxfId="4152" priority="6" stopIfTrue="1">
      <formula>ISERROR(E33:K48)</formula>
    </cfRule>
  </conditionalFormatting>
  <conditionalFormatting sqref="I33:I42">
    <cfRule type="expression" dxfId="4151" priority="5" stopIfTrue="1">
      <formula>ISERROR(H33:R48)</formula>
    </cfRule>
  </conditionalFormatting>
  <conditionalFormatting sqref="I34:I41">
    <cfRule type="expression" dxfId="4150" priority="4" stopIfTrue="1">
      <formula>ISERROR(H34:R49)</formula>
    </cfRule>
  </conditionalFormatting>
  <conditionalFormatting sqref="I33:I42">
    <cfRule type="expression" dxfId="4149" priority="3" stopIfTrue="1">
      <formula>ISERROR(H33:R48)</formula>
    </cfRule>
  </conditionalFormatting>
  <conditionalFormatting sqref="I35:I42">
    <cfRule type="expression" dxfId="4148" priority="2" stopIfTrue="1">
      <formula>ISERROR(H35:R50)</formula>
    </cfRule>
  </conditionalFormatting>
  <conditionalFormatting sqref="H21:H42">
    <cfRule type="expression" dxfId="4147" priority="1" stopIfTrue="1">
      <formula>ISERROR(G21:P36)</formula>
    </cfRule>
  </conditionalFormatting>
  <hyperlinks>
    <hyperlink ref="T30" r:id="rId1"/>
    <hyperlink ref="T29" r:id="rId2"/>
    <hyperlink ref="T31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rgb="FFFFFF00"/>
  </sheetPr>
  <dimension ref="A1:AF94"/>
  <sheetViews>
    <sheetView zoomScaleNormal="100" workbookViewId="0">
      <selection activeCell="U36" sqref="U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0" max="20" width="10.140625" bestFit="1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36353</v>
      </c>
      <c r="Y4" s="884"/>
      <c r="Z4" s="884"/>
      <c r="AA4" s="594"/>
      <c r="AB4" s="594"/>
      <c r="AC4" s="594"/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128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886"/>
      <c r="AC6" s="886"/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886"/>
      <c r="AC7" s="886"/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507</v>
      </c>
      <c r="Y8" s="884"/>
      <c r="Z8" s="884"/>
      <c r="AA8" s="594"/>
      <c r="AB8" s="886"/>
      <c r="AC8" s="886"/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886"/>
      <c r="AC9" s="886"/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FIS-REV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s">
        <v>504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v>4</v>
      </c>
      <c r="I15" s="37" t="s">
        <v>396</v>
      </c>
      <c r="J15" s="37"/>
      <c r="K15" s="1315">
        <v>3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6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6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6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6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6" ht="13.5" thickBot="1">
      <c r="A21" s="247">
        <v>9040195</v>
      </c>
      <c r="B21" s="1401" t="str">
        <f>VLOOKUP(A21,'Athlete and Points'!$A$1:$S$279,2,FALSE)</f>
        <v>WADDINGTON Angus</v>
      </c>
      <c r="C21" s="1401"/>
      <c r="D21" s="248">
        <f>VLOOKUP(A21,'Athlete and Points'!$A$1:$S$279,4,FALSE)</f>
        <v>97</v>
      </c>
      <c r="E21" s="249"/>
      <c r="F21" s="1402"/>
      <c r="G21" s="1403"/>
      <c r="H21" s="249">
        <f>VLOOKUP(B21,Halfpipe!$A$1:$D$148,4,FALSE)</f>
        <v>20.83</v>
      </c>
      <c r="I21" s="1402"/>
      <c r="J21" s="1403"/>
      <c r="K21" s="1403"/>
      <c r="L21" s="1403"/>
      <c r="M21" s="249">
        <f>VLOOKUP(B21,Slopestyle!$A$1:$D$113,4,FALSE)</f>
        <v>206.9</v>
      </c>
      <c r="N21" s="1341"/>
      <c r="O21" s="1342"/>
      <c r="P21" s="1341"/>
      <c r="Q21" s="1343"/>
      <c r="R21" s="18"/>
    </row>
    <row r="22" spans="1:26">
      <c r="A22" s="199">
        <v>9040224</v>
      </c>
      <c r="B22" s="1413" t="str">
        <f>VLOOKUP(A22,'Athlete and Points'!$A$1:$S$279,2,FALSE)</f>
        <v>ELSTON Jared</v>
      </c>
      <c r="C22" s="1413"/>
      <c r="D22" s="194">
        <f>VLOOKUP(A22,'Athlete and Points'!$A$1:$S$279,4,FALSE)</f>
        <v>99</v>
      </c>
      <c r="E22" s="195"/>
      <c r="F22" s="1414"/>
      <c r="G22" s="1415"/>
      <c r="H22" s="195" t="e">
        <f>VLOOKUP(B22,Halfpipe!$A$1:$D$148,4,FALSE)</f>
        <v>#N/A</v>
      </c>
      <c r="I22" s="1414" t="str">
        <f>VLOOKUP(A22,'Athlete and Points'!$A$1:$S$279,14,FALSE)</f>
        <v>---</v>
      </c>
      <c r="J22" s="1415"/>
      <c r="K22" s="1415"/>
      <c r="L22" s="1415"/>
      <c r="M22" s="195">
        <f>VLOOKUP(B22,Slopestyle!$A$1:$D$113,4,FALSE)</f>
        <v>246.71</v>
      </c>
      <c r="N22" s="1347"/>
      <c r="O22" s="1348"/>
      <c r="P22" s="1347"/>
      <c r="Q22" s="1349"/>
      <c r="R22" s="22"/>
      <c r="T22" s="52"/>
    </row>
    <row r="23" spans="1:26" ht="13.5" thickBot="1">
      <c r="A23" s="199">
        <v>9040132</v>
      </c>
      <c r="B23" s="1413" t="str">
        <f>VLOOKUP(A23,'Athlete and Points'!$A$1:$S$279,2,FALSE)</f>
        <v>MARSDEN Hugh</v>
      </c>
      <c r="C23" s="1413"/>
      <c r="D23" s="194">
        <f>VLOOKUP(A23,'Athlete and Points'!$A$1:$S$279,4,FALSE)</f>
        <v>93</v>
      </c>
      <c r="E23" s="195"/>
      <c r="F23" s="1414"/>
      <c r="G23" s="1415"/>
      <c r="H23" s="195" t="e">
        <f>VLOOKUP(B23,Halfpipe!$A$1:$D$148,4,FALSE)</f>
        <v>#N/A</v>
      </c>
      <c r="I23" s="1414"/>
      <c r="J23" s="1415"/>
      <c r="K23" s="1415"/>
      <c r="L23" s="1415"/>
      <c r="M23" s="195" t="str">
        <f>VLOOKUP(B23,Slopestyle!$A$1:$D$113,4,FALSE)</f>
        <v>X</v>
      </c>
      <c r="N23" s="1347"/>
      <c r="O23" s="1348"/>
      <c r="P23" s="1347"/>
      <c r="Q23" s="1349"/>
      <c r="R23" s="18"/>
      <c r="T23" s="52"/>
    </row>
    <row r="24" spans="1:26">
      <c r="A24" s="252">
        <v>7040073</v>
      </c>
      <c r="B24" s="1407" t="str">
        <f>VLOOKUP(A24,'Athlete and Points'!$A$1:$S$279,2,FALSE)</f>
        <v>LAIDLAW Timothy</v>
      </c>
      <c r="C24" s="1407"/>
      <c r="D24" s="253">
        <f>VLOOKUP(A24,'Athlete and Points'!$A$1:$S$279,4,FALSE)</f>
        <v>93</v>
      </c>
      <c r="E24" s="254"/>
      <c r="F24" s="1408"/>
      <c r="G24" s="1409"/>
      <c r="H24" s="254" t="e">
        <f>VLOOKUP(B24,Halfpipe!$A$1:$D$148,4,FALSE)</f>
        <v>#N/A</v>
      </c>
      <c r="I24" s="1408"/>
      <c r="J24" s="1409"/>
      <c r="K24" s="1409"/>
      <c r="L24" s="1409"/>
      <c r="M24" s="254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6" ht="13.5" thickBot="1">
      <c r="A25" s="889">
        <v>9040172</v>
      </c>
      <c r="B25" s="1404" t="str">
        <f>VLOOKUP(A25,'Athlete and Points'!$A$1:$S$279,2,FALSE)</f>
        <v>STAVELEY Cameron</v>
      </c>
      <c r="C25" s="1404"/>
      <c r="D25" s="890">
        <f>VLOOKUP(A25,'Athlete and Points'!$A$1:$S$279,4,FALSE)</f>
        <v>97</v>
      </c>
      <c r="E25" s="888"/>
      <c r="F25" s="1405"/>
      <c r="G25" s="1406"/>
      <c r="H25" s="888" t="e">
        <f>VLOOKUP(B25,Halfpipe!$A$1:$D$148,4,FALSE)</f>
        <v>#N/A</v>
      </c>
      <c r="I25" s="1411"/>
      <c r="J25" s="1412"/>
      <c r="K25" s="1412"/>
      <c r="L25" s="1412"/>
      <c r="M25" s="888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6">
      <c r="A26" s="889">
        <v>9040199</v>
      </c>
      <c r="B26" s="1404" t="str">
        <f>VLOOKUP(A26,'Athlete and Points'!$A$1:$S$279,2,FALSE)</f>
        <v>STAVELEY Luke</v>
      </c>
      <c r="C26" s="1404"/>
      <c r="D26" s="890">
        <f>VLOOKUP(A26,'Athlete and Points'!$A$1:$S$279,4,FALSE)</f>
        <v>99</v>
      </c>
      <c r="E26" s="888"/>
      <c r="F26" s="1405"/>
      <c r="G26" s="1406"/>
      <c r="H26" s="888" t="e">
        <f>VLOOKUP(B26,Halfpipe!$A$1:$D$148,4,FALSE)</f>
        <v>#N/A</v>
      </c>
      <c r="I26" s="1405"/>
      <c r="J26" s="1406"/>
      <c r="K26" s="1406"/>
      <c r="L26" s="1406"/>
      <c r="M26" s="888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6" ht="13.5" thickBot="1">
      <c r="A27" s="889">
        <v>9040167</v>
      </c>
      <c r="B27" s="1404" t="str">
        <f>VLOOKUP(A27,'Athlete and Points'!$A$1:$S$279,2,FALSE)</f>
        <v>MCALPIN Joss</v>
      </c>
      <c r="C27" s="1404"/>
      <c r="D27" s="890">
        <f>VLOOKUP(A27,'Athlete and Points'!$A$1:$S$279,4,FALSE)</f>
        <v>94</v>
      </c>
      <c r="E27" s="888"/>
      <c r="F27" s="1405"/>
      <c r="G27" s="1406"/>
      <c r="H27" s="888" t="e">
        <f>VLOOKUP(B27,Halfpipe!$A$1:$D$148,4,FALSE)</f>
        <v>#N/A</v>
      </c>
      <c r="I27" s="1405"/>
      <c r="J27" s="1406"/>
      <c r="K27" s="1406"/>
      <c r="L27" s="1406"/>
      <c r="M27" s="888">
        <f>VLOOKUP(B27,Slopestyle!$A$1:$D$113,4,FALSE)</f>
        <v>187.26</v>
      </c>
      <c r="N27" s="1347"/>
      <c r="O27" s="1348"/>
      <c r="P27" s="1347"/>
      <c r="Q27" s="1349"/>
      <c r="R27" s="18"/>
      <c r="Y27" s="797"/>
      <c r="Z27" s="797"/>
    </row>
    <row r="28" spans="1:26">
      <c r="A28" s="889"/>
      <c r="B28" s="1404" t="e">
        <f>VLOOKUP(A28,'Athlete and Points'!$A$1:$S$279,2,FALSE)</f>
        <v>#N/A</v>
      </c>
      <c r="C28" s="1404"/>
      <c r="D28" s="890" t="e">
        <f>VLOOKUP(A28,'Athlete and Points'!$A$1:$S$279,4,FALSE)</f>
        <v>#N/A</v>
      </c>
      <c r="E28" s="888"/>
      <c r="F28" s="1405"/>
      <c r="G28" s="1406"/>
      <c r="H28" s="888" t="e">
        <f>VLOOKUP(B28,Halfpipe!$A$1:$D$148,4,FALSE)</f>
        <v>#N/A</v>
      </c>
      <c r="I28" s="1405"/>
      <c r="J28" s="1406"/>
      <c r="K28" s="1406"/>
      <c r="L28" s="1406"/>
      <c r="M28" s="888" t="e">
        <f>VLOOKUP(B28,Slopestyle!$A$1:$D$113,4,FALSE)</f>
        <v>#N/A</v>
      </c>
      <c r="N28" s="1347"/>
      <c r="O28" s="1348"/>
      <c r="P28" s="1347"/>
      <c r="Q28" s="1349"/>
      <c r="R28" s="22"/>
      <c r="T28" s="359" t="s">
        <v>1327</v>
      </c>
      <c r="Y28" s="797"/>
      <c r="Z28" s="798"/>
    </row>
    <row r="29" spans="1:26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/>
      <c r="F29" s="1345"/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820" t="s">
        <v>511</v>
      </c>
      <c r="U29" s="52" t="s">
        <v>1328</v>
      </c>
      <c r="Y29" s="797"/>
      <c r="Z29" s="798"/>
    </row>
    <row r="30" spans="1:26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821" t="s">
        <v>511</v>
      </c>
      <c r="U30" s="52" t="s">
        <v>1325</v>
      </c>
      <c r="Y30" s="797"/>
      <c r="Z30" s="798"/>
    </row>
    <row r="31" spans="1:26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  <c r="Y31" s="797"/>
      <c r="Z31" s="798"/>
    </row>
    <row r="32" spans="1:26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  <c r="T32" s="189" t="s">
        <v>1289</v>
      </c>
      <c r="Y32" s="797"/>
      <c r="Z32" s="797"/>
    </row>
    <row r="33" spans="1:21">
      <c r="A33" s="817">
        <v>9045015</v>
      </c>
      <c r="B33" s="1442" t="str">
        <f>VLOOKUP(A33,'Athlete and Points'!$A$1:$S$279,2,FALSE)</f>
        <v>DAVIS-MEEHAN Michaela</v>
      </c>
      <c r="C33" s="1442"/>
      <c r="D33" s="818">
        <f>VLOOKUP(A33,'Athlete and Points'!$A$1:$S$279,4,FALSE)</f>
        <v>92</v>
      </c>
      <c r="E33" s="819"/>
      <c r="F33" s="1443"/>
      <c r="G33" s="1444"/>
      <c r="H33" s="819"/>
      <c r="I33" s="1443"/>
      <c r="J33" s="1444"/>
      <c r="K33" s="1444"/>
      <c r="L33" s="1444"/>
      <c r="M33" s="819" t="e">
        <f>VLOOKUP(B33,Slopestyle!$A$1:$D$113,4,FALSE)</f>
        <v>#N/A</v>
      </c>
      <c r="N33" s="1341"/>
      <c r="O33" s="1342"/>
      <c r="P33" s="1341"/>
      <c r="Q33" s="1343"/>
      <c r="R33" s="5"/>
      <c r="T33" s="189" t="s">
        <v>1290</v>
      </c>
    </row>
    <row r="34" spans="1:21" ht="13.5" thickBot="1">
      <c r="A34" s="199">
        <v>9045076</v>
      </c>
      <c r="B34" s="1413" t="str">
        <f>VLOOKUP(A34,'Athlete and Points'!$A$1:$S$279,2,FALSE)</f>
        <v>MULLINS Mahalah</v>
      </c>
      <c r="C34" s="1413"/>
      <c r="D34" s="194">
        <f>VLOOKUP(A34,'Athlete and Points'!$A$1:$S$279,4,FALSE)</f>
        <v>98</v>
      </c>
      <c r="E34" s="195"/>
      <c r="F34" s="1414"/>
      <c r="G34" s="1415"/>
      <c r="H34" s="195"/>
      <c r="I34" s="1414"/>
      <c r="J34" s="1415"/>
      <c r="K34" s="1415"/>
      <c r="L34" s="1415"/>
      <c r="M34" s="195">
        <f>VLOOKUP(B34,Slopestyle!$A$1:$D$113,4,FALSE)</f>
        <v>304.26</v>
      </c>
      <c r="N34" s="1347"/>
      <c r="O34" s="1348"/>
      <c r="P34" s="1347"/>
      <c r="Q34" s="1349"/>
      <c r="R34" s="18"/>
      <c r="T34" s="189" t="s">
        <v>1291</v>
      </c>
    </row>
    <row r="35" spans="1:21">
      <c r="A35" s="199">
        <v>9045022</v>
      </c>
      <c r="B35" s="1413" t="str">
        <f>VLOOKUP(A35,'Athlete and Points'!$A$1:$S$279,2,FALSE)</f>
        <v>STAVELEY Lauren</v>
      </c>
      <c r="C35" s="1413"/>
      <c r="D35" s="194">
        <f>VLOOKUP(A35,'Athlete and Points'!$A$1:$S$279,4,FALSE)</f>
        <v>94</v>
      </c>
      <c r="E35" s="195"/>
      <c r="F35" s="1414"/>
      <c r="G35" s="1415"/>
      <c r="H35" s="195"/>
      <c r="I35" s="1414"/>
      <c r="J35" s="1415"/>
      <c r="K35" s="1415"/>
      <c r="L35" s="1415"/>
      <c r="M35" s="195">
        <f>VLOOKUP(B35,Slopestyle!$A$1:$D$113,4,FALSE)</f>
        <v>62.75</v>
      </c>
      <c r="N35" s="1347"/>
      <c r="O35" s="1348"/>
      <c r="P35" s="1347"/>
      <c r="Q35" s="1349"/>
      <c r="R35" s="22"/>
    </row>
    <row r="36" spans="1:21" ht="13.5" thickBot="1">
      <c r="A36" s="889">
        <v>9045075</v>
      </c>
      <c r="B36" s="1404" t="str">
        <f>VLOOKUP(A36,'Athlete and Points'!$A$1:$S$279,2,FALSE)</f>
        <v>FORTUNE Cassandra</v>
      </c>
      <c r="C36" s="1404"/>
      <c r="D36" s="890">
        <f>VLOOKUP(A36,'Athlete and Points'!$A$1:$S$279,4,FALSE)</f>
        <v>98</v>
      </c>
      <c r="E36" s="888"/>
      <c r="F36" s="1405"/>
      <c r="G36" s="1406"/>
      <c r="H36" s="888">
        <f>VLOOKUP(B36,Halfpipe!$A$1:$D$148,4,FALSE)</f>
        <v>15.19</v>
      </c>
      <c r="I36" s="1405" t="str">
        <f>VLOOKUP(A36,'Athlete and Points'!$A$1:$S$279,14,FALSE)</f>
        <v>---</v>
      </c>
      <c r="J36" s="1406"/>
      <c r="K36" s="1406"/>
      <c r="L36" s="1406"/>
      <c r="M36" s="888">
        <f>VLOOKUP(B36,Slopestyle!$A$1:$D$113,4,FALSE)</f>
        <v>195.27</v>
      </c>
      <c r="N36" s="1347"/>
      <c r="O36" s="1348"/>
      <c r="P36" s="1347"/>
      <c r="Q36" s="1349"/>
      <c r="R36" s="18"/>
      <c r="T36" s="2">
        <v>41974</v>
      </c>
      <c r="U36" s="52" t="s">
        <v>1367</v>
      </c>
    </row>
    <row r="37" spans="1:21">
      <c r="A37" s="199">
        <v>9045073</v>
      </c>
      <c r="B37" s="1413" t="str">
        <f>VLOOKUP(A37,'Athlete and Points'!$A$1:$S$279,2,FALSE)</f>
        <v>ARTHUR Emily</v>
      </c>
      <c r="C37" s="1413"/>
      <c r="D37" s="194">
        <f>VLOOKUP(A37,'Athlete and Points'!$A$1:$S$279,4,FALSE)</f>
        <v>99</v>
      </c>
      <c r="E37" s="195"/>
      <c r="F37" s="1414"/>
      <c r="G37" s="1415"/>
      <c r="H37" s="195">
        <f>VLOOKUP(B37,Halfpipe!$A$1:$D$148,4,FALSE)</f>
        <v>444</v>
      </c>
      <c r="I37" s="1345"/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  <c r="T37" s="2">
        <v>41983</v>
      </c>
      <c r="U37" t="s">
        <v>1370</v>
      </c>
    </row>
    <row r="38" spans="1:21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  <c r="T38" s="2">
        <v>41989</v>
      </c>
      <c r="U38" s="52" t="s">
        <v>1371</v>
      </c>
    </row>
    <row r="39" spans="1:21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/>
      <c r="F39" s="1345"/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21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21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21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21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1" ht="13.5" thickBot="1">
      <c r="A44" s="16"/>
    </row>
    <row r="45" spans="1:21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1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1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1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652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1368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702" priority="22" stopIfTrue="1">
      <formula>ISERROR($B$5:$B$13)</formula>
    </cfRule>
  </conditionalFormatting>
  <conditionalFormatting sqref="Z9">
    <cfRule type="expression" dxfId="2701" priority="21" stopIfTrue="1">
      <formula>ISERROR($E$9)</formula>
    </cfRule>
  </conditionalFormatting>
  <conditionalFormatting sqref="C20">
    <cfRule type="expression" dxfId="2700" priority="20" stopIfTrue="1">
      <formula>ISERROR(C20:D35)</formula>
    </cfRule>
  </conditionalFormatting>
  <conditionalFormatting sqref="C20">
    <cfRule type="expression" dxfId="2699" priority="19" stopIfTrue="1">
      <formula>ISERROR(C20:D35)</formula>
    </cfRule>
  </conditionalFormatting>
  <conditionalFormatting sqref="B20:B31">
    <cfRule type="expression" dxfId="2698" priority="18" stopIfTrue="1">
      <formula>ISERROR(B20:B35)</formula>
    </cfRule>
  </conditionalFormatting>
  <conditionalFormatting sqref="D20:D31">
    <cfRule type="expression" dxfId="2697" priority="17" stopIfTrue="1">
      <formula>ISERROR(D20:H35)</formula>
    </cfRule>
  </conditionalFormatting>
  <conditionalFormatting sqref="F20:F31">
    <cfRule type="expression" dxfId="2696" priority="16" stopIfTrue="1">
      <formula>ISERROR(F20:N35)</formula>
    </cfRule>
  </conditionalFormatting>
  <conditionalFormatting sqref="E20:E31">
    <cfRule type="expression" dxfId="2695" priority="15" stopIfTrue="1">
      <formula>ISERROR(E20:K35)</formula>
    </cfRule>
  </conditionalFormatting>
  <conditionalFormatting sqref="I20:I31">
    <cfRule type="expression" dxfId="2694" priority="14" stopIfTrue="1">
      <formula>ISERROR(H20:R35)</formula>
    </cfRule>
  </conditionalFormatting>
  <conditionalFormatting sqref="H20:H42">
    <cfRule type="expression" dxfId="2693" priority="13" stopIfTrue="1">
      <formula>ISERROR(G20:P35)</formula>
    </cfRule>
  </conditionalFormatting>
  <conditionalFormatting sqref="F6 C20 E5:E6 C5:C6 K9:R10 L11:N11 A33:B42 D33:G42 D20:Q21 D22:G31 N22:Q31 I22:L31 I33:L42 M22:M42 H22:H42 Z28:Z31 A20:B31">
    <cfRule type="containsErrors" dxfId="2692" priority="12" stopIfTrue="1">
      <formula>ISERROR(A5)</formula>
    </cfRule>
  </conditionalFormatting>
  <conditionalFormatting sqref="M21:M42">
    <cfRule type="expression" dxfId="2691" priority="11" stopIfTrue="1">
      <formula>ISERROR(L21:X36)</formula>
    </cfRule>
  </conditionalFormatting>
  <conditionalFormatting sqref="B33:B42">
    <cfRule type="expression" dxfId="2690" priority="10" stopIfTrue="1">
      <formula>ISERROR(B33:B48)</formula>
    </cfRule>
  </conditionalFormatting>
  <conditionalFormatting sqref="D33:D42">
    <cfRule type="expression" dxfId="2689" priority="9" stopIfTrue="1">
      <formula>ISERROR(D33:H48)</formula>
    </cfRule>
  </conditionalFormatting>
  <conditionalFormatting sqref="F33:F42">
    <cfRule type="expression" dxfId="2688" priority="8" stopIfTrue="1">
      <formula>ISERROR(F33:N48)</formula>
    </cfRule>
  </conditionalFormatting>
  <conditionalFormatting sqref="E33:E42">
    <cfRule type="expression" dxfId="2687" priority="7" stopIfTrue="1">
      <formula>ISERROR(E33:K48)</formula>
    </cfRule>
  </conditionalFormatting>
  <conditionalFormatting sqref="I33:I42">
    <cfRule type="expression" dxfId="2686" priority="6" stopIfTrue="1">
      <formula>ISERROR(H33:R48)</formula>
    </cfRule>
  </conditionalFormatting>
  <conditionalFormatting sqref="I34:I41">
    <cfRule type="expression" dxfId="2685" priority="5" stopIfTrue="1">
      <formula>ISERROR(H34:R49)</formula>
    </cfRule>
  </conditionalFormatting>
  <conditionalFormatting sqref="I33:I42">
    <cfRule type="expression" dxfId="2684" priority="4" stopIfTrue="1">
      <formula>ISERROR(H33:R48)</formula>
    </cfRule>
  </conditionalFormatting>
  <conditionalFormatting sqref="I35:I42">
    <cfRule type="expression" dxfId="2683" priority="3" stopIfTrue="1">
      <formula>ISERROR(H35:R50)</formula>
    </cfRule>
  </conditionalFormatting>
  <conditionalFormatting sqref="H21:H42">
    <cfRule type="expression" dxfId="2682" priority="2" stopIfTrue="1">
      <formula>ISERROR(G21:P36)</formula>
    </cfRule>
  </conditionalFormatting>
  <hyperlinks>
    <hyperlink ref="T33" r:id="rId1"/>
    <hyperlink ref="T32" r:id="rId2"/>
    <hyperlink ref="T34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theme="3"/>
  </sheetPr>
  <dimension ref="A1:AC94"/>
  <sheetViews>
    <sheetView zoomScaleNormal="100" workbookViewId="0">
      <selection activeCell="W38" sqref="W38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29" ht="13.5" thickBot="1">
      <c r="A4" s="16"/>
      <c r="D4" s="84"/>
      <c r="W4" s="876" t="s">
        <v>425</v>
      </c>
      <c r="X4" s="877">
        <v>36353</v>
      </c>
      <c r="Y4" s="878"/>
      <c r="Z4" s="878"/>
      <c r="AA4" s="879"/>
      <c r="AB4" s="879"/>
      <c r="AC4" s="879" t="s">
        <v>1326</v>
      </c>
    </row>
    <row r="5" spans="1:29" ht="13.5" thickTop="1">
      <c r="A5" s="43" t="s">
        <v>423</v>
      </c>
      <c r="B5" s="814"/>
      <c r="C5" s="42" t="e">
        <f>X5</f>
        <v>#N/A</v>
      </c>
      <c r="E5" s="42"/>
      <c r="F5" s="85"/>
      <c r="G5" s="58"/>
      <c r="H5" s="814"/>
      <c r="I5" s="814"/>
      <c r="J5" s="814"/>
      <c r="K5" s="1281"/>
      <c r="L5" s="1281"/>
      <c r="M5" s="1281"/>
      <c r="N5" s="1281"/>
      <c r="O5" s="1281"/>
      <c r="P5" s="1281"/>
      <c r="Q5" s="1281"/>
      <c r="R5" s="1282"/>
      <c r="W5" s="876" t="s">
        <v>422</v>
      </c>
      <c r="X5" s="880" t="e">
        <f>VLOOKUP($X$4,Calendar!$1:$1048576,4,FALSE)</f>
        <v>#N/A</v>
      </c>
      <c r="Y5" s="878"/>
      <c r="Z5" s="878"/>
      <c r="AA5" s="879"/>
      <c r="AB5" s="879"/>
      <c r="AC5" s="879" t="s">
        <v>421</v>
      </c>
    </row>
    <row r="6" spans="1:29">
      <c r="A6" s="41" t="s">
        <v>420</v>
      </c>
      <c r="B6" s="813"/>
      <c r="C6" s="83" t="e">
        <f>X6</f>
        <v>#N/A</v>
      </c>
      <c r="E6" s="55"/>
      <c r="F6" s="56" t="e">
        <f>X7</f>
        <v>#N/A</v>
      </c>
      <c r="G6" s="813"/>
      <c r="H6" s="813"/>
      <c r="I6" s="813"/>
      <c r="J6" s="813"/>
      <c r="K6" s="1283"/>
      <c r="L6" s="1283"/>
      <c r="M6" s="1283"/>
      <c r="N6" s="1283"/>
      <c r="O6" s="1283"/>
      <c r="P6" s="1283"/>
      <c r="Q6" s="1283"/>
      <c r="R6" s="1284"/>
      <c r="W6" s="876" t="s">
        <v>340</v>
      </c>
      <c r="X6" s="880" t="e">
        <f>VLOOKUP($X$4,Calendar!$1:$1048576,9,FALSE)</f>
        <v>#N/A</v>
      </c>
      <c r="Y6" s="878"/>
      <c r="Z6" s="878"/>
      <c r="AA6" s="879"/>
      <c r="AB6" s="879"/>
      <c r="AC6" s="879" t="s">
        <v>128</v>
      </c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W7" s="876" t="s">
        <v>354</v>
      </c>
      <c r="X7" s="880" t="e">
        <f>VLOOKUP($X$4,Calendar!$1:$1048576,7,FALSE)</f>
        <v>#N/A</v>
      </c>
      <c r="Y7" s="878"/>
      <c r="Z7" s="878"/>
      <c r="AA7" s="879"/>
      <c r="AB7" s="879"/>
      <c r="AC7" s="879" t="s">
        <v>418</v>
      </c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814"/>
      <c r="M8" s="814"/>
      <c r="N8" s="814"/>
      <c r="O8" s="814"/>
      <c r="P8" s="814"/>
      <c r="Q8" s="814"/>
      <c r="R8" s="815"/>
      <c r="W8" s="876" t="s">
        <v>414</v>
      </c>
      <c r="X8" s="880" t="s">
        <v>1313</v>
      </c>
      <c r="Y8" s="878"/>
      <c r="Z8" s="878"/>
      <c r="AA8" s="879"/>
      <c r="AB8" s="879"/>
      <c r="AC8" s="879" t="s">
        <v>470</v>
      </c>
    </row>
    <row r="9" spans="1:29">
      <c r="A9" s="41" t="s">
        <v>413</v>
      </c>
      <c r="B9" s="813"/>
      <c r="C9" s="813"/>
      <c r="D9" s="813"/>
      <c r="E9" s="813"/>
      <c r="F9" s="813"/>
      <c r="G9" s="813"/>
      <c r="H9" s="813"/>
      <c r="I9" s="813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W9" s="876" t="s">
        <v>412</v>
      </c>
      <c r="X9" s="881" t="e">
        <f>VLOOKUP($X$4,Calendar!$1:$1048576,5,FALSE)</f>
        <v>#N/A</v>
      </c>
      <c r="Y9" s="876" t="s">
        <v>411</v>
      </c>
      <c r="Z9" s="881" t="e">
        <f>VLOOKUP($X$4,Calendar!$1:$1048576,6,FALSE)</f>
        <v>#N/A</v>
      </c>
      <c r="AA9" s="879"/>
      <c r="AB9" s="879"/>
      <c r="AC9" s="879" t="s">
        <v>471</v>
      </c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W10" s="876" t="s">
        <v>409</v>
      </c>
      <c r="X10" s="880" t="e">
        <f>VLOOKUP($X$4,Calendar!$1:$1048576,33,FALSE)</f>
        <v>#N/A</v>
      </c>
      <c r="Y10" s="878"/>
      <c r="Z10" s="878"/>
      <c r="AA10" s="879"/>
      <c r="AB10" s="879"/>
      <c r="AC10" s="879"/>
    </row>
    <row r="11" spans="1:29" ht="14.25" thickTop="1" thickBot="1">
      <c r="A11" s="43" t="s">
        <v>408</v>
      </c>
      <c r="B11" s="814"/>
      <c r="C11" s="814"/>
      <c r="D11" s="42" t="s">
        <v>407</v>
      </c>
      <c r="E11" s="814"/>
      <c r="F11" s="814"/>
      <c r="G11" s="814"/>
      <c r="H11" s="814"/>
      <c r="I11" s="815"/>
      <c r="J11" s="1266" t="s">
        <v>404</v>
      </c>
      <c r="K11" s="1267"/>
      <c r="L11" s="1268" t="str">
        <f>X8</f>
        <v>REV</v>
      </c>
      <c r="M11" s="1269"/>
      <c r="N11" s="1270"/>
      <c r="O11" s="1268"/>
      <c r="P11" s="1270"/>
      <c r="Q11" s="1268"/>
      <c r="R11" s="1271"/>
      <c r="W11" s="876" t="s">
        <v>406</v>
      </c>
      <c r="X11" s="880" t="e">
        <f>VLOOKUP($X$4,Calendar!$1:$1048576,32,FALSE)</f>
        <v>#N/A</v>
      </c>
      <c r="Y11" s="878"/>
      <c r="Z11" s="878"/>
      <c r="AA11" s="879"/>
      <c r="AB11" s="879"/>
      <c r="AC11" s="879"/>
    </row>
    <row r="12" spans="1:29" ht="13.5" thickBot="1">
      <c r="A12" s="41" t="s">
        <v>405</v>
      </c>
      <c r="B12" s="816"/>
      <c r="C12" s="816"/>
      <c r="D12" s="816"/>
      <c r="E12" s="816"/>
      <c r="F12" s="816"/>
      <c r="G12" s="816"/>
      <c r="H12" s="816"/>
      <c r="I12" s="801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W12" s="876" t="s">
        <v>403</v>
      </c>
      <c r="X12" s="882" t="s">
        <v>504</v>
      </c>
      <c r="Y12" s="878"/>
      <c r="Z12" s="878"/>
      <c r="AA12" s="879"/>
      <c r="AB12" s="879"/>
      <c r="AC12" s="879"/>
    </row>
    <row r="13" spans="1:29" ht="13.5" thickBot="1">
      <c r="A13" s="40" t="s">
        <v>402</v>
      </c>
      <c r="B13" s="799"/>
      <c r="C13" s="799"/>
      <c r="D13" s="799"/>
      <c r="E13" s="799"/>
      <c r="F13" s="799"/>
      <c r="G13" s="799"/>
      <c r="H13" s="799"/>
      <c r="I13" s="800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W13" s="876" t="s">
        <v>400</v>
      </c>
      <c r="X13" s="880" t="e">
        <f>VLOOKUP($X$4,Calendar!$1:$1048576,16,FALSE)</f>
        <v>#N/A</v>
      </c>
      <c r="Y13" s="878"/>
      <c r="Z13" s="878"/>
      <c r="AA13" s="879"/>
      <c r="AB13" s="879"/>
      <c r="AC13" s="879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804" t="s">
        <v>393</v>
      </c>
      <c r="E17" s="802"/>
      <c r="F17" s="1295"/>
      <c r="G17" s="1296"/>
      <c r="H17" s="802"/>
      <c r="I17" s="1295"/>
      <c r="J17" s="1297"/>
      <c r="K17" s="1297"/>
      <c r="L17" s="1296"/>
      <c r="M17" s="803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807" t="s">
        <v>391</v>
      </c>
      <c r="E18" s="805" t="s">
        <v>353</v>
      </c>
      <c r="F18" s="1320" t="s">
        <v>352</v>
      </c>
      <c r="G18" s="1321"/>
      <c r="H18" s="805" t="s">
        <v>151</v>
      </c>
      <c r="I18" s="1320" t="s">
        <v>351</v>
      </c>
      <c r="J18" s="1322"/>
      <c r="K18" s="1322"/>
      <c r="L18" s="1321"/>
      <c r="M18" s="806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810" t="s">
        <v>389</v>
      </c>
      <c r="E19" s="32"/>
      <c r="F19" s="1328"/>
      <c r="G19" s="1329"/>
      <c r="H19" s="808"/>
      <c r="I19" s="1328"/>
      <c r="J19" s="1330"/>
      <c r="K19" s="1330"/>
      <c r="L19" s="1329"/>
      <c r="M19" s="809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811"/>
      <c r="N20" s="1336"/>
      <c r="O20" s="1337"/>
      <c r="P20" s="1336"/>
      <c r="Q20" s="1337"/>
      <c r="R20" s="812"/>
      <c r="T20" s="52" t="s">
        <v>1280</v>
      </c>
    </row>
    <row r="21" spans="1:20" ht="13.5" thickBot="1">
      <c r="A21" s="28">
        <v>9040172</v>
      </c>
      <c r="B21" s="1338" t="str">
        <f>VLOOKUP(A21,'Athlete and Points'!$A$1:$S$279,2,FALSE)</f>
        <v>STAVELEY Cameron</v>
      </c>
      <c r="C21" s="1338"/>
      <c r="D21" s="27">
        <f>VLOOKUP(A21,'Athlete and Points'!$A$1:$S$279,4,FALSE)</f>
        <v>97</v>
      </c>
      <c r="E21" s="26"/>
      <c r="F21" s="1339"/>
      <c r="G21" s="1340"/>
      <c r="H21" s="26" t="e">
        <f>VLOOKUP(B21,Halfpipe!$A$1:$D$148,4,FALSE)</f>
        <v>#N/A</v>
      </c>
      <c r="I21" s="1339"/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>
        <v>9040195</v>
      </c>
      <c r="B22" s="1344" t="str">
        <f>VLOOKUP(A22,'Athlete and Points'!$A$1:$S$279,2,FALSE)</f>
        <v>WADDINGTON Angus</v>
      </c>
      <c r="C22" s="1344"/>
      <c r="D22" s="24">
        <f>VLOOKUP(A22,'Athlete and Points'!$A$1:$S$279,4,FALSE)</f>
        <v>97</v>
      </c>
      <c r="E22" s="23"/>
      <c r="F22" s="1345"/>
      <c r="G22" s="1346"/>
      <c r="H22" s="23">
        <f>VLOOKUP(B22,Halfpipe!$A$1:$D$148,4,FALSE)</f>
        <v>20.83</v>
      </c>
      <c r="I22" s="1345" t="str">
        <f>VLOOKUP(A22,'Athlete and Points'!$A$1:$S$279,14,FALSE)</f>
        <v>---</v>
      </c>
      <c r="J22" s="1346"/>
      <c r="K22" s="1346"/>
      <c r="L22" s="1346"/>
      <c r="M22" s="23">
        <f>VLOOKUP(B22,Slopestyle!$A$1:$D$113,4,FALSE)</f>
        <v>206.9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>
        <v>9040199</v>
      </c>
      <c r="B23" s="1344" t="str">
        <f>VLOOKUP(A23,'Athlete and Points'!$A$1:$S$279,2,FALSE)</f>
        <v>STAVELEY Luke</v>
      </c>
      <c r="C23" s="1344"/>
      <c r="D23" s="24">
        <f>VLOOKUP(A23,'Athlete and Points'!$A$1:$S$279,4,FALSE)</f>
        <v>99</v>
      </c>
      <c r="E23" s="23"/>
      <c r="F23" s="1345"/>
      <c r="G23" s="1346"/>
      <c r="H23" s="23" t="e">
        <f>VLOOKUP(B23,Halfpipe!$A$1:$D$148,4,FALSE)</f>
        <v>#N/A</v>
      </c>
      <c r="I23" s="1345"/>
      <c r="J23" s="1346"/>
      <c r="K23" s="1346"/>
      <c r="L23" s="1346"/>
      <c r="M23" s="23"/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98"/>
      <c r="C32" s="798"/>
      <c r="D32" s="812"/>
      <c r="E32" s="812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5">
        <v>9045076</v>
      </c>
      <c r="B33" s="1338" t="str">
        <f>VLOOKUP(A33,'Athlete and Points'!$A$1:$S$279,2,FALSE)</f>
        <v>MULLINS Mahalah</v>
      </c>
      <c r="C33" s="1338"/>
      <c r="D33" s="27">
        <f>VLOOKUP(A33,'Athlete and Points'!$A$1:$S$279,4,FALSE)</f>
        <v>98</v>
      </c>
      <c r="E33" s="26"/>
      <c r="F33" s="1339"/>
      <c r="G33" s="1340"/>
      <c r="H33" s="26"/>
      <c r="I33" s="1339"/>
      <c r="J33" s="1340"/>
      <c r="K33" s="1340"/>
      <c r="L33" s="1340"/>
      <c r="M33" s="26">
        <f>VLOOKUP(B33,Slopestyle!$A$1:$D$113,4,FALSE)</f>
        <v>304.26</v>
      </c>
      <c r="N33" s="1341"/>
      <c r="O33" s="1342"/>
      <c r="P33" s="1341"/>
      <c r="Q33" s="1343"/>
      <c r="R33" s="5"/>
    </row>
    <row r="34" spans="1:18" ht="13.5" thickBot="1">
      <c r="A34" s="25">
        <v>9045022</v>
      </c>
      <c r="B34" s="1344" t="str">
        <f>VLOOKUP(A34,'Athlete and Points'!$A$1:$S$279,2,FALSE)</f>
        <v>STAVELEY Lauren</v>
      </c>
      <c r="C34" s="1344"/>
      <c r="D34" s="24">
        <f>VLOOKUP(A34,'Athlete and Points'!$A$1:$S$279,4,FALSE)</f>
        <v>94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VLOOKUP(B34,Slopestyle!$A$1:$D$113,4,FALSE)</f>
        <v>62.75</v>
      </c>
      <c r="N34" s="1347"/>
      <c r="O34" s="1348"/>
      <c r="P34" s="1347"/>
      <c r="Q34" s="1349"/>
      <c r="R34" s="18"/>
    </row>
    <row r="35" spans="1:18">
      <c r="A35" s="25">
        <v>9045075</v>
      </c>
      <c r="B35" s="1344" t="str">
        <f>VLOOKUP(A35,'Athlete and Points'!$A$1:$S$279,2,FALSE)</f>
        <v>FORTUNE Cassandra</v>
      </c>
      <c r="C35" s="1344"/>
      <c r="D35" s="24">
        <f>VLOOKUP(A35,'Athlete and Points'!$A$1:$S$279,4,FALSE)</f>
        <v>98</v>
      </c>
      <c r="E35" s="23"/>
      <c r="F35" s="1345"/>
      <c r="G35" s="1346"/>
      <c r="H35" s="23">
        <f>VLOOKUP(B35,Halfpipe!$A$1:$D$148,4,FALSE)</f>
        <v>15.19</v>
      </c>
      <c r="I35" s="1345" t="str">
        <f>VLOOKUP(A35,'Athlete and Points'!$A$1:$S$279,14,FALSE)</f>
        <v>---</v>
      </c>
      <c r="J35" s="1346"/>
      <c r="K35" s="1346"/>
      <c r="L35" s="1346"/>
      <c r="M35" s="23">
        <f>VLOOKUP(B35,Slopestyle!$A$1:$D$113,4,FALSE)</f>
        <v>195.27</v>
      </c>
      <c r="N35" s="1347"/>
      <c r="O35" s="1348"/>
      <c r="P35" s="1347"/>
      <c r="Q35" s="1349"/>
      <c r="R35" s="22"/>
    </row>
    <row r="36" spans="1:18" ht="13.5" thickBot="1">
      <c r="A36" s="25">
        <v>9045073</v>
      </c>
      <c r="B36" s="1344" t="str">
        <f>VLOOKUP(A36,'Athlete and Points'!$A$1:$S$279,2,FALSE)</f>
        <v>ARTHUR Emily</v>
      </c>
      <c r="C36" s="1344"/>
      <c r="D36" s="24">
        <f>VLOOKUP(A36,'Athlete and Points'!$A$1:$S$279,4,FALSE)</f>
        <v>99</v>
      </c>
      <c r="E36" s="23"/>
      <c r="F36" s="1345"/>
      <c r="G36" s="1346"/>
      <c r="H36" s="23">
        <f>VLOOKUP(B36,Halfpipe!$A$1:$D$148,4,FALSE)</f>
        <v>444</v>
      </c>
      <c r="I36" s="1345"/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807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652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816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99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X5:X11 X13">
    <cfRule type="expression" dxfId="2681" priority="26" stopIfTrue="1">
      <formula>ISERROR($B$5:$B$13)</formula>
    </cfRule>
  </conditionalFormatting>
  <conditionalFormatting sqref="Z9">
    <cfRule type="expression" dxfId="2680" priority="25" stopIfTrue="1">
      <formula>ISERROR($E$9)</formula>
    </cfRule>
  </conditionalFormatting>
  <conditionalFormatting sqref="C20">
    <cfRule type="expression" dxfId="2679" priority="24" stopIfTrue="1">
      <formula>ISERROR(C20:D35)</formula>
    </cfRule>
  </conditionalFormatting>
  <conditionalFormatting sqref="C20">
    <cfRule type="expression" dxfId="2678" priority="23" stopIfTrue="1">
      <formula>ISERROR(C20:D35)</formula>
    </cfRule>
  </conditionalFormatting>
  <conditionalFormatting sqref="B20:B31">
    <cfRule type="expression" dxfId="2677" priority="22" stopIfTrue="1">
      <formula>ISERROR(B20:B35)</formula>
    </cfRule>
  </conditionalFormatting>
  <conditionalFormatting sqref="D20:D31">
    <cfRule type="expression" dxfId="2676" priority="21" stopIfTrue="1">
      <formula>ISERROR(D20:H35)</formula>
    </cfRule>
  </conditionalFormatting>
  <conditionalFormatting sqref="F20:F31">
    <cfRule type="expression" dxfId="2675" priority="20" stopIfTrue="1">
      <formula>ISERROR(F20:N35)</formula>
    </cfRule>
  </conditionalFormatting>
  <conditionalFormatting sqref="E20:E31">
    <cfRule type="expression" dxfId="2674" priority="19" stopIfTrue="1">
      <formula>ISERROR(E20:K35)</formula>
    </cfRule>
  </conditionalFormatting>
  <conditionalFormatting sqref="I20:I31">
    <cfRule type="expression" dxfId="2673" priority="18" stopIfTrue="1">
      <formula>ISERROR(H20:R35)</formula>
    </cfRule>
  </conditionalFormatting>
  <conditionalFormatting sqref="H20:H42">
    <cfRule type="expression" dxfId="2672" priority="17" stopIfTrue="1">
      <formula>ISERROR(G20:P35)</formula>
    </cfRule>
  </conditionalFormatting>
  <conditionalFormatting sqref="F6 E5:E6 C5:C6 K9:R10 L11:N11 A20:C20 A36:B42 D33:G42 D20:Q21 D22:G31 N22:Q31 M22:M42 I22:L31 I33:L42 H22:H42 A24:B31 B21:B23 B33:B35">
    <cfRule type="containsErrors" dxfId="2671" priority="16" stopIfTrue="1">
      <formula>ISERROR(A5)</formula>
    </cfRule>
  </conditionalFormatting>
  <conditionalFormatting sqref="M21:M42">
    <cfRule type="expression" dxfId="2670" priority="15" stopIfTrue="1">
      <formula>ISERROR(L21:X36)</formula>
    </cfRule>
  </conditionalFormatting>
  <conditionalFormatting sqref="B33:B42">
    <cfRule type="expression" dxfId="2669" priority="14" stopIfTrue="1">
      <formula>ISERROR(B33:B48)</formula>
    </cfRule>
  </conditionalFormatting>
  <conditionalFormatting sqref="D33:D42">
    <cfRule type="expression" dxfId="2668" priority="13" stopIfTrue="1">
      <formula>ISERROR(D33:H48)</formula>
    </cfRule>
  </conditionalFormatting>
  <conditionalFormatting sqref="F33:F42">
    <cfRule type="expression" dxfId="2667" priority="12" stopIfTrue="1">
      <formula>ISERROR(F33:N48)</formula>
    </cfRule>
  </conditionalFormatting>
  <conditionalFormatting sqref="E33:E42">
    <cfRule type="expression" dxfId="2666" priority="11" stopIfTrue="1">
      <formula>ISERROR(E33:K48)</formula>
    </cfRule>
  </conditionalFormatting>
  <conditionalFormatting sqref="I33:I42">
    <cfRule type="expression" dxfId="2665" priority="10" stopIfTrue="1">
      <formula>ISERROR(H33:R48)</formula>
    </cfRule>
  </conditionalFormatting>
  <conditionalFormatting sqref="I34:I41">
    <cfRule type="expression" dxfId="2664" priority="9" stopIfTrue="1">
      <formula>ISERROR(H34:R49)</formula>
    </cfRule>
  </conditionalFormatting>
  <conditionalFormatting sqref="I33:I42">
    <cfRule type="expression" dxfId="2663" priority="8" stopIfTrue="1">
      <formula>ISERROR(H33:R48)</formula>
    </cfRule>
  </conditionalFormatting>
  <conditionalFormatting sqref="I35:I42">
    <cfRule type="expression" dxfId="2662" priority="7" stopIfTrue="1">
      <formula>ISERROR(H35:R50)</formula>
    </cfRule>
  </conditionalFormatting>
  <conditionalFormatting sqref="H21:H42">
    <cfRule type="expression" dxfId="2661" priority="6" stopIfTrue="1">
      <formula>ISERROR(G21:P36)</formula>
    </cfRule>
  </conditionalFormatting>
  <conditionalFormatting sqref="A21:A22">
    <cfRule type="containsErrors" dxfId="2660" priority="5" stopIfTrue="1">
      <formula>ISERROR(A21)</formula>
    </cfRule>
  </conditionalFormatting>
  <conditionalFormatting sqref="A33:A35">
    <cfRule type="containsErrors" dxfId="2659" priority="4" stopIfTrue="1">
      <formula>ISERROR(A33)</formula>
    </cfRule>
  </conditionalFormatting>
  <conditionalFormatting sqref="A23">
    <cfRule type="containsErrors" dxfId="2658" priority="3" stopIfTrue="1">
      <formula>ISERROR(A23)</formula>
    </cfRule>
  </conditionalFormatting>
  <conditionalFormatting sqref="X12">
    <cfRule type="expression" dxfId="2657" priority="1" stopIfTrue="1">
      <formula>ISERROR($B$5:$B$13)</formula>
    </cfRule>
  </conditionalFormatting>
  <hyperlinks>
    <hyperlink ref="T29" r:id="rId1"/>
    <hyperlink ref="T28" r:id="rId2"/>
    <hyperlink ref="T30" r:id="rId3"/>
    <hyperlink ref="X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rgb="FFFF0000"/>
  </sheetPr>
  <dimension ref="A1:AF94"/>
  <sheetViews>
    <sheetView zoomScaleNormal="100" workbookViewId="0">
      <selection activeCell="U36" sqref="U36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36287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470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NAC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s">
        <v>860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>
        <v>1177677</v>
      </c>
      <c r="B22" s="1344" t="str">
        <f>VLOOKUP(A22,'Athlete and Points'!$A$1:$S$279,2,FALSE)</f>
        <v>SMITH Michael</v>
      </c>
      <c r="C22" s="1344"/>
      <c r="D22" s="24">
        <f>VLOOKUP(A22,'Athlete and Points'!$A$1:$S$279,4,FALSE)</f>
        <v>67</v>
      </c>
      <c r="E22" s="23">
        <f>VLOOKUP(A22,'Athlete and Points'!$A$1:$S$279,5,FALSE)</f>
        <v>23</v>
      </c>
      <c r="F22" s="1345"/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656" priority="21" stopIfTrue="1">
      <formula>ISERROR($B$5:$B$13)</formula>
    </cfRule>
  </conditionalFormatting>
  <conditionalFormatting sqref="Z9">
    <cfRule type="expression" dxfId="2655" priority="20" stopIfTrue="1">
      <formula>ISERROR($E$9)</formula>
    </cfRule>
  </conditionalFormatting>
  <conditionalFormatting sqref="C20">
    <cfRule type="expression" dxfId="2654" priority="19" stopIfTrue="1">
      <formula>ISERROR(C20:D35)</formula>
    </cfRule>
  </conditionalFormatting>
  <conditionalFormatting sqref="C20">
    <cfRule type="expression" dxfId="2653" priority="18" stopIfTrue="1">
      <formula>ISERROR(C20:D35)</formula>
    </cfRule>
  </conditionalFormatting>
  <conditionalFormatting sqref="B20:B31">
    <cfRule type="expression" dxfId="2652" priority="17" stopIfTrue="1">
      <formula>ISERROR(B20:B35)</formula>
    </cfRule>
  </conditionalFormatting>
  <conditionalFormatting sqref="D20:D31">
    <cfRule type="expression" dxfId="2651" priority="16" stopIfTrue="1">
      <formula>ISERROR(D20:H35)</formula>
    </cfRule>
  </conditionalFormatting>
  <conditionalFormatting sqref="F20:F31">
    <cfRule type="expression" dxfId="2650" priority="15" stopIfTrue="1">
      <formula>ISERROR(F20:N35)</formula>
    </cfRule>
  </conditionalFormatting>
  <conditionalFormatting sqref="E20:E31">
    <cfRule type="expression" dxfId="2649" priority="14" stopIfTrue="1">
      <formula>ISERROR(E20:K35)</formula>
    </cfRule>
  </conditionalFormatting>
  <conditionalFormatting sqref="I20:I31">
    <cfRule type="expression" dxfId="2648" priority="13" stopIfTrue="1">
      <formula>ISERROR(H20:R35)</formula>
    </cfRule>
  </conditionalFormatting>
  <conditionalFormatting sqref="H20:H42">
    <cfRule type="expression" dxfId="2647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646" priority="11" stopIfTrue="1">
      <formula>ISERROR(A5)</formula>
    </cfRule>
  </conditionalFormatting>
  <conditionalFormatting sqref="M21:M42">
    <cfRule type="expression" dxfId="2645" priority="10" stopIfTrue="1">
      <formula>ISERROR(L21:X36)</formula>
    </cfRule>
  </conditionalFormatting>
  <conditionalFormatting sqref="B33:B42">
    <cfRule type="expression" dxfId="2644" priority="9" stopIfTrue="1">
      <formula>ISERROR(B33:B48)</formula>
    </cfRule>
  </conditionalFormatting>
  <conditionalFormatting sqref="D33:D42">
    <cfRule type="expression" dxfId="2643" priority="8" stopIfTrue="1">
      <formula>ISERROR(D33:H48)</formula>
    </cfRule>
  </conditionalFormatting>
  <conditionalFormatting sqref="F33:F42">
    <cfRule type="expression" dxfId="2642" priority="7" stopIfTrue="1">
      <formula>ISERROR(F33:N48)</formula>
    </cfRule>
  </conditionalFormatting>
  <conditionalFormatting sqref="E33:E42">
    <cfRule type="expression" dxfId="2641" priority="6" stopIfTrue="1">
      <formula>ISERROR(E33:K48)</formula>
    </cfRule>
  </conditionalFormatting>
  <conditionalFormatting sqref="I33:I42">
    <cfRule type="expression" dxfId="2640" priority="5" stopIfTrue="1">
      <formula>ISERROR(H33:R48)</formula>
    </cfRule>
  </conditionalFormatting>
  <conditionalFormatting sqref="I34:I41">
    <cfRule type="expression" dxfId="2639" priority="4" stopIfTrue="1">
      <formula>ISERROR(H34:R49)</formula>
    </cfRule>
  </conditionalFormatting>
  <conditionalFormatting sqref="I33:I42">
    <cfRule type="expression" dxfId="2638" priority="3" stopIfTrue="1">
      <formula>ISERROR(H33:R48)</formula>
    </cfRule>
  </conditionalFormatting>
  <conditionalFormatting sqref="I35:I42">
    <cfRule type="expression" dxfId="2637" priority="2" stopIfTrue="1">
      <formula>ISERROR(H35:R50)</formula>
    </cfRule>
  </conditionalFormatting>
  <conditionalFormatting sqref="H21:H42">
    <cfRule type="expression" dxfId="2636" priority="1" stopIfTrue="1">
      <formula>ISERROR(G21:P36)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theme="8" tint="-0.249977111117893"/>
  </sheetPr>
  <dimension ref="A1:AF94"/>
  <sheetViews>
    <sheetView zoomScaleNormal="100" workbookViewId="0">
      <selection activeCell="AD21" sqref="AD2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34887</v>
      </c>
      <c r="Y4" s="884"/>
      <c r="Z4" s="884"/>
      <c r="AA4" s="594"/>
      <c r="AB4" s="594"/>
      <c r="AC4" s="879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879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879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879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471</v>
      </c>
      <c r="Y8" s="884"/>
      <c r="Z8" s="884"/>
      <c r="AA8" s="594"/>
      <c r="AB8" s="594"/>
      <c r="AC8" s="879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879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879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WCH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879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e">
        <f>VLOOKUP($X$4,Calendar!$1:$1048576,17,FALSE)</f>
        <v>#N/A</v>
      </c>
      <c r="Y12" s="884"/>
      <c r="Z12" s="884"/>
      <c r="AA12" s="594"/>
      <c r="AB12" s="594"/>
      <c r="AC12" s="879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879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94"/>
      <c r="X14" s="594"/>
      <c r="Y14" s="594"/>
      <c r="Z14" s="594"/>
      <c r="AA14" s="594"/>
      <c r="AB14" s="594"/>
      <c r="AC14" s="879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5</v>
      </c>
      <c r="I15" s="37" t="s">
        <v>396</v>
      </c>
      <c r="J15" s="37"/>
      <c r="K15" s="1315">
        <f>COUNT(A21:A31)</f>
        <v>3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28">
        <v>9040186</v>
      </c>
      <c r="B21" s="1338" t="str">
        <f>VLOOKUP(A21,'Athlete and Points'!$A$1:$S$279,2,FALSE)</f>
        <v>CALLISTER Kent</v>
      </c>
      <c r="C21" s="1338"/>
      <c r="D21" s="27">
        <f>VLOOKUP(A21,'Athlete and Points'!$A$1:$S$279,4,FALSE)</f>
        <v>95</v>
      </c>
      <c r="E21" s="26"/>
      <c r="F21" s="1339"/>
      <c r="G21" s="1340"/>
      <c r="H21" s="26">
        <f>VLOOKUP(B21,Halfpipe!$A$1:$D$148,4,FALSE)</f>
        <v>486.21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20">
      <c r="A22" s="25">
        <v>7040073</v>
      </c>
      <c r="B22" s="1344" t="str">
        <f>VLOOKUP(A22,'Athlete and Points'!$A$1:$S$279,2,FALSE)</f>
        <v>LAIDLAW Timothy</v>
      </c>
      <c r="C22" s="1344"/>
      <c r="D22" s="24">
        <f>VLOOKUP(A22,'Athlete and Points'!$A$1:$S$279,4,FALSE)</f>
        <v>93</v>
      </c>
      <c r="E22" s="23"/>
      <c r="F22" s="1345"/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>
        <v>9040172</v>
      </c>
      <c r="B23" s="1344" t="str">
        <f>VLOOKUP(A23,'Athlete and Points'!$A$1:$S$279,2,FALSE)</f>
        <v>STAVELEY Cameron</v>
      </c>
      <c r="C23" s="1344"/>
      <c r="D23" s="24">
        <f>VLOOKUP(A23,'Athlete and Points'!$A$1:$S$279,4,FALSE)</f>
        <v>97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9045015</v>
      </c>
      <c r="B33" s="1338" t="str">
        <f>VLOOKUP(A33,'Athlete and Points'!$A$1:$S$279,2,FALSE)</f>
        <v>DAVIS-MEEHAN Michaela</v>
      </c>
      <c r="C33" s="1338"/>
      <c r="D33" s="27">
        <f>VLOOKUP(A33,'Athlete and Points'!$A$1:$S$279,4,FALSE)</f>
        <v>92</v>
      </c>
      <c r="E33" s="26"/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>
        <v>9045076</v>
      </c>
      <c r="B34" s="1344" t="str">
        <f>VLOOKUP(A34,'Athlete and Points'!$A$1:$S$279,2,FALSE)</f>
        <v>MULLINS Mahalah</v>
      </c>
      <c r="C34" s="1344"/>
      <c r="D34" s="24">
        <f>VLOOKUP(A34,'Athlete and Points'!$A$1:$S$279,4,FALSE)</f>
        <v>98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VLOOKUP(B34,Slopestyle!$A$1:$D$113,4,FALSE)</f>
        <v>304.26</v>
      </c>
      <c r="N34" s="1347"/>
      <c r="O34" s="1348"/>
      <c r="P34" s="1347"/>
      <c r="Q34" s="1349"/>
      <c r="R34" s="18"/>
    </row>
    <row r="35" spans="1:18">
      <c r="A35" s="25">
        <v>9045022</v>
      </c>
      <c r="B35" s="1344" t="str">
        <f>VLOOKUP(A35,'Athlete and Points'!$A$1:$S$279,2,FALSE)</f>
        <v>STAVELEY Lauren</v>
      </c>
      <c r="C35" s="1344"/>
      <c r="D35" s="24">
        <f>VLOOKUP(A35,'Athlete and Points'!$A$1:$S$279,4,FALSE)</f>
        <v>94</v>
      </c>
      <c r="E35" s="23"/>
      <c r="F35" s="1345"/>
      <c r="G35" s="1346"/>
      <c r="H35" s="23"/>
      <c r="I35" s="1345"/>
      <c r="J35" s="1346"/>
      <c r="K35" s="1346"/>
      <c r="L35" s="1346"/>
      <c r="M35" s="23">
        <f>VLOOKUP(B35,Slopestyle!$A$1:$D$113,4,FALSE)</f>
        <v>62.75</v>
      </c>
      <c r="N35" s="1347"/>
      <c r="O35" s="1348"/>
      <c r="P35" s="1347"/>
      <c r="Q35" s="1349"/>
      <c r="R35" s="22"/>
    </row>
    <row r="36" spans="1:18" ht="13.5" thickBot="1">
      <c r="A36" s="25">
        <v>9045073</v>
      </c>
      <c r="B36" s="1344" t="str">
        <f>VLOOKUP(A36,'Athlete and Points'!$A$1:$S$279,2,FALSE)</f>
        <v>ARTHUR Emily</v>
      </c>
      <c r="C36" s="1344"/>
      <c r="D36" s="24">
        <f>VLOOKUP(A36,'Athlete and Points'!$A$1:$S$279,4,FALSE)</f>
        <v>99</v>
      </c>
      <c r="E36" s="23"/>
      <c r="F36" s="1345"/>
      <c r="G36" s="1346"/>
      <c r="H36" s="23">
        <f>VLOOKUP(B36,Halfpipe!$A$1:$D$148,4,FALSE)</f>
        <v>444</v>
      </c>
      <c r="I36" s="1345"/>
      <c r="J36" s="1346"/>
      <c r="K36" s="1346"/>
      <c r="L36" s="1346"/>
      <c r="M36" s="23"/>
      <c r="N36" s="1347"/>
      <c r="O36" s="1348"/>
      <c r="P36" s="1347"/>
      <c r="Q36" s="1349"/>
      <c r="R36" s="18"/>
    </row>
    <row r="37" spans="1:18">
      <c r="A37" s="25">
        <v>9045072</v>
      </c>
      <c r="B37" s="1344" t="str">
        <f>VLOOKUP(A37,'Athlete and Points'!$A$1:$S$279,2,FALSE)</f>
        <v>RICH Jessica</v>
      </c>
      <c r="C37" s="1344"/>
      <c r="D37" s="24">
        <f>VLOOKUP(A37,'Athlete and Points'!$A$1:$S$279,4,FALSE)</f>
        <v>90</v>
      </c>
      <c r="E37" s="23"/>
      <c r="F37" s="1345"/>
      <c r="G37" s="1346"/>
      <c r="H37" s="23" t="e">
        <f>VLOOKUP(B37,Halfpipe!$A$1:$D$148,4,FALSE)</f>
        <v>#N/A</v>
      </c>
      <c r="I37" s="1345" t="str">
        <f>VLOOKUP(A37,'Athlete and Points'!$A$1:$S$279,14,FALSE)</f>
        <v>---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1288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544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635" priority="21" stopIfTrue="1">
      <formula>ISERROR($B$5:$B$13)</formula>
    </cfRule>
  </conditionalFormatting>
  <conditionalFormatting sqref="Z9">
    <cfRule type="expression" dxfId="2634" priority="20" stopIfTrue="1">
      <formula>ISERROR($E$9)</formula>
    </cfRule>
  </conditionalFormatting>
  <conditionalFormatting sqref="C20">
    <cfRule type="expression" dxfId="2633" priority="19" stopIfTrue="1">
      <formula>ISERROR(C20:D35)</formula>
    </cfRule>
  </conditionalFormatting>
  <conditionalFormatting sqref="C20">
    <cfRule type="expression" dxfId="2632" priority="18" stopIfTrue="1">
      <formula>ISERROR(C20:D35)</formula>
    </cfRule>
  </conditionalFormatting>
  <conditionalFormatting sqref="B20:B31">
    <cfRule type="expression" dxfId="2631" priority="17" stopIfTrue="1">
      <formula>ISERROR(B20:B35)</formula>
    </cfRule>
  </conditionalFormatting>
  <conditionalFormatting sqref="D20:D31">
    <cfRule type="expression" dxfId="2630" priority="16" stopIfTrue="1">
      <formula>ISERROR(D20:H35)</formula>
    </cfRule>
  </conditionalFormatting>
  <conditionalFormatting sqref="F20:F31">
    <cfRule type="expression" dxfId="2629" priority="15" stopIfTrue="1">
      <formula>ISERROR(F20:N35)</formula>
    </cfRule>
  </conditionalFormatting>
  <conditionalFormatting sqref="E20:E31">
    <cfRule type="expression" dxfId="2628" priority="14" stopIfTrue="1">
      <formula>ISERROR(E20:K35)</formula>
    </cfRule>
  </conditionalFormatting>
  <conditionalFormatting sqref="I20:I31">
    <cfRule type="expression" dxfId="2627" priority="13" stopIfTrue="1">
      <formula>ISERROR(H20:R35)</formula>
    </cfRule>
  </conditionalFormatting>
  <conditionalFormatting sqref="H20:H42">
    <cfRule type="expression" dxfId="2626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625" priority="11" stopIfTrue="1">
      <formula>ISERROR(A5)</formula>
    </cfRule>
  </conditionalFormatting>
  <conditionalFormatting sqref="M21:M42">
    <cfRule type="expression" dxfId="2624" priority="10" stopIfTrue="1">
      <formula>ISERROR(L21:X36)</formula>
    </cfRule>
  </conditionalFormatting>
  <conditionalFormatting sqref="B33:B42">
    <cfRule type="expression" dxfId="2623" priority="9" stopIfTrue="1">
      <formula>ISERROR(B33:B48)</formula>
    </cfRule>
  </conditionalFormatting>
  <conditionalFormatting sqref="D33:D42">
    <cfRule type="expression" dxfId="2622" priority="8" stopIfTrue="1">
      <formula>ISERROR(D33:H48)</formula>
    </cfRule>
  </conditionalFormatting>
  <conditionalFormatting sqref="F33:F42">
    <cfRule type="expression" dxfId="2621" priority="7" stopIfTrue="1">
      <formula>ISERROR(F33:N48)</formula>
    </cfRule>
  </conditionalFormatting>
  <conditionalFormatting sqref="E33:E42">
    <cfRule type="expression" dxfId="2620" priority="6" stopIfTrue="1">
      <formula>ISERROR(E33:K48)</formula>
    </cfRule>
  </conditionalFormatting>
  <conditionalFormatting sqref="I33:I42">
    <cfRule type="expression" dxfId="2619" priority="5" stopIfTrue="1">
      <formula>ISERROR(H33:R48)</formula>
    </cfRule>
  </conditionalFormatting>
  <conditionalFormatting sqref="I34:I41">
    <cfRule type="expression" dxfId="2618" priority="4" stopIfTrue="1">
      <formula>ISERROR(H34:R49)</formula>
    </cfRule>
  </conditionalFormatting>
  <conditionalFormatting sqref="I33:I42">
    <cfRule type="expression" dxfId="2617" priority="3" stopIfTrue="1">
      <formula>ISERROR(H33:R48)</formula>
    </cfRule>
  </conditionalFormatting>
  <conditionalFormatting sqref="I35:I42">
    <cfRule type="expression" dxfId="2616" priority="2" stopIfTrue="1">
      <formula>ISERROR(H35:R50)</formula>
    </cfRule>
  </conditionalFormatting>
  <conditionalFormatting sqref="H21:H42">
    <cfRule type="expression" dxfId="2615" priority="1" stopIfTrue="1">
      <formula>ISERROR(G21:P36)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/>
  <dimension ref="A1:AF94"/>
  <sheetViews>
    <sheetView zoomScaleNormal="100" workbookViewId="0">
      <selection activeCell="Z20" sqref="Z2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36477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487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EC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s">
        <v>54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711">
        <v>9040198</v>
      </c>
      <c r="B21" s="1398" t="e">
        <f>VLOOKUP(A21,'Athlete and Points'!$A$1:$S$279,2,FALSE)</f>
        <v>#N/A</v>
      </c>
      <c r="C21" s="1398"/>
      <c r="D21" s="712"/>
      <c r="E21" s="713"/>
      <c r="F21" s="1399" t="e">
        <f>VLOOKUP(A21,'Athlete and Points'!$A$1:$S$279,8,FALSE)</f>
        <v>#N/A</v>
      </c>
      <c r="G21" s="140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614" priority="21" stopIfTrue="1">
      <formula>ISERROR($B$5:$B$13)</formula>
    </cfRule>
  </conditionalFormatting>
  <conditionalFormatting sqref="Z9">
    <cfRule type="expression" dxfId="2613" priority="20" stopIfTrue="1">
      <formula>ISERROR($E$9)</formula>
    </cfRule>
  </conditionalFormatting>
  <conditionalFormatting sqref="C20">
    <cfRule type="expression" dxfId="2612" priority="19" stopIfTrue="1">
      <formula>ISERROR(C20:D35)</formula>
    </cfRule>
  </conditionalFormatting>
  <conditionalFormatting sqref="C20">
    <cfRule type="expression" dxfId="2611" priority="18" stopIfTrue="1">
      <formula>ISERROR(C20:D35)</formula>
    </cfRule>
  </conditionalFormatting>
  <conditionalFormatting sqref="B20:B31">
    <cfRule type="expression" dxfId="2610" priority="17" stopIfTrue="1">
      <formula>ISERROR(B20:B35)</formula>
    </cfRule>
  </conditionalFormatting>
  <conditionalFormatting sqref="D20:D31">
    <cfRule type="expression" dxfId="2609" priority="16" stopIfTrue="1">
      <formula>ISERROR(D20:H35)</formula>
    </cfRule>
  </conditionalFormatting>
  <conditionalFormatting sqref="F20:F31">
    <cfRule type="expression" dxfId="2608" priority="15" stopIfTrue="1">
      <formula>ISERROR(F20:N35)</formula>
    </cfRule>
  </conditionalFormatting>
  <conditionalFormatting sqref="E20:E31">
    <cfRule type="expression" dxfId="2607" priority="14" stopIfTrue="1">
      <formula>ISERROR(E20:K35)</formula>
    </cfRule>
  </conditionalFormatting>
  <conditionalFormatting sqref="I20:I31">
    <cfRule type="expression" dxfId="2606" priority="13" stopIfTrue="1">
      <formula>ISERROR(H20:R35)</formula>
    </cfRule>
  </conditionalFormatting>
  <conditionalFormatting sqref="H20:H42">
    <cfRule type="expression" dxfId="2605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604" priority="11" stopIfTrue="1">
      <formula>ISERROR(A5)</formula>
    </cfRule>
  </conditionalFormatting>
  <conditionalFormatting sqref="M21:M42">
    <cfRule type="expression" dxfId="2603" priority="10" stopIfTrue="1">
      <formula>ISERROR(L21:X36)</formula>
    </cfRule>
  </conditionalFormatting>
  <conditionalFormatting sqref="B33:B42">
    <cfRule type="expression" dxfId="2602" priority="9" stopIfTrue="1">
      <formula>ISERROR(B33:B48)</formula>
    </cfRule>
  </conditionalFormatting>
  <conditionalFormatting sqref="D33:D42">
    <cfRule type="expression" dxfId="2601" priority="8" stopIfTrue="1">
      <formula>ISERROR(D33:H48)</formula>
    </cfRule>
  </conditionalFormatting>
  <conditionalFormatting sqref="F33:F42">
    <cfRule type="expression" dxfId="2600" priority="7" stopIfTrue="1">
      <formula>ISERROR(F33:N48)</formula>
    </cfRule>
  </conditionalFormatting>
  <conditionalFormatting sqref="E33:E42">
    <cfRule type="expression" dxfId="2599" priority="6" stopIfTrue="1">
      <formula>ISERROR(E33:K48)</formula>
    </cfRule>
  </conditionalFormatting>
  <conditionalFormatting sqref="I33:I42">
    <cfRule type="expression" dxfId="2598" priority="5" stopIfTrue="1">
      <formula>ISERROR(H33:R48)</formula>
    </cfRule>
  </conditionalFormatting>
  <conditionalFormatting sqref="I34:I41">
    <cfRule type="expression" dxfId="2597" priority="4" stopIfTrue="1">
      <formula>ISERROR(H34:R49)</formula>
    </cfRule>
  </conditionalFormatting>
  <conditionalFormatting sqref="I33:I42">
    <cfRule type="expression" dxfId="2596" priority="3" stopIfTrue="1">
      <formula>ISERROR(H33:R48)</formula>
    </cfRule>
  </conditionalFormatting>
  <conditionalFormatting sqref="I35:I42">
    <cfRule type="expression" dxfId="2595" priority="2" stopIfTrue="1">
      <formula>ISERROR(H35:R50)</formula>
    </cfRule>
  </conditionalFormatting>
  <conditionalFormatting sqref="H21:H42">
    <cfRule type="expression" dxfId="2594" priority="1" stopIfTrue="1">
      <formula>ISERROR(G21:P36)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rgb="FFFF0000"/>
  </sheetPr>
  <dimension ref="A1:AF94"/>
  <sheetViews>
    <sheetView zoomScaleNormal="100" workbookViewId="0">
      <selection activeCell="U15" sqref="U1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35221</v>
      </c>
      <c r="Y4" s="884"/>
      <c r="Z4" s="884"/>
      <c r="AA4" s="594"/>
      <c r="AB4" s="594"/>
      <c r="AC4" s="879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879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879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879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470</v>
      </c>
      <c r="Y8" s="884"/>
      <c r="Z8" s="884"/>
      <c r="AA8" s="594"/>
      <c r="AB8" s="594"/>
      <c r="AC8" s="879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879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879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NAC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879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885" t="s">
        <v>481</v>
      </c>
      <c r="Y12" s="884"/>
      <c r="Z12" s="884"/>
      <c r="AA12" s="594"/>
      <c r="AB12" s="594"/>
      <c r="AC12" s="879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879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94"/>
      <c r="X14" s="594"/>
      <c r="Y14" s="594"/>
      <c r="Z14" s="594"/>
      <c r="AA14" s="594"/>
      <c r="AB14" s="594"/>
      <c r="AC14" s="879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2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28">
        <v>9040211</v>
      </c>
      <c r="B21" s="1338" t="str">
        <f>VLOOKUP(A21,'Athlete and Points'!$A$1:$S$279,2,FALSE)</f>
        <v>DE OLIVEIRA Christian</v>
      </c>
      <c r="C21" s="1338"/>
      <c r="D21" s="27">
        <f>VLOOKUP(A21,'Athlete and Points'!$A$1:$S$279,4,FALSE)</f>
        <v>99</v>
      </c>
      <c r="E21" s="26">
        <f>VLOOKUP(A21,'Athlete and Points'!$A$1:$S$279,5,FALSE)</f>
        <v>56</v>
      </c>
      <c r="F21" s="1339"/>
      <c r="G21" s="1340"/>
      <c r="H21" s="26" t="e">
        <f>VLOOKUP(B21,Halfpipe!$A$1:$D$148,4,FALSE)</f>
        <v>#N/A</v>
      </c>
      <c r="I21" s="1339" t="str">
        <f>VLOOKUP(A21,'Athlete and Points'!$A$1:$S$279,14,FALSE)</f>
        <v>---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>
        <v>1177677</v>
      </c>
      <c r="B22" s="1344" t="str">
        <f>VLOOKUP(A22,'Athlete and Points'!$A$1:$S$279,2,FALSE)</f>
        <v>SMITH Michael</v>
      </c>
      <c r="C22" s="1344"/>
      <c r="D22" s="24">
        <f>VLOOKUP(A22,'Athlete and Points'!$A$1:$S$279,4,FALSE)</f>
        <v>67</v>
      </c>
      <c r="E22" s="23">
        <f>VLOOKUP(A22,'Athlete and Points'!$A$1:$S$279,5,FALSE)</f>
        <v>23</v>
      </c>
      <c r="F22" s="1345"/>
      <c r="G22" s="1346"/>
      <c r="H22" s="23" t="e">
        <f>VLOOKUP(B22,Halfpipe!$A$1:$D$148,4,FALSE)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 t="e">
        <f>VLOOKUP(B33,Halfpipe!$A$1:$D$148,4,FALSE)</f>
        <v>#N/A</v>
      </c>
      <c r="I33" s="1339" t="str">
        <f>VLOOKUP(A33,'Athlete and Points'!$A$1:$S$279,14,FALSE)</f>
        <v>---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593" priority="21" stopIfTrue="1">
      <formula>ISERROR($B$5:$B$13)</formula>
    </cfRule>
  </conditionalFormatting>
  <conditionalFormatting sqref="Z9">
    <cfRule type="expression" dxfId="2592" priority="20" stopIfTrue="1">
      <formula>ISERROR($E$9)</formula>
    </cfRule>
  </conditionalFormatting>
  <conditionalFormatting sqref="C20">
    <cfRule type="expression" dxfId="2591" priority="19" stopIfTrue="1">
      <formula>ISERROR(C20:D35)</formula>
    </cfRule>
  </conditionalFormatting>
  <conditionalFormatting sqref="C20">
    <cfRule type="expression" dxfId="2590" priority="18" stopIfTrue="1">
      <formula>ISERROR(C20:D35)</formula>
    </cfRule>
  </conditionalFormatting>
  <conditionalFormatting sqref="B20:B31">
    <cfRule type="expression" dxfId="2589" priority="17" stopIfTrue="1">
      <formula>ISERROR(B20:B35)</formula>
    </cfRule>
  </conditionalFormatting>
  <conditionalFormatting sqref="D20:D31">
    <cfRule type="expression" dxfId="2588" priority="16" stopIfTrue="1">
      <formula>ISERROR(D20:H35)</formula>
    </cfRule>
  </conditionalFormatting>
  <conditionalFormatting sqref="F20:F31">
    <cfRule type="expression" dxfId="2587" priority="15" stopIfTrue="1">
      <formula>ISERROR(F20:N35)</formula>
    </cfRule>
  </conditionalFormatting>
  <conditionalFormatting sqref="E20:E31">
    <cfRule type="expression" dxfId="2586" priority="14" stopIfTrue="1">
      <formula>ISERROR(E20:K35)</formula>
    </cfRule>
  </conditionalFormatting>
  <conditionalFormatting sqref="I20:I31">
    <cfRule type="expression" dxfId="2585" priority="13" stopIfTrue="1">
      <formula>ISERROR(H20:R35)</formula>
    </cfRule>
  </conditionalFormatting>
  <conditionalFormatting sqref="H20:H42">
    <cfRule type="expression" dxfId="2584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583" priority="11" stopIfTrue="1">
      <formula>ISERROR(A5)</formula>
    </cfRule>
  </conditionalFormatting>
  <conditionalFormatting sqref="M21:M42">
    <cfRule type="expression" dxfId="2582" priority="10" stopIfTrue="1">
      <formula>ISERROR(L21:X36)</formula>
    </cfRule>
  </conditionalFormatting>
  <conditionalFormatting sqref="B33:B42">
    <cfRule type="expression" dxfId="2581" priority="9" stopIfTrue="1">
      <formula>ISERROR(B33:B48)</formula>
    </cfRule>
  </conditionalFormatting>
  <conditionalFormatting sqref="D33:D42">
    <cfRule type="expression" dxfId="2580" priority="8" stopIfTrue="1">
      <formula>ISERROR(D33:H48)</formula>
    </cfRule>
  </conditionalFormatting>
  <conditionalFormatting sqref="F33:F42">
    <cfRule type="expression" dxfId="2579" priority="7" stopIfTrue="1">
      <formula>ISERROR(F33:N48)</formula>
    </cfRule>
  </conditionalFormatting>
  <conditionalFormatting sqref="E33:E42">
    <cfRule type="expression" dxfId="2578" priority="6" stopIfTrue="1">
      <formula>ISERROR(E33:K48)</formula>
    </cfRule>
  </conditionalFormatting>
  <conditionalFormatting sqref="I33:I42">
    <cfRule type="expression" dxfId="2577" priority="5" stopIfTrue="1">
      <formula>ISERROR(H33:R48)</formula>
    </cfRule>
  </conditionalFormatting>
  <conditionalFormatting sqref="I34:I41">
    <cfRule type="expression" dxfId="2576" priority="4" stopIfTrue="1">
      <formula>ISERROR(H34:R49)</formula>
    </cfRule>
  </conditionalFormatting>
  <conditionalFormatting sqref="I33:I42">
    <cfRule type="expression" dxfId="2575" priority="3" stopIfTrue="1">
      <formula>ISERROR(H33:R48)</formula>
    </cfRule>
  </conditionalFormatting>
  <conditionalFormatting sqref="I35:I42">
    <cfRule type="expression" dxfId="2574" priority="2" stopIfTrue="1">
      <formula>ISERROR(H35:R50)</formula>
    </cfRule>
  </conditionalFormatting>
  <conditionalFormatting sqref="H21:H42">
    <cfRule type="expression" dxfId="2573" priority="1" stopIfTrue="1">
      <formula>ISERROR(G21:P36)</formula>
    </cfRule>
  </conditionalFormatting>
  <hyperlinks>
    <hyperlink ref="T29" r:id="rId1"/>
    <hyperlink ref="T28" r:id="rId2"/>
    <hyperlink ref="T30" r:id="rId3"/>
    <hyperlink ref="X12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/>
  <dimension ref="A1:AF94"/>
  <sheetViews>
    <sheetView zoomScaleNormal="100" workbookViewId="0">
      <selection activeCell="Z20" sqref="Z20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32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32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32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32" ht="13.5" thickBot="1">
      <c r="A4" s="16"/>
      <c r="D4" s="84"/>
      <c r="V4" s="52"/>
      <c r="W4" s="883" t="s">
        <v>425</v>
      </c>
      <c r="X4" s="887">
        <v>36535</v>
      </c>
      <c r="Y4" s="884"/>
      <c r="Z4" s="884"/>
      <c r="AA4" s="594"/>
      <c r="AB4" s="594"/>
      <c r="AC4" s="594" t="s">
        <v>424</v>
      </c>
      <c r="AD4" s="52"/>
      <c r="AE4" s="52"/>
      <c r="AF4" s="52"/>
    </row>
    <row r="5" spans="1:32" ht="13.5" thickTop="1">
      <c r="A5" s="43" t="s">
        <v>423</v>
      </c>
      <c r="B5" s="737"/>
      <c r="C5" s="42" t="e">
        <f>X5</f>
        <v>#N/A</v>
      </c>
      <c r="E5" s="42"/>
      <c r="F5" s="85"/>
      <c r="G5" s="58"/>
      <c r="H5" s="737"/>
      <c r="I5" s="737"/>
      <c r="J5" s="737"/>
      <c r="K5" s="1281"/>
      <c r="L5" s="1281"/>
      <c r="M5" s="1281"/>
      <c r="N5" s="1281"/>
      <c r="O5" s="1281"/>
      <c r="P5" s="1281"/>
      <c r="Q5" s="1281"/>
      <c r="R5" s="1282"/>
      <c r="V5" s="52"/>
      <c r="W5" s="883" t="s">
        <v>422</v>
      </c>
      <c r="X5" s="30" t="e">
        <f>VLOOKUP($X$4,Calendar!$1:$1048576,4,FALSE)</f>
        <v>#N/A</v>
      </c>
      <c r="Y5" s="884"/>
      <c r="Z5" s="884"/>
      <c r="AA5" s="594"/>
      <c r="AB5" s="594"/>
      <c r="AC5" s="594" t="s">
        <v>421</v>
      </c>
      <c r="AD5" s="52"/>
      <c r="AE5" s="52"/>
      <c r="AF5" s="52"/>
    </row>
    <row r="6" spans="1:32">
      <c r="A6" s="41" t="s">
        <v>420</v>
      </c>
      <c r="B6" s="739"/>
      <c r="C6" s="83" t="e">
        <f>X6</f>
        <v>#N/A</v>
      </c>
      <c r="E6" s="55"/>
      <c r="F6" s="56" t="e">
        <f>X7</f>
        <v>#N/A</v>
      </c>
      <c r="G6" s="739"/>
      <c r="H6" s="739"/>
      <c r="I6" s="739"/>
      <c r="J6" s="739"/>
      <c r="K6" s="1283"/>
      <c r="L6" s="1283"/>
      <c r="M6" s="1283"/>
      <c r="N6" s="1283"/>
      <c r="O6" s="1283"/>
      <c r="P6" s="1283"/>
      <c r="Q6" s="1283"/>
      <c r="R6" s="1284"/>
      <c r="V6" s="52"/>
      <c r="W6" s="883" t="s">
        <v>340</v>
      </c>
      <c r="X6" s="30" t="e">
        <f>VLOOKUP($X$4,Calendar!$1:$1048576,9,FALSE)</f>
        <v>#N/A</v>
      </c>
      <c r="Y6" s="884"/>
      <c r="Z6" s="884"/>
      <c r="AA6" s="594"/>
      <c r="AB6" s="594"/>
      <c r="AC6" s="594" t="s">
        <v>128</v>
      </c>
      <c r="AD6" s="52"/>
      <c r="AE6" s="52"/>
      <c r="AF6" s="52"/>
    </row>
    <row r="7" spans="1:32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V7" s="52"/>
      <c r="W7" s="883" t="s">
        <v>354</v>
      </c>
      <c r="X7" s="30" t="e">
        <f>VLOOKUP($X$4,Calendar!$1:$1048576,7,FALSE)</f>
        <v>#N/A</v>
      </c>
      <c r="Y7" s="884"/>
      <c r="Z7" s="884"/>
      <c r="AA7" s="594"/>
      <c r="AB7" s="594"/>
      <c r="AC7" s="594" t="s">
        <v>418</v>
      </c>
      <c r="AD7" s="52"/>
      <c r="AE7" s="52"/>
      <c r="AF7" s="52"/>
    </row>
    <row r="8" spans="1:32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737"/>
      <c r="M8" s="737"/>
      <c r="N8" s="737"/>
      <c r="O8" s="737"/>
      <c r="P8" s="737"/>
      <c r="Q8" s="737"/>
      <c r="R8" s="738"/>
      <c r="V8" s="52"/>
      <c r="W8" s="883" t="s">
        <v>414</v>
      </c>
      <c r="X8" s="30" t="s">
        <v>1286</v>
      </c>
      <c r="Y8" s="884"/>
      <c r="Z8" s="884"/>
      <c r="AA8" s="594"/>
      <c r="AB8" s="594"/>
      <c r="AC8" s="594" t="s">
        <v>470</v>
      </c>
      <c r="AD8" s="52"/>
      <c r="AE8" s="52"/>
      <c r="AF8" s="52"/>
    </row>
    <row r="9" spans="1:32">
      <c r="A9" s="41" t="s">
        <v>413</v>
      </c>
      <c r="B9" s="739"/>
      <c r="C9" s="739"/>
      <c r="D9" s="739"/>
      <c r="E9" s="739"/>
      <c r="F9" s="739"/>
      <c r="G9" s="739"/>
      <c r="H9" s="739"/>
      <c r="I9" s="739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V9" s="52"/>
      <c r="W9" s="883" t="s">
        <v>412</v>
      </c>
      <c r="X9" s="31" t="e">
        <f>VLOOKUP($X$4,Calendar!$1:$1048576,5,FALSE)</f>
        <v>#N/A</v>
      </c>
      <c r="Y9" s="883" t="s">
        <v>411</v>
      </c>
      <c r="Z9" s="31" t="e">
        <f>VLOOKUP($X$4,Calendar!$1:$1048576,6,FALSE)</f>
        <v>#N/A</v>
      </c>
      <c r="AA9" s="594"/>
      <c r="AB9" s="594"/>
      <c r="AC9" s="594" t="s">
        <v>471</v>
      </c>
      <c r="AD9" s="52"/>
      <c r="AE9" s="52"/>
      <c r="AF9" s="52"/>
    </row>
    <row r="10" spans="1:32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V10" s="52"/>
      <c r="W10" s="883" t="s">
        <v>409</v>
      </c>
      <c r="X10" s="30" t="e">
        <f>VLOOKUP($X$4,Calendar!$1:$1048576,33,FALSE)</f>
        <v>#N/A</v>
      </c>
      <c r="Y10" s="884"/>
      <c r="Z10" s="884"/>
      <c r="AA10" s="594"/>
      <c r="AB10" s="594"/>
      <c r="AC10" s="594"/>
      <c r="AD10" s="52"/>
      <c r="AE10" s="52"/>
      <c r="AF10" s="52"/>
    </row>
    <row r="11" spans="1:32" ht="14.25" thickTop="1" thickBot="1">
      <c r="A11" s="43" t="s">
        <v>408</v>
      </c>
      <c r="B11" s="737"/>
      <c r="C11" s="737"/>
      <c r="D11" s="42" t="s">
        <v>407</v>
      </c>
      <c r="E11" s="737"/>
      <c r="F11" s="737"/>
      <c r="G11" s="737"/>
      <c r="H11" s="737"/>
      <c r="I11" s="738"/>
      <c r="J11" s="1266" t="s">
        <v>404</v>
      </c>
      <c r="K11" s="1267"/>
      <c r="L11" s="1268" t="str">
        <f>X8</f>
        <v>EC-NC</v>
      </c>
      <c r="M11" s="1269"/>
      <c r="N11" s="1270"/>
      <c r="O11" s="1268"/>
      <c r="P11" s="1270"/>
      <c r="Q11" s="1268"/>
      <c r="R11" s="1271"/>
      <c r="V11" s="52"/>
      <c r="W11" s="883" t="s">
        <v>406</v>
      </c>
      <c r="X11" s="30" t="e">
        <f>VLOOKUP($X$4,Calendar!$1:$1048576,32,FALSE)</f>
        <v>#N/A</v>
      </c>
      <c r="Y11" s="884"/>
      <c r="Z11" s="884"/>
      <c r="AA11" s="594"/>
      <c r="AB11" s="594"/>
      <c r="AC11" s="594"/>
      <c r="AD11" s="52"/>
      <c r="AE11" s="52"/>
      <c r="AF11" s="52"/>
    </row>
    <row r="12" spans="1:32" ht="13.5" thickBot="1">
      <c r="A12" s="41" t="s">
        <v>405</v>
      </c>
      <c r="B12" s="740"/>
      <c r="C12" s="740"/>
      <c r="D12" s="740"/>
      <c r="E12" s="740"/>
      <c r="F12" s="740"/>
      <c r="G12" s="740"/>
      <c r="H12" s="740"/>
      <c r="I12" s="734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V12" s="52"/>
      <c r="W12" s="883" t="s">
        <v>403</v>
      </c>
      <c r="X12" s="30" t="s">
        <v>105</v>
      </c>
      <c r="Y12" s="884"/>
      <c r="Z12" s="884"/>
      <c r="AA12" s="594"/>
      <c r="AB12" s="594"/>
      <c r="AC12" s="594"/>
      <c r="AD12" s="52"/>
      <c r="AE12" s="52"/>
      <c r="AF12" s="52"/>
    </row>
    <row r="13" spans="1:32" ht="13.5" thickBot="1">
      <c r="A13" s="40" t="s">
        <v>402</v>
      </c>
      <c r="B13" s="735"/>
      <c r="C13" s="735"/>
      <c r="D13" s="735"/>
      <c r="E13" s="735"/>
      <c r="F13" s="735"/>
      <c r="G13" s="735"/>
      <c r="H13" s="735"/>
      <c r="I13" s="736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V13" s="52"/>
      <c r="W13" s="883" t="s">
        <v>400</v>
      </c>
      <c r="X13" s="30" t="e">
        <f>VLOOKUP($X$4,Calendar!$1:$1048576,16,FALSE)</f>
        <v>#N/A</v>
      </c>
      <c r="Y13" s="884"/>
      <c r="Z13" s="884"/>
      <c r="AA13" s="594"/>
      <c r="AB13" s="594"/>
      <c r="AC13" s="594"/>
      <c r="AD13" s="52"/>
      <c r="AE13" s="52"/>
      <c r="AF13" s="52"/>
    </row>
    <row r="14" spans="1:32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20" ht="15.75">
      <c r="A17" s="35" t="s">
        <v>394</v>
      </c>
      <c r="B17" s="1293" t="s">
        <v>379</v>
      </c>
      <c r="C17" s="1294"/>
      <c r="D17" s="751" t="s">
        <v>393</v>
      </c>
      <c r="E17" s="749"/>
      <c r="F17" s="1295"/>
      <c r="G17" s="1296"/>
      <c r="H17" s="749"/>
      <c r="I17" s="1295"/>
      <c r="J17" s="1297"/>
      <c r="K17" s="1297"/>
      <c r="L17" s="1296"/>
      <c r="M17" s="750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745" t="s">
        <v>391</v>
      </c>
      <c r="E18" s="743" t="s">
        <v>353</v>
      </c>
      <c r="F18" s="1320" t="s">
        <v>352</v>
      </c>
      <c r="G18" s="1321"/>
      <c r="H18" s="743" t="s">
        <v>151</v>
      </c>
      <c r="I18" s="1320" t="s">
        <v>351</v>
      </c>
      <c r="J18" s="1322"/>
      <c r="K18" s="1322"/>
      <c r="L18" s="1321"/>
      <c r="M18" s="744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748" t="s">
        <v>389</v>
      </c>
      <c r="E19" s="32"/>
      <c r="F19" s="1328"/>
      <c r="G19" s="1329"/>
      <c r="H19" s="746"/>
      <c r="I19" s="1328"/>
      <c r="J19" s="1330"/>
      <c r="K19" s="1330"/>
      <c r="L19" s="1329"/>
      <c r="M19" s="747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742"/>
      <c r="N20" s="1336"/>
      <c r="O20" s="1337"/>
      <c r="P20" s="1336"/>
      <c r="Q20" s="1337"/>
      <c r="R20" s="741"/>
      <c r="T20" s="52" t="s">
        <v>1280</v>
      </c>
    </row>
    <row r="21" spans="1:20" ht="13.5" thickBot="1">
      <c r="A21" s="711">
        <v>9040198</v>
      </c>
      <c r="B21" s="1398" t="e">
        <f>VLOOKUP(A21,'Athlete and Points'!$A$1:$S$279,2,FALSE)</f>
        <v>#N/A</v>
      </c>
      <c r="C21" s="1398"/>
      <c r="D21" s="712" t="e">
        <f>VLOOKUP(A21,'Athlete and Points'!$A$1:$S$279,4,FALSE)</f>
        <v>#N/A</v>
      </c>
      <c r="E21" s="713"/>
      <c r="F21" s="1399" t="e">
        <f>VLOOKUP(A21,'Athlete and Points'!$A$1:$S$279,8,FALSE)</f>
        <v>#N/A</v>
      </c>
      <c r="G21" s="1400"/>
      <c r="H21" s="26" t="e">
        <f>VLOOKUP(B21,Halfpipe!$A$1:$D$148,4,FALSE)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VLOOKUP(B22,Halfpipe!$A$1:$D$148,4,FALSE)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VLOOKUP(B22,Slopestyle!$A$1:$D$113,4,FALSE)</f>
        <v>#N/A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VLOOKUP(B23,Halfpipe!$A$1:$D$148,4,FALSE)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VLOOKUP(B23,Slopestyle!$A$1:$D$113,4,FALSE)</f>
        <v>#N/A</v>
      </c>
      <c r="N23" s="1347"/>
      <c r="O23" s="1348"/>
      <c r="P23" s="1347"/>
      <c r="Q23" s="1349"/>
      <c r="R23" s="18"/>
      <c r="T23" s="52" t="s">
        <v>1294</v>
      </c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VLOOKUP(B24,Halfpipe!$A$1:$D$148,4,FALSE)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VLOOKUP(B24,Slopestyle!$A$1:$D$113,4,FALSE)</f>
        <v>#N/A</v>
      </c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752"/>
      <c r="C32" s="752"/>
      <c r="D32" s="741"/>
      <c r="E32" s="74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VLOOKUP(B33,Halfpipe!$A$1:$D$148,4,FALSE)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VLOOKUP(B33,Slopestyle!$A$1:$D$113,4,FALSE)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VLOOKUP(B34,Halfpipe!$A$1:$D$148,4,FALSE)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VLOOKUP(B34,Slopestyle!$A$1:$D$113,4,FALSE)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VLOOKUP(B35,Halfpipe!$A$1:$D$148,4,FALSE)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74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740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735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X5:X13">
    <cfRule type="expression" dxfId="2572" priority="21" stopIfTrue="1">
      <formula>ISERROR($B$5:$B$13)</formula>
    </cfRule>
  </conditionalFormatting>
  <conditionalFormatting sqref="Z9">
    <cfRule type="expression" dxfId="2571" priority="20" stopIfTrue="1">
      <formula>ISERROR($E$9)</formula>
    </cfRule>
  </conditionalFormatting>
  <conditionalFormatting sqref="C20">
    <cfRule type="expression" dxfId="2570" priority="19" stopIfTrue="1">
      <formula>ISERROR(C20:D35)</formula>
    </cfRule>
  </conditionalFormatting>
  <conditionalFormatting sqref="C20">
    <cfRule type="expression" dxfId="2569" priority="18" stopIfTrue="1">
      <formula>ISERROR(C20:D35)</formula>
    </cfRule>
  </conditionalFormatting>
  <conditionalFormatting sqref="B20:B31">
    <cfRule type="expression" dxfId="2568" priority="17" stopIfTrue="1">
      <formula>ISERROR(B20:B35)</formula>
    </cfRule>
  </conditionalFormatting>
  <conditionalFormatting sqref="D20:D31">
    <cfRule type="expression" dxfId="2567" priority="16" stopIfTrue="1">
      <formula>ISERROR(D20:H35)</formula>
    </cfRule>
  </conditionalFormatting>
  <conditionalFormatting sqref="F20:F31">
    <cfRule type="expression" dxfId="2566" priority="15" stopIfTrue="1">
      <formula>ISERROR(F20:N35)</formula>
    </cfRule>
  </conditionalFormatting>
  <conditionalFormatting sqref="E20:E31">
    <cfRule type="expression" dxfId="2565" priority="14" stopIfTrue="1">
      <formula>ISERROR(E20:K35)</formula>
    </cfRule>
  </conditionalFormatting>
  <conditionalFormatting sqref="I20:I31">
    <cfRule type="expression" dxfId="2564" priority="13" stopIfTrue="1">
      <formula>ISERROR(H20:R35)</formula>
    </cfRule>
  </conditionalFormatting>
  <conditionalFormatting sqref="H20:H42">
    <cfRule type="expression" dxfId="2563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562" priority="11" stopIfTrue="1">
      <formula>ISERROR(A5)</formula>
    </cfRule>
  </conditionalFormatting>
  <conditionalFormatting sqref="M21:M42">
    <cfRule type="expression" dxfId="2561" priority="10" stopIfTrue="1">
      <formula>ISERROR(L21:X36)</formula>
    </cfRule>
  </conditionalFormatting>
  <conditionalFormatting sqref="B33:B42">
    <cfRule type="expression" dxfId="2560" priority="9" stopIfTrue="1">
      <formula>ISERROR(B33:B48)</formula>
    </cfRule>
  </conditionalFormatting>
  <conditionalFormatting sqref="D33:D42">
    <cfRule type="expression" dxfId="2559" priority="8" stopIfTrue="1">
      <formula>ISERROR(D33:H48)</formula>
    </cfRule>
  </conditionalFormatting>
  <conditionalFormatting sqref="F33:F42">
    <cfRule type="expression" dxfId="2558" priority="7" stopIfTrue="1">
      <formula>ISERROR(F33:N48)</formula>
    </cfRule>
  </conditionalFormatting>
  <conditionalFormatting sqref="E33:E42">
    <cfRule type="expression" dxfId="2557" priority="6" stopIfTrue="1">
      <formula>ISERROR(E33:K48)</formula>
    </cfRule>
  </conditionalFormatting>
  <conditionalFormatting sqref="I33:I42">
    <cfRule type="expression" dxfId="2556" priority="5" stopIfTrue="1">
      <formula>ISERROR(H33:R48)</formula>
    </cfRule>
  </conditionalFormatting>
  <conditionalFormatting sqref="I34:I41">
    <cfRule type="expression" dxfId="2555" priority="4" stopIfTrue="1">
      <formula>ISERROR(H34:R49)</formula>
    </cfRule>
  </conditionalFormatting>
  <conditionalFormatting sqref="I33:I42">
    <cfRule type="expression" dxfId="2554" priority="3" stopIfTrue="1">
      <formula>ISERROR(H33:R48)</formula>
    </cfRule>
  </conditionalFormatting>
  <conditionalFormatting sqref="I35:I42">
    <cfRule type="expression" dxfId="2553" priority="2" stopIfTrue="1">
      <formula>ISERROR(H35:R50)</formula>
    </cfRule>
  </conditionalFormatting>
  <conditionalFormatting sqref="H21:H42">
    <cfRule type="expression" dxfId="2552" priority="1" stopIfTrue="1">
      <formula>ISERROR(G21:P36)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/>
  <dimension ref="A1:AC94"/>
  <sheetViews>
    <sheetView zoomScaleNormal="100" workbookViewId="0">
      <selection activeCell="V33" sqref="V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6" max="26" width="9.28515625" bestFit="1" customWidth="1"/>
  </cols>
  <sheetData>
    <row r="1" spans="1:29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9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AB2" s="62"/>
      <c r="AC2" s="52" t="s">
        <v>428</v>
      </c>
    </row>
    <row r="3" spans="1:29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AB3" s="61"/>
      <c r="AC3" s="52" t="s">
        <v>426</v>
      </c>
    </row>
    <row r="4" spans="1:29" ht="13.5" thickBot="1">
      <c r="A4" s="16"/>
      <c r="D4" s="84"/>
      <c r="W4" s="39" t="s">
        <v>425</v>
      </c>
      <c r="X4" s="60">
        <v>36356</v>
      </c>
      <c r="Y4" s="16"/>
      <c r="Z4" s="16"/>
      <c r="AB4" s="59"/>
      <c r="AC4" s="52" t="s">
        <v>424</v>
      </c>
    </row>
    <row r="5" spans="1:29" ht="13.5" thickTop="1">
      <c r="A5" s="43" t="s">
        <v>423</v>
      </c>
      <c r="B5" s="913"/>
      <c r="C5" s="42" t="e">
        <f>X5</f>
        <v>#N/A</v>
      </c>
      <c r="E5" s="42"/>
      <c r="F5" s="85"/>
      <c r="G5" s="58"/>
      <c r="H5" s="913"/>
      <c r="I5" s="913"/>
      <c r="J5" s="913"/>
      <c r="K5" s="1281"/>
      <c r="L5" s="1281"/>
      <c r="M5" s="1281"/>
      <c r="N5" s="1281"/>
      <c r="O5" s="1281"/>
      <c r="P5" s="1281"/>
      <c r="Q5" s="1281"/>
      <c r="R5" s="1282"/>
      <c r="W5" s="39" t="s">
        <v>422</v>
      </c>
      <c r="X5" s="38" t="e">
        <f>VLOOKUP($X$4,Calendar!$1:$1048576,4,FALSE)</f>
        <v>#N/A</v>
      </c>
      <c r="Y5" s="16"/>
      <c r="Z5" s="16"/>
      <c r="AB5" s="57"/>
      <c r="AC5" s="52" t="s">
        <v>421</v>
      </c>
    </row>
    <row r="6" spans="1:29">
      <c r="A6" s="41" t="s">
        <v>420</v>
      </c>
      <c r="B6" s="912"/>
      <c r="C6" s="83" t="e">
        <f>X6</f>
        <v>#N/A</v>
      </c>
      <c r="E6" s="55"/>
      <c r="F6" s="56" t="e">
        <f>X7</f>
        <v>#N/A</v>
      </c>
      <c r="G6" s="912"/>
      <c r="H6" s="912"/>
      <c r="I6" s="912"/>
      <c r="J6" s="912"/>
      <c r="K6" s="1283"/>
      <c r="L6" s="1283"/>
      <c r="M6" s="1283"/>
      <c r="N6" s="1283"/>
      <c r="O6" s="1283"/>
      <c r="P6" s="1283"/>
      <c r="Q6" s="1283"/>
      <c r="R6" s="1284"/>
      <c r="W6" s="39" t="s">
        <v>340</v>
      </c>
      <c r="X6" s="38" t="e">
        <f>VLOOKUP($X$4,Calendar!$1:$1048576,9,FALSE)</f>
        <v>#N/A</v>
      </c>
      <c r="Y6" s="16"/>
      <c r="Z6" s="16"/>
      <c r="AB6" s="54"/>
      <c r="AC6" s="52" t="s">
        <v>128</v>
      </c>
    </row>
    <row r="7" spans="1:29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W7" s="39" t="s">
        <v>354</v>
      </c>
      <c r="X7" s="38" t="e">
        <f>VLOOKUP($X$4,Calendar!$1:$1048576,7,FALSE)</f>
        <v>#N/A</v>
      </c>
      <c r="Y7" s="16"/>
      <c r="Z7" s="16"/>
      <c r="AB7" s="53"/>
      <c r="AC7" s="52" t="s">
        <v>418</v>
      </c>
    </row>
    <row r="8" spans="1:29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913"/>
      <c r="M8" s="913"/>
      <c r="N8" s="913"/>
      <c r="O8" s="913"/>
      <c r="P8" s="913"/>
      <c r="Q8" s="913"/>
      <c r="R8" s="914"/>
      <c r="W8" s="39" t="s">
        <v>414</v>
      </c>
      <c r="X8" s="30" t="s">
        <v>507</v>
      </c>
      <c r="Y8" s="16"/>
      <c r="Z8" s="16"/>
      <c r="AB8" s="106"/>
      <c r="AC8" s="52" t="s">
        <v>470</v>
      </c>
    </row>
    <row r="9" spans="1:29">
      <c r="A9" s="41" t="s">
        <v>413</v>
      </c>
      <c r="B9" s="912"/>
      <c r="C9" s="912"/>
      <c r="D9" s="912"/>
      <c r="E9" s="912"/>
      <c r="F9" s="912"/>
      <c r="G9" s="912"/>
      <c r="H9" s="912"/>
      <c r="I9" s="912"/>
      <c r="J9" s="47"/>
      <c r="K9" s="1287" t="e">
        <f>X9</f>
        <v>#N/A</v>
      </c>
      <c r="L9" s="1288"/>
      <c r="M9" s="1288"/>
      <c r="N9" s="1288"/>
      <c r="O9" s="1288"/>
      <c r="P9" s="1288"/>
      <c r="Q9" s="1288"/>
      <c r="R9" s="1289"/>
      <c r="W9" s="39" t="s">
        <v>412</v>
      </c>
      <c r="X9" s="46" t="e">
        <f>VLOOKUP($X$4,Calendar!$1:$1048576,5,FALSE)</f>
        <v>#N/A</v>
      </c>
      <c r="Y9" s="39" t="s">
        <v>411</v>
      </c>
      <c r="Z9" s="46" t="e">
        <f>VLOOKUP($X$4,Calendar!$1:$1048576,6,FALSE)</f>
        <v>#N/A</v>
      </c>
      <c r="AB9" s="107"/>
      <c r="AC9" s="52" t="s">
        <v>471</v>
      </c>
    </row>
    <row r="10" spans="1:29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Z9</f>
        <v>#N/A</v>
      </c>
      <c r="L10" s="1285"/>
      <c r="M10" s="1285"/>
      <c r="N10" s="1285"/>
      <c r="O10" s="1285"/>
      <c r="P10" s="1285"/>
      <c r="Q10" s="1285"/>
      <c r="R10" s="1286"/>
      <c r="W10" s="39" t="s">
        <v>409</v>
      </c>
      <c r="X10" s="38" t="e">
        <f>VLOOKUP($X$4,Calendar!$1:$1048576,33,FALSE)</f>
        <v>#N/A</v>
      </c>
      <c r="Y10" s="16"/>
      <c r="Z10" s="16"/>
    </row>
    <row r="11" spans="1:29" ht="14.25" thickTop="1" thickBot="1">
      <c r="A11" s="43" t="s">
        <v>408</v>
      </c>
      <c r="B11" s="913"/>
      <c r="C11" s="913"/>
      <c r="D11" s="42" t="s">
        <v>407</v>
      </c>
      <c r="E11" s="913"/>
      <c r="F11" s="913"/>
      <c r="G11" s="913"/>
      <c r="H11" s="913"/>
      <c r="I11" s="914"/>
      <c r="J11" s="1266" t="s">
        <v>404</v>
      </c>
      <c r="K11" s="1267"/>
      <c r="L11" s="1268" t="str">
        <f>X8</f>
        <v>FIS-REV</v>
      </c>
      <c r="M11" s="1269"/>
      <c r="N11" s="1270"/>
      <c r="O11" s="1268"/>
      <c r="P11" s="1270"/>
      <c r="Q11" s="1268"/>
      <c r="R11" s="1271"/>
      <c r="W11" s="39" t="s">
        <v>406</v>
      </c>
      <c r="X11" s="38" t="e">
        <f>VLOOKUP($X$4,Calendar!$1:$1048576,32,FALSE)</f>
        <v>#N/A</v>
      </c>
      <c r="Y11" s="16"/>
      <c r="Z11" s="16"/>
    </row>
    <row r="12" spans="1:29" ht="13.5" thickBot="1">
      <c r="A12" s="41" t="s">
        <v>405</v>
      </c>
      <c r="B12" s="915"/>
      <c r="C12" s="915"/>
      <c r="D12" s="915"/>
      <c r="E12" s="915"/>
      <c r="F12" s="915"/>
      <c r="G12" s="915"/>
      <c r="H12" s="915"/>
      <c r="I12" s="900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W12" s="39" t="s">
        <v>403</v>
      </c>
      <c r="X12" s="38" t="e">
        <f>VLOOKUP($X$4,Calendar!$1:$1048576,17,FALSE)</f>
        <v>#N/A</v>
      </c>
      <c r="Y12" s="16"/>
      <c r="Z12" s="16"/>
    </row>
    <row r="13" spans="1:29" ht="13.5" thickBot="1">
      <c r="A13" s="40" t="s">
        <v>402</v>
      </c>
      <c r="B13" s="898"/>
      <c r="C13" s="898"/>
      <c r="D13" s="898"/>
      <c r="E13" s="898"/>
      <c r="F13" s="898"/>
      <c r="G13" s="898"/>
      <c r="H13" s="898"/>
      <c r="I13" s="899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W13" s="39" t="s">
        <v>400</v>
      </c>
      <c r="X13" s="38" t="e">
        <f>VLOOKUP($X$4,Calendar!$1:$1048576,16,FALSE)</f>
        <v>#N/A</v>
      </c>
      <c r="Y13" s="16"/>
      <c r="Z13" s="16"/>
    </row>
    <row r="14" spans="1:29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9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3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9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903" t="s">
        <v>393</v>
      </c>
      <c r="E17" s="901"/>
      <c r="F17" s="1295"/>
      <c r="G17" s="1296"/>
      <c r="H17" s="901"/>
      <c r="I17" s="1295"/>
      <c r="J17" s="1297"/>
      <c r="K17" s="1297"/>
      <c r="L17" s="1296"/>
      <c r="M17" s="902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906" t="s">
        <v>391</v>
      </c>
      <c r="E18" s="904" t="s">
        <v>353</v>
      </c>
      <c r="F18" s="1320" t="s">
        <v>352</v>
      </c>
      <c r="G18" s="1321"/>
      <c r="H18" s="904" t="s">
        <v>151</v>
      </c>
      <c r="I18" s="1320" t="s">
        <v>351</v>
      </c>
      <c r="J18" s="1322"/>
      <c r="K18" s="1322"/>
      <c r="L18" s="1321"/>
      <c r="M18" s="905" t="s">
        <v>115</v>
      </c>
      <c r="N18" s="1323" t="s">
        <v>373</v>
      </c>
      <c r="O18" s="1324"/>
      <c r="P18" s="1323" t="s">
        <v>372</v>
      </c>
      <c r="Q18" s="1325"/>
      <c r="R18" s="1324"/>
      <c r="T18" s="758" t="s">
        <v>1279</v>
      </c>
    </row>
    <row r="19" spans="1:20" ht="13.5" thickBot="1">
      <c r="A19" s="33" t="s">
        <v>390</v>
      </c>
      <c r="B19" s="1326" t="s">
        <v>371</v>
      </c>
      <c r="C19" s="1327"/>
      <c r="D19" s="909" t="s">
        <v>389</v>
      </c>
      <c r="E19" s="32"/>
      <c r="F19" s="1328"/>
      <c r="G19" s="1329"/>
      <c r="H19" s="907"/>
      <c r="I19" s="1328"/>
      <c r="J19" s="1330"/>
      <c r="K19" s="1330"/>
      <c r="L19" s="1329"/>
      <c r="M19" s="908"/>
      <c r="N19" s="1331" t="s">
        <v>369</v>
      </c>
      <c r="O19" s="1332"/>
      <c r="P19" s="1331" t="s">
        <v>368</v>
      </c>
      <c r="Q19" s="1333"/>
      <c r="R19" s="1332"/>
      <c r="T19" s="52" t="s">
        <v>1281</v>
      </c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910"/>
      <c r="N20" s="1336"/>
      <c r="O20" s="1337"/>
      <c r="P20" s="1336"/>
      <c r="Q20" s="1337"/>
      <c r="R20" s="911"/>
      <c r="T20" s="52" t="s">
        <v>1280</v>
      </c>
    </row>
    <row r="21" spans="1:20" ht="13.5" thickBot="1">
      <c r="A21" s="896">
        <v>9040172</v>
      </c>
      <c r="B21" s="1338" t="str">
        <f>VLOOKUP(A21,'Athlete and Points'!$A$1:$S$279,2,FALSE)</f>
        <v>STAVELEY Cameron</v>
      </c>
      <c r="C21" s="1338"/>
      <c r="D21" s="27">
        <f>VLOOKUP(A21,'Athlete and Points'!$A$1:$S$279,4,FALSE)</f>
        <v>97</v>
      </c>
      <c r="E21" s="26"/>
      <c r="F21" s="1339"/>
      <c r="G21" s="1340"/>
      <c r="H21" s="26" t="e">
        <f>VLOOKUP(B21,Halfpipe!$A$1:$D$148,4,FALSE)</f>
        <v>#N/A</v>
      </c>
      <c r="I21" s="1339"/>
      <c r="J21" s="1340"/>
      <c r="K21" s="1340"/>
      <c r="L21" s="1340"/>
      <c r="M21" s="26" t="e">
        <f>VLOOKUP(B21,Slopestyle!$A$1:$D$113,4,FALSE)</f>
        <v>#N/A</v>
      </c>
      <c r="N21" s="1341"/>
      <c r="O21" s="1342"/>
      <c r="P21" s="1341"/>
      <c r="Q21" s="1343"/>
      <c r="R21" s="18"/>
    </row>
    <row r="22" spans="1:20">
      <c r="A22" s="896">
        <v>9040195</v>
      </c>
      <c r="B22" s="1344" t="str">
        <f>VLOOKUP(A22,'Athlete and Points'!$A$1:$S$279,2,FALSE)</f>
        <v>WADDINGTON Angus</v>
      </c>
      <c r="C22" s="1344"/>
      <c r="D22" s="24">
        <f>VLOOKUP(A22,'Athlete and Points'!$A$1:$S$279,4,FALSE)</f>
        <v>97</v>
      </c>
      <c r="E22" s="23"/>
      <c r="F22" s="1345"/>
      <c r="G22" s="1346"/>
      <c r="H22" s="23">
        <f>VLOOKUP(B22,Halfpipe!$A$1:$D$148,4,FALSE)</f>
        <v>20.83</v>
      </c>
      <c r="I22" s="1345"/>
      <c r="J22" s="1346"/>
      <c r="K22" s="1346"/>
      <c r="L22" s="1346"/>
      <c r="M22" s="23">
        <f>VLOOKUP(B22,Slopestyle!$A$1:$D$113,4,FALSE)</f>
        <v>206.9</v>
      </c>
      <c r="N22" s="1347"/>
      <c r="O22" s="1348"/>
      <c r="P22" s="1347"/>
      <c r="Q22" s="1349"/>
      <c r="R22" s="22"/>
      <c r="T22" s="52" t="s">
        <v>1292</v>
      </c>
    </row>
    <row r="23" spans="1:20" ht="13.5" thickBot="1">
      <c r="A23" s="896">
        <v>9040224</v>
      </c>
      <c r="B23" s="1344" t="str">
        <f>VLOOKUP(A23,'Athlete and Points'!$A$1:$S$279,2,FALSE)</f>
        <v>ELSTON Jared</v>
      </c>
      <c r="C23" s="1344"/>
      <c r="D23" s="24">
        <f>VLOOKUP(A23,'Athlete and Points'!$A$1:$S$279,4,FALSE)</f>
        <v>99</v>
      </c>
      <c r="E23" s="23"/>
      <c r="F23" s="1345"/>
      <c r="G23" s="1346"/>
      <c r="H23" s="23" t="e">
        <f>VLOOKUP(B23,Halfpipe!$A$1:$D$148,4,FALSE)</f>
        <v>#N/A</v>
      </c>
      <c r="I23" s="1345"/>
      <c r="J23" s="1346"/>
      <c r="K23" s="1346"/>
      <c r="L23" s="1346"/>
      <c r="M23" s="23">
        <f>VLOOKUP(B23,Slopestyle!$A$1:$D$113,4,FALSE)</f>
        <v>246.71</v>
      </c>
      <c r="N23" s="1347"/>
      <c r="O23" s="1348"/>
      <c r="P23" s="1347"/>
      <c r="Q23" s="1349"/>
      <c r="R23" s="18"/>
      <c r="T23" s="52" t="s">
        <v>1294</v>
      </c>
    </row>
    <row r="24" spans="1:20">
      <c r="A24" s="896">
        <v>9040199</v>
      </c>
      <c r="B24" s="1344" t="str">
        <f>VLOOKUP(A24,'Athlete and Points'!$A$1:$S$279,2,FALSE)</f>
        <v>STAVELEY Luke</v>
      </c>
      <c r="C24" s="1344"/>
      <c r="D24" s="24">
        <f>VLOOKUP(A24,'Athlete and Points'!$A$1:$S$279,4,FALSE)</f>
        <v>99</v>
      </c>
      <c r="E24" s="23"/>
      <c r="F24" s="1345"/>
      <c r="G24" s="1346"/>
      <c r="H24" s="23" t="e">
        <f>VLOOKUP(B24,Halfpipe!$A$1:$D$148,4,FALSE)</f>
        <v>#N/A</v>
      </c>
      <c r="I24" s="1345"/>
      <c r="J24" s="1346"/>
      <c r="K24" s="1346"/>
      <c r="L24" s="1346"/>
      <c r="M24" s="23"/>
      <c r="N24" s="1347"/>
      <c r="O24" s="1348"/>
      <c r="P24" s="1347"/>
      <c r="Q24" s="1349"/>
      <c r="R24" s="22"/>
      <c r="T24" s="52" t="s">
        <v>1295</v>
      </c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VLOOKUP(B25,Halfpipe!$A$1:$D$148,4,FALSE)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VLOOKUP(B25,Slopestyle!$A$1:$D$113,4,FALSE)</f>
        <v>#N/A</v>
      </c>
      <c r="N25" s="1347"/>
      <c r="O25" s="1348"/>
      <c r="P25" s="1347"/>
      <c r="Q25" s="1349"/>
      <c r="R25" s="18"/>
      <c r="T25" s="52" t="s">
        <v>1293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VLOOKUP(B26,Halfpipe!$A$1:$D$148,4,FALSE)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VLOOKUP(B26,Slopestyle!$A$1:$D$113,4,FALSE)</f>
        <v>#N/A</v>
      </c>
      <c r="N26" s="1347"/>
      <c r="O26" s="1348"/>
      <c r="P26" s="1347"/>
      <c r="Q26" s="1349"/>
      <c r="R26" s="22"/>
      <c r="T26" s="52" t="s">
        <v>1296</v>
      </c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VLOOKUP(B27,Halfpipe!$A$1:$D$148,4,FALSE)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VLOOKUP(B27,Slopestyle!$A$1:$D$113,4,FALSE)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VLOOKUP(B28,Halfpipe!$A$1:$D$148,4,FALSE)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VLOOKUP(B28,Slopestyle!$A$1:$D$113,4,FALSE)</f>
        <v>#N/A</v>
      </c>
      <c r="N28" s="1347"/>
      <c r="O28" s="1348"/>
      <c r="P28" s="1347"/>
      <c r="Q28" s="1349"/>
      <c r="R28" s="22"/>
      <c r="T28" s="189" t="s">
        <v>1289</v>
      </c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VLOOKUP(B29,Halfpipe!$A$1:$D$148,4,FALSE)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VLOOKUP(B29,Slopestyle!$A$1:$D$113,4,FALSE)</f>
        <v>#N/A</v>
      </c>
      <c r="N29" s="1347"/>
      <c r="O29" s="1348"/>
      <c r="P29" s="1347"/>
      <c r="Q29" s="1349"/>
      <c r="R29" s="18"/>
      <c r="T29" s="189" t="s">
        <v>1290</v>
      </c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VLOOKUP(B30,Halfpipe!$A$1:$D$148,4,FALSE)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VLOOKUP(B30,Slopestyle!$A$1:$D$113,4,FALSE)</f>
        <v>#N/A</v>
      </c>
      <c r="N30" s="1347"/>
      <c r="O30" s="1348"/>
      <c r="P30" s="1347"/>
      <c r="Q30" s="1349"/>
      <c r="R30" s="22"/>
      <c r="T30" s="189" t="s">
        <v>1291</v>
      </c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VLOOKUP(B31,Halfpipe!$A$1:$D$148,4,FALSE)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VLOOKUP(B31,Slopestyle!$A$1:$D$113,4,FALSE)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897"/>
      <c r="C32" s="897"/>
      <c r="D32" s="911"/>
      <c r="E32" s="911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9045076</v>
      </c>
      <c r="B33" s="1338" t="str">
        <f>VLOOKUP(A33,'Athlete and Points'!$A$1:$S$279,2,FALSE)</f>
        <v>MULLINS Mahalah</v>
      </c>
      <c r="C33" s="1338"/>
      <c r="D33" s="27">
        <f>VLOOKUP(A33,'Athlete and Points'!$A$1:$S$279,4,FALSE)</f>
        <v>98</v>
      </c>
      <c r="E33" s="26"/>
      <c r="F33" s="1339"/>
      <c r="G33" s="1340"/>
      <c r="H33" s="26"/>
      <c r="I33" s="1339"/>
      <c r="J33" s="1340"/>
      <c r="K33" s="1340"/>
      <c r="L33" s="1340"/>
      <c r="M33" s="26">
        <f>VLOOKUP(B33,Slopestyle!$A$1:$D$113,4,FALSE)</f>
        <v>304.26</v>
      </c>
      <c r="N33" s="1341"/>
      <c r="O33" s="1342"/>
      <c r="P33" s="1341"/>
      <c r="Q33" s="1343"/>
      <c r="R33" s="5"/>
    </row>
    <row r="34" spans="1:18" ht="13.5" thickBot="1">
      <c r="A34" s="25">
        <v>9045022</v>
      </c>
      <c r="B34" s="1344" t="str">
        <f>VLOOKUP(A34,'Athlete and Points'!$A$1:$S$279,2,FALSE)</f>
        <v>STAVELEY Lauren</v>
      </c>
      <c r="C34" s="1344"/>
      <c r="D34" s="24">
        <f>VLOOKUP(A34,'Athlete and Points'!$A$1:$S$279,4,FALSE)</f>
        <v>94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VLOOKUP(B34,Slopestyle!$A$1:$D$113,4,FALSE)</f>
        <v>62.75</v>
      </c>
      <c r="N34" s="1347"/>
      <c r="O34" s="1348"/>
      <c r="P34" s="1347"/>
      <c r="Q34" s="1349"/>
      <c r="R34" s="18"/>
    </row>
    <row r="35" spans="1:18">
      <c r="A35" s="25">
        <v>9045073</v>
      </c>
      <c r="B35" s="1344" t="str">
        <f>VLOOKUP(A35,'Athlete and Points'!$A$1:$S$279,2,FALSE)</f>
        <v>ARTHUR Emily</v>
      </c>
      <c r="C35" s="1344"/>
      <c r="D35" s="24">
        <f>VLOOKUP(A35,'Athlete and Points'!$A$1:$S$279,4,FALSE)</f>
        <v>99</v>
      </c>
      <c r="E35" s="23"/>
      <c r="F35" s="1345"/>
      <c r="G35" s="1346"/>
      <c r="H35" s="23">
        <f>VLOOKUP(B35,Halfpipe!$A$1:$D$148,4,FALSE)</f>
        <v>444</v>
      </c>
      <c r="I35" s="1345"/>
      <c r="J35" s="1346"/>
      <c r="K35" s="1346"/>
      <c r="L35" s="1346"/>
      <c r="M35" s="23" t="e">
        <f>VLOOKUP(B35,Slopestyle!$A$1:$D$113,4,FALSE)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VLOOKUP(B36,Halfpipe!$A$1:$D$148,4,FALSE)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VLOOKUP(B36,Slopestyle!$A$1:$D$113,4,FALSE)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VLOOKUP(B37,Halfpipe!$A$1:$D$148,4,FALSE)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VLOOKUP(B37,Slopestyle!$A$1:$D$113,4,FALSE)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VLOOKUP(B38,Halfpipe!$A$1:$D$148,4,FALSE)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VLOOKUP(B38,Slopestyle!$A$1:$D$113,4,FALSE)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VLOOKUP(B39,Halfpipe!$A$1:$D$148,4,FALSE)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VLOOKUP(B39,Slopestyle!$A$1:$D$113,4,FALSE)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VLOOKUP(B40,Halfpipe!$A$1:$D$148,4,FALSE)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VLOOKUP(B40,Slopestyle!$A$1:$D$113,4,FALSE)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VLOOKUP(B41,Halfpipe!$A$1:$D$148,4,FALSE)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VLOOKUP(B41,Slopestyle!$A$1:$D$113,4,FALSE)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VLOOKUP(B42,Slopestyle!$A$1:$D$113,4,FALSE)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906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915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898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X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X5:X13">
    <cfRule type="expression" dxfId="2551" priority="22" stopIfTrue="1">
      <formula>ISERROR($B$5:$B$13)</formula>
    </cfRule>
  </conditionalFormatting>
  <conditionalFormatting sqref="Z9">
    <cfRule type="expression" dxfId="2550" priority="21" stopIfTrue="1">
      <formula>ISERROR($E$9)</formula>
    </cfRule>
  </conditionalFormatting>
  <conditionalFormatting sqref="C20">
    <cfRule type="expression" dxfId="2549" priority="20" stopIfTrue="1">
      <formula>ISERROR(C20:D35)</formula>
    </cfRule>
  </conditionalFormatting>
  <conditionalFormatting sqref="C20">
    <cfRule type="expression" dxfId="2548" priority="19" stopIfTrue="1">
      <formula>ISERROR(C20:D35)</formula>
    </cfRule>
  </conditionalFormatting>
  <conditionalFormatting sqref="B20:B31">
    <cfRule type="expression" dxfId="2547" priority="18" stopIfTrue="1">
      <formula>ISERROR(B20:B35)</formula>
    </cfRule>
  </conditionalFormatting>
  <conditionalFormatting sqref="D20:D31">
    <cfRule type="expression" dxfId="2546" priority="17" stopIfTrue="1">
      <formula>ISERROR(D20:H35)</formula>
    </cfRule>
  </conditionalFormatting>
  <conditionalFormatting sqref="F20:F31">
    <cfRule type="expression" dxfId="2545" priority="16" stopIfTrue="1">
      <formula>ISERROR(F20:N35)</formula>
    </cfRule>
  </conditionalFormatting>
  <conditionalFormatting sqref="E20:E31">
    <cfRule type="expression" dxfId="2544" priority="15" stopIfTrue="1">
      <formula>ISERROR(E20:K35)</formula>
    </cfRule>
  </conditionalFormatting>
  <conditionalFormatting sqref="I20:I31">
    <cfRule type="expression" dxfId="2543" priority="14" stopIfTrue="1">
      <formula>ISERROR(H20:R35)</formula>
    </cfRule>
  </conditionalFormatting>
  <conditionalFormatting sqref="H20:H42">
    <cfRule type="expression" dxfId="2542" priority="13" stopIfTrue="1">
      <formula>ISERROR(G20:P35)</formula>
    </cfRule>
  </conditionalFormatting>
  <conditionalFormatting sqref="F6 E5:E6 C5:C6 K9:R10 L11:N11 A20:C20 A36:B42 D33:G42 D20:Q21 D22:G31 N22:Q31 M22:M42 I22:L31 I33:L42 H22:H42 A25:B31 B21:B24 B33:B35">
    <cfRule type="containsErrors" dxfId="2541" priority="12" stopIfTrue="1">
      <formula>ISERROR(A5)</formula>
    </cfRule>
  </conditionalFormatting>
  <conditionalFormatting sqref="M21:M42">
    <cfRule type="expression" dxfId="2540" priority="11" stopIfTrue="1">
      <formula>ISERROR(L21:X36)</formula>
    </cfRule>
  </conditionalFormatting>
  <conditionalFormatting sqref="B33:B42">
    <cfRule type="expression" dxfId="2539" priority="10" stopIfTrue="1">
      <formula>ISERROR(B33:B48)</formula>
    </cfRule>
  </conditionalFormatting>
  <conditionalFormatting sqref="D33:D42">
    <cfRule type="expression" dxfId="2538" priority="9" stopIfTrue="1">
      <formula>ISERROR(D33:H48)</formula>
    </cfRule>
  </conditionalFormatting>
  <conditionalFormatting sqref="F33:F42">
    <cfRule type="expression" dxfId="2537" priority="8" stopIfTrue="1">
      <formula>ISERROR(F33:N48)</formula>
    </cfRule>
  </conditionalFormatting>
  <conditionalFormatting sqref="E33:E42">
    <cfRule type="expression" dxfId="2536" priority="7" stopIfTrue="1">
      <formula>ISERROR(E33:K48)</formula>
    </cfRule>
  </conditionalFormatting>
  <conditionalFormatting sqref="I33:I42">
    <cfRule type="expression" dxfId="2535" priority="6" stopIfTrue="1">
      <formula>ISERROR(H33:R48)</formula>
    </cfRule>
  </conditionalFormatting>
  <conditionalFormatting sqref="I34:I41">
    <cfRule type="expression" dxfId="2534" priority="5" stopIfTrue="1">
      <formula>ISERROR(H34:R49)</formula>
    </cfRule>
  </conditionalFormatting>
  <conditionalFormatting sqref="I33:I42">
    <cfRule type="expression" dxfId="2533" priority="4" stopIfTrue="1">
      <formula>ISERROR(H33:R48)</formula>
    </cfRule>
  </conditionalFormatting>
  <conditionalFormatting sqref="I35:I42">
    <cfRule type="expression" dxfId="2532" priority="3" stopIfTrue="1">
      <formula>ISERROR(H35:R50)</formula>
    </cfRule>
  </conditionalFormatting>
  <conditionalFormatting sqref="H21:H42">
    <cfRule type="expression" dxfId="2531" priority="2" stopIfTrue="1">
      <formula>ISERROR(G21:P36)</formula>
    </cfRule>
  </conditionalFormatting>
  <conditionalFormatting sqref="A33:A35">
    <cfRule type="containsErrors" dxfId="2530" priority="1" stopIfTrue="1">
      <formula>ISERROR(A33)</formula>
    </cfRule>
  </conditionalFormatting>
  <hyperlinks>
    <hyperlink ref="T29" r:id="rId1"/>
    <hyperlink ref="T28" r:id="rId2"/>
    <hyperlink ref="T30" r:id="rId3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4"/>
  <rowBreaks count="1" manualBreakCount="1">
    <brk id="48" max="17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F94"/>
  <sheetViews>
    <sheetView topLeftCell="A4" zoomScaleNormal="100" workbookViewId="0">
      <selection activeCell="M34" sqref="M34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33282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468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4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/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  <c r="T21" s="52"/>
    </row>
    <row r="22" spans="1:20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VLOOKUP(B22,Halfpipe!$A$1:$D$148,5,FALSE)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20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20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20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20">
      <c r="A33" s="28">
        <v>9045034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/>
      <c r="G33" s="1340"/>
      <c r="H33" s="26" t="e">
        <f>VLOOKUP(B33,Halfpipe!$A$1:$D$148,5,FALSE)</f>
        <v>#N/A</v>
      </c>
      <c r="I33" s="1339"/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  <c r="T33" s="52" t="s">
        <v>928</v>
      </c>
    </row>
    <row r="34" spans="1:20" ht="13.5" thickBot="1">
      <c r="A34" s="25">
        <v>9045061</v>
      </c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/>
      <c r="F34" s="1345"/>
      <c r="G34" s="1346"/>
      <c r="H34" s="23" t="e">
        <f>VLOOKUP(B34,Halfpipe!$A$1:$D$148,5,FALSE)</f>
        <v>#N/A</v>
      </c>
      <c r="I34" s="1345"/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  <c r="T34" s="52" t="s">
        <v>928</v>
      </c>
    </row>
    <row r="35" spans="1:20">
      <c r="A35" s="25">
        <v>9045054</v>
      </c>
      <c r="B35" s="1344" t="str">
        <f>VLOOKUP(A35,'Athlete and Points'!$A$1:$S$279,2,FALSE)</f>
        <v>FITCH Alex</v>
      </c>
      <c r="C35" s="1344"/>
      <c r="D35" s="24">
        <f>VLOOKUP(A35,'Athlete and Points'!$A$1:$S$279,4,FALSE)</f>
        <v>95</v>
      </c>
      <c r="E35" s="23"/>
      <c r="F35" s="1345"/>
      <c r="G35" s="1346"/>
      <c r="H35" s="23" t="e">
        <f>VLOOKUP(B35,Halfpipe!$A$1:$D$148,5,FALSE)</f>
        <v>#N/A</v>
      </c>
      <c r="I35" s="1345"/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  <c r="T35" s="52" t="s">
        <v>928</v>
      </c>
    </row>
    <row r="36" spans="1:20" ht="13.5" thickBot="1">
      <c r="A36" s="25">
        <v>1049953</v>
      </c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/>
      <c r="F36" s="1345"/>
      <c r="G36" s="1346"/>
      <c r="H36" s="23" t="e">
        <f>VLOOKUP(B36,Halfpipe!$A$1:$D$148,5,FALSE)</f>
        <v>#N/A</v>
      </c>
      <c r="I36" s="1345"/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20" ht="18">
      <c r="B49" s="12" t="s">
        <v>382</v>
      </c>
      <c r="C49" s="12"/>
    </row>
    <row r="50" spans="1:20" ht="18.75">
      <c r="D50" s="11" t="s">
        <v>381</v>
      </c>
    </row>
    <row r="51" spans="1:20" ht="18.75" thickBot="1">
      <c r="E51" s="10" t="s">
        <v>380</v>
      </c>
    </row>
    <row r="52" spans="1:20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0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20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0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20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0">
      <c r="A57" s="1376"/>
      <c r="B57" s="1377"/>
      <c r="C57" s="1377"/>
      <c r="D57" s="1378"/>
      <c r="E57" s="1379"/>
      <c r="F57" s="1380"/>
      <c r="G57" s="1381"/>
      <c r="H57" s="1382"/>
    </row>
    <row r="58" spans="1:20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0" ht="13.5" thickTop="1">
      <c r="A59" s="1361" t="s">
        <v>649</v>
      </c>
      <c r="B59" s="1362"/>
      <c r="C59" s="1362"/>
      <c r="D59" s="1363"/>
      <c r="E59" s="1361" t="s">
        <v>365</v>
      </c>
      <c r="F59" s="1363"/>
      <c r="G59" s="1367"/>
      <c r="H59" s="1369"/>
      <c r="T59" s="189" t="s">
        <v>925</v>
      </c>
    </row>
    <row r="60" spans="1:20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0">
      <c r="A61" s="1376"/>
      <c r="B61" s="1377"/>
      <c r="C61" s="1377"/>
      <c r="D61" s="1378"/>
      <c r="E61" s="1379"/>
      <c r="F61" s="1380"/>
      <c r="G61" s="1381"/>
      <c r="H61" s="1382"/>
    </row>
    <row r="62" spans="1:20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0">
      <c r="A63" s="1376"/>
      <c r="B63" s="1377"/>
      <c r="C63" s="1377"/>
      <c r="D63" s="1378"/>
      <c r="E63" s="1379"/>
      <c r="F63" s="1380"/>
      <c r="G63" s="1381"/>
      <c r="H63" s="1382"/>
    </row>
    <row r="64" spans="1:20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529" priority="32" stopIfTrue="1">
      <formula>ISERROR($B$5:$B$13)</formula>
    </cfRule>
  </conditionalFormatting>
  <conditionalFormatting sqref="W9">
    <cfRule type="expression" dxfId="2528" priority="31" stopIfTrue="1">
      <formula>ISERROR($E$9)</formula>
    </cfRule>
  </conditionalFormatting>
  <conditionalFormatting sqref="C20">
    <cfRule type="expression" dxfId="2527" priority="30" stopIfTrue="1">
      <formula>ISERROR(C20:D35)</formula>
    </cfRule>
  </conditionalFormatting>
  <conditionalFormatting sqref="C20">
    <cfRule type="expression" dxfId="2526" priority="29" stopIfTrue="1">
      <formula>ISERROR(C20:D35)</formula>
    </cfRule>
  </conditionalFormatting>
  <conditionalFormatting sqref="B20:B31">
    <cfRule type="expression" dxfId="2525" priority="28" stopIfTrue="1">
      <formula>ISERROR(B20:B35)</formula>
    </cfRule>
  </conditionalFormatting>
  <conditionalFormatting sqref="D20:D31">
    <cfRule type="expression" dxfId="2524" priority="27" stopIfTrue="1">
      <formula>ISERROR(D20:H35)</formula>
    </cfRule>
  </conditionalFormatting>
  <conditionalFormatting sqref="F20:F31">
    <cfRule type="expression" dxfId="2523" priority="26" stopIfTrue="1">
      <formula>ISERROR(F20:N35)</formula>
    </cfRule>
  </conditionalFormatting>
  <conditionalFormatting sqref="E20:E31">
    <cfRule type="expression" dxfId="2522" priority="25" stopIfTrue="1">
      <formula>ISERROR(E20:K35)</formula>
    </cfRule>
  </conditionalFormatting>
  <conditionalFormatting sqref="I20 I23:I31">
    <cfRule type="expression" dxfId="2521" priority="24" stopIfTrue="1">
      <formula>ISERROR(H20:R35)</formula>
    </cfRule>
  </conditionalFormatting>
  <conditionalFormatting sqref="H20 H23:H31">
    <cfRule type="expression" dxfId="2520" priority="23" stopIfTrue="1">
      <formula>ISERROR(G20:P35)</formula>
    </cfRule>
  </conditionalFormatting>
  <conditionalFormatting sqref="F6 E5:E6 C5:C6 K9:R10 L11:N11 A20:B31 C20:Q20 A33:B42 D40:M42 D23:Q31 D21:G22 N21:Q22 D33:G39 I38:M39 I35:L37">
    <cfRule type="containsErrors" dxfId="2519" priority="22" stopIfTrue="1">
      <formula>ISERROR(A5)</formula>
    </cfRule>
  </conditionalFormatting>
  <conditionalFormatting sqref="M23:M31">
    <cfRule type="expression" dxfId="2518" priority="21" stopIfTrue="1">
      <formula>ISERROR(L23:U38)</formula>
    </cfRule>
  </conditionalFormatting>
  <conditionalFormatting sqref="B33:B42">
    <cfRule type="expression" dxfId="2517" priority="20" stopIfTrue="1">
      <formula>ISERROR(B33:B48)</formula>
    </cfRule>
  </conditionalFormatting>
  <conditionalFormatting sqref="D33:D42">
    <cfRule type="expression" dxfId="2516" priority="19" stopIfTrue="1">
      <formula>ISERROR(D33:H48)</formula>
    </cfRule>
  </conditionalFormatting>
  <conditionalFormatting sqref="F33:F42">
    <cfRule type="expression" dxfId="2515" priority="18" stopIfTrue="1">
      <formula>ISERROR(F33:N48)</formula>
    </cfRule>
  </conditionalFormatting>
  <conditionalFormatting sqref="E33:E42">
    <cfRule type="expression" dxfId="2514" priority="17" stopIfTrue="1">
      <formula>ISERROR(E33:K48)</formula>
    </cfRule>
  </conditionalFormatting>
  <conditionalFormatting sqref="I35:I42">
    <cfRule type="expression" dxfId="2513" priority="16" stopIfTrue="1">
      <formula>ISERROR(H35:R50)</formula>
    </cfRule>
  </conditionalFormatting>
  <conditionalFormatting sqref="H40:H42">
    <cfRule type="expression" dxfId="2512" priority="15" stopIfTrue="1">
      <formula>ISERROR(G40:P55)</formula>
    </cfRule>
  </conditionalFormatting>
  <conditionalFormatting sqref="M38:M42">
    <cfRule type="expression" dxfId="2511" priority="14" stopIfTrue="1">
      <formula>ISERROR(L38:U53)</formula>
    </cfRule>
  </conditionalFormatting>
  <conditionalFormatting sqref="I35:I41">
    <cfRule type="expression" dxfId="2510" priority="13" stopIfTrue="1">
      <formula>ISERROR(H35:R50)</formula>
    </cfRule>
  </conditionalFormatting>
  <conditionalFormatting sqref="I35:I42">
    <cfRule type="expression" dxfId="2509" priority="12" stopIfTrue="1">
      <formula>ISERROR(H35:R50)</formula>
    </cfRule>
  </conditionalFormatting>
  <conditionalFormatting sqref="I35:I42">
    <cfRule type="expression" dxfId="2508" priority="11" stopIfTrue="1">
      <formula>ISERROR(H35:R50)</formula>
    </cfRule>
  </conditionalFormatting>
  <conditionalFormatting sqref="I21:I22">
    <cfRule type="expression" dxfId="2507" priority="10" stopIfTrue="1">
      <formula>ISERROR(H21:R36)</formula>
    </cfRule>
  </conditionalFormatting>
  <conditionalFormatting sqref="H21:H22">
    <cfRule type="expression" dxfId="2506" priority="9" stopIfTrue="1">
      <formula>ISERROR(G21:P36)</formula>
    </cfRule>
  </conditionalFormatting>
  <conditionalFormatting sqref="H21:M22">
    <cfRule type="containsErrors" dxfId="2505" priority="8" stopIfTrue="1">
      <formula>ISERROR(H21)</formula>
    </cfRule>
  </conditionalFormatting>
  <conditionalFormatting sqref="M21:M22">
    <cfRule type="expression" dxfId="2504" priority="7" stopIfTrue="1">
      <formula>ISERROR(L21:U36)</formula>
    </cfRule>
  </conditionalFormatting>
  <conditionalFormatting sqref="H21:H22">
    <cfRule type="expression" dxfId="2503" priority="6" stopIfTrue="1">
      <formula>ISERROR(G21:P36)</formula>
    </cfRule>
  </conditionalFormatting>
  <conditionalFormatting sqref="I33:I34">
    <cfRule type="expression" dxfId="2502" priority="5" stopIfTrue="1">
      <formula>ISERROR(H33:R48)</formula>
    </cfRule>
  </conditionalFormatting>
  <conditionalFormatting sqref="H33:H39">
    <cfRule type="expression" dxfId="2501" priority="4" stopIfTrue="1">
      <formula>ISERROR(G33:P48)</formula>
    </cfRule>
  </conditionalFormatting>
  <conditionalFormatting sqref="H33:M34 H35:H39 M35:M37">
    <cfRule type="containsErrors" dxfId="2500" priority="3" stopIfTrue="1">
      <formula>ISERROR(H33)</formula>
    </cfRule>
  </conditionalFormatting>
  <conditionalFormatting sqref="M33:M37">
    <cfRule type="expression" dxfId="2499" priority="2" stopIfTrue="1">
      <formula>ISERROR(L33:U48)</formula>
    </cfRule>
  </conditionalFormatting>
  <conditionalFormatting sqref="H33:H39">
    <cfRule type="expression" dxfId="2498" priority="1" stopIfTrue="1">
      <formula>ISERROR(G33:P48)</formula>
    </cfRule>
  </conditionalFormatting>
  <hyperlinks>
    <hyperlink ref="T59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F94"/>
  <sheetViews>
    <sheetView topLeftCell="A7" zoomScaleNormal="100" workbookViewId="0">
      <selection activeCell="M21" sqref="M21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33284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468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7</v>
      </c>
      <c r="I15" s="37" t="s">
        <v>396</v>
      </c>
      <c r="J15" s="37"/>
      <c r="K15" s="1315">
        <f>COUNT(A21:A31)</f>
        <v>4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9040091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/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>
        <v>7040073</v>
      </c>
      <c r="B22" s="1344" t="str">
        <f>VLOOKUP(A22,'Athlete and Points'!$A$1:$S$279,2,FALSE)</f>
        <v>LAIDLAW Timothy</v>
      </c>
      <c r="C22" s="1344"/>
      <c r="D22" s="24">
        <f>VLOOKUP(A22,'Athlete and Points'!$A$1:$S$279,4,FALSE)</f>
        <v>93</v>
      </c>
      <c r="E22" s="23"/>
      <c r="F22" s="1345"/>
      <c r="G22" s="1346"/>
      <c r="H22" s="23" t="e">
        <f>VLOOKUP(B22,Halfpipe!$A$1:$D$148,5,FALSE)</f>
        <v>#N/A</v>
      </c>
      <c r="I22" s="1345" t="str">
        <f>VLOOKUP(A22,'Athlete and Points'!$A$1:$S$279,14,FALSE)</f>
        <v>---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>
        <v>9040172</v>
      </c>
      <c r="B23" s="1344" t="str">
        <f>VLOOKUP(A23,'Athlete and Points'!$A$1:$S$279,2,FALSE)</f>
        <v>STAVELEY Cameron</v>
      </c>
      <c r="C23" s="1344"/>
      <c r="D23" s="24">
        <f>VLOOKUP(A23,'Athlete and Points'!$A$1:$S$279,4,FALSE)</f>
        <v>97</v>
      </c>
      <c r="E23" s="23"/>
      <c r="F23" s="1345"/>
      <c r="G23" s="1346"/>
      <c r="H23" s="23">
        <f>VLOOKUP(A23,'Athlete and Points'!$A$1:$S$279,11,FALSE)</f>
        <v>2.52</v>
      </c>
      <c r="I23" s="1345"/>
      <c r="J23" s="1346"/>
      <c r="K23" s="1346"/>
      <c r="L23" s="1346"/>
      <c r="M23" s="23">
        <f>VLOOKUP(A23,'Athlete and Points'!$A$1:$S$279,17,FALSE)</f>
        <v>1.01</v>
      </c>
      <c r="N23" s="1347"/>
      <c r="O23" s="1348"/>
      <c r="P23" s="1347"/>
      <c r="Q23" s="1349"/>
      <c r="R23" s="18"/>
    </row>
    <row r="24" spans="1:18">
      <c r="A24" s="25">
        <v>9040163</v>
      </c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20">
      <c r="A33" s="28">
        <v>9045034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/>
      <c r="G33" s="1340"/>
      <c r="H33" s="23" t="e">
        <f>VLOOKUP(B33,Halfpipe!$A$1:$D$148,5,FALSE)</f>
        <v>#N/A</v>
      </c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20" ht="13.5" thickBot="1">
      <c r="A34" s="25">
        <v>9045015</v>
      </c>
      <c r="B34" s="1344" t="str">
        <f>VLOOKUP(A34,'Athlete and Points'!$A$1:$S$279,2,FALSE)</f>
        <v>DAVIS-MEEHAN Michaela</v>
      </c>
      <c r="C34" s="1344"/>
      <c r="D34" s="24">
        <f>VLOOKUP(A34,'Athlete and Points'!$A$1:$S$279,4,FALSE)</f>
        <v>92</v>
      </c>
      <c r="E34" s="23"/>
      <c r="F34" s="1345"/>
      <c r="G34" s="1346"/>
      <c r="H34" s="23"/>
      <c r="I34" s="1345"/>
      <c r="J34" s="1346"/>
      <c r="K34" s="1346"/>
      <c r="L34" s="1346"/>
      <c r="M34" s="23" t="e">
        <f>VLOOKUP(B34,Slopestyle!$A$1:$D$113,5,FALSE)</f>
        <v>#N/A</v>
      </c>
      <c r="N34" s="1445">
        <v>41625</v>
      </c>
      <c r="O34" s="1348"/>
      <c r="P34" s="1445">
        <v>41631</v>
      </c>
      <c r="Q34" s="1349"/>
      <c r="R34" s="18"/>
      <c r="T34" t="s">
        <v>928</v>
      </c>
    </row>
    <row r="35" spans="1:20">
      <c r="A35" s="25">
        <v>9045044</v>
      </c>
      <c r="B35" s="1344" t="str">
        <f>VLOOKUP(A35,'Athlete and Points'!$A$1:$S$279,2,FALSE)</f>
        <v>TURNBULL Biba</v>
      </c>
      <c r="C35" s="1344"/>
      <c r="D35" s="24">
        <f>VLOOKUP(A35,'Athlete and Points'!$A$1:$S$279,4,FALSE)</f>
        <v>94</v>
      </c>
      <c r="E35" s="23"/>
      <c r="F35" s="1345"/>
      <c r="G35" s="1346"/>
      <c r="H35" s="23"/>
      <c r="I35" s="1345"/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20" ht="13.5" thickBot="1">
      <c r="A36" s="25">
        <v>9045076</v>
      </c>
      <c r="B36" s="1344" t="str">
        <f>VLOOKUP(A36,'Athlete and Points'!$A$1:$S$279,2,FALSE)</f>
        <v>MULLINS Mahalah</v>
      </c>
      <c r="C36" s="1344"/>
      <c r="D36" s="24">
        <f>VLOOKUP(A36,'Athlete and Points'!$A$1:$S$279,4,FALSE)</f>
        <v>98</v>
      </c>
      <c r="E36" s="23"/>
      <c r="F36" s="1345"/>
      <c r="G36" s="1346"/>
      <c r="H36" s="23"/>
      <c r="I36" s="1345"/>
      <c r="J36" s="1346"/>
      <c r="K36" s="1346"/>
      <c r="L36" s="1346"/>
      <c r="M36" s="23" t="e">
        <f>VLOOKUP(B36,Slopestyle!$A$1:$D$113,5,FALSE)</f>
        <v>#REF!</v>
      </c>
      <c r="N36" s="1347"/>
      <c r="O36" s="1348"/>
      <c r="P36" s="1347"/>
      <c r="Q36" s="1349"/>
      <c r="R36" s="18"/>
    </row>
    <row r="37" spans="1:20">
      <c r="A37" s="25">
        <v>9045061</v>
      </c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/>
      <c r="F37" s="1345"/>
      <c r="G37" s="1346"/>
      <c r="H37" s="23" t="e">
        <f>VLOOKUP(B37,Halfpipe!$A$1:$D$148,5,FALSE)</f>
        <v>#N/A</v>
      </c>
      <c r="I37" s="1345"/>
      <c r="J37" s="1346"/>
      <c r="K37" s="1346"/>
      <c r="L37" s="1346"/>
      <c r="M37" s="23"/>
      <c r="N37" s="1347"/>
      <c r="O37" s="1348"/>
      <c r="P37" s="1347"/>
      <c r="Q37" s="1349"/>
      <c r="R37" s="22"/>
    </row>
    <row r="38" spans="1:20" ht="13.5" thickBot="1">
      <c r="A38" s="25">
        <v>9045054</v>
      </c>
      <c r="B38" s="1344" t="str">
        <f>VLOOKUP(A38,'Athlete and Points'!$A$1:$S$279,2,FALSE)</f>
        <v>FITCH Alex</v>
      </c>
      <c r="C38" s="1344"/>
      <c r="D38" s="24">
        <f>VLOOKUP(A38,'Athlete and Points'!$A$1:$S$279,4,FALSE)</f>
        <v>95</v>
      </c>
      <c r="E38" s="23"/>
      <c r="F38" s="1345"/>
      <c r="G38" s="1346"/>
      <c r="H38" s="23" t="e">
        <f>VLOOKUP(B38,Halfpipe!$A$1:$D$148,5,FALSE)</f>
        <v>#N/A</v>
      </c>
      <c r="I38" s="1345"/>
      <c r="J38" s="1346"/>
      <c r="K38" s="1346"/>
      <c r="L38" s="1346"/>
      <c r="M38" s="23"/>
      <c r="N38" s="1347"/>
      <c r="O38" s="1348"/>
      <c r="P38" s="1347"/>
      <c r="Q38" s="1349"/>
      <c r="R38" s="18"/>
    </row>
    <row r="39" spans="1:20">
      <c r="A39" s="25">
        <v>9045022</v>
      </c>
      <c r="B39" s="1344" t="str">
        <f>VLOOKUP(A39,'Athlete and Points'!$A$1:$S$279,2,FALSE)</f>
        <v>STAVELEY Lauren</v>
      </c>
      <c r="C39" s="1344"/>
      <c r="D39" s="24">
        <f>VLOOKUP(A39,'Athlete and Points'!$A$1:$S$279,4,FALSE)</f>
        <v>94</v>
      </c>
      <c r="E39" s="23"/>
      <c r="F39" s="1345"/>
      <c r="G39" s="1346"/>
      <c r="H39" s="23" t="e">
        <f>VLOOKUP(B39,Halfpipe!$A$1:$D$148,5,FALSE)</f>
        <v>#N/A</v>
      </c>
      <c r="I39" s="1345"/>
      <c r="J39" s="1346"/>
      <c r="K39" s="1346"/>
      <c r="L39" s="1346"/>
      <c r="M39" s="23" t="e">
        <f>VLOOKUP(B39,Slopestyle!$A$1:$D$113,5,FALSE)</f>
        <v>#REF!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19" ht="18">
      <c r="B49" s="12" t="s">
        <v>382</v>
      </c>
      <c r="C49" s="12"/>
    </row>
    <row r="50" spans="1:19" ht="18.75">
      <c r="D50" s="11" t="s">
        <v>381</v>
      </c>
    </row>
    <row r="51" spans="1:19" ht="18.75" thickBot="1">
      <c r="E51" s="10" t="s">
        <v>380</v>
      </c>
    </row>
    <row r="52" spans="1:19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19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19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19" ht="24" customHeight="1" thickTop="1">
      <c r="A55" s="1361" t="s">
        <v>652</v>
      </c>
      <c r="B55" s="1362"/>
      <c r="C55" s="1362"/>
      <c r="D55" s="1363"/>
      <c r="E55" s="1361" t="s">
        <v>367</v>
      </c>
      <c r="F55" s="1363"/>
      <c r="G55" s="1367"/>
      <c r="H55" s="1369"/>
    </row>
    <row r="56" spans="1:19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19">
      <c r="A57" s="1376"/>
      <c r="B57" s="1377"/>
      <c r="C57" s="1377"/>
      <c r="D57" s="1378"/>
      <c r="E57" s="1379"/>
      <c r="F57" s="1380"/>
      <c r="G57" s="1381"/>
      <c r="H57" s="1382"/>
    </row>
    <row r="58" spans="1:19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19" ht="13.5" thickTop="1">
      <c r="A59" s="1361" t="s">
        <v>649</v>
      </c>
      <c r="B59" s="1362"/>
      <c r="C59" s="1362"/>
      <c r="D59" s="1363"/>
      <c r="E59" s="1361" t="s">
        <v>365</v>
      </c>
      <c r="F59" s="1363"/>
      <c r="G59" s="1367"/>
      <c r="H59" s="1369"/>
      <c r="S59" s="189" t="s">
        <v>925</v>
      </c>
    </row>
    <row r="60" spans="1:19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19">
      <c r="A61" s="1376" t="s">
        <v>926</v>
      </c>
      <c r="B61" s="1377"/>
      <c r="C61" s="1377"/>
      <c r="D61" s="1378"/>
      <c r="E61" s="1379"/>
      <c r="F61" s="1380"/>
      <c r="G61" s="1381"/>
      <c r="H61" s="1382"/>
      <c r="S61" s="189" t="s">
        <v>927</v>
      </c>
    </row>
    <row r="62" spans="1:19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19">
      <c r="A63" s="1376" t="s">
        <v>944</v>
      </c>
      <c r="B63" s="1377"/>
      <c r="C63" s="1377"/>
      <c r="D63" s="1378"/>
      <c r="E63" s="1379"/>
      <c r="F63" s="1380"/>
      <c r="G63" s="1381"/>
      <c r="H63" s="1382"/>
      <c r="S63" s="189" t="s">
        <v>929</v>
      </c>
    </row>
    <row r="64" spans="1:19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19">
      <c r="A65" s="1376" t="s">
        <v>497</v>
      </c>
      <c r="B65" s="1377"/>
      <c r="C65" s="1377"/>
      <c r="D65" s="1378"/>
      <c r="E65" s="1379"/>
      <c r="F65" s="1380"/>
      <c r="G65" s="1381"/>
      <c r="H65" s="1382"/>
      <c r="S65" s="189" t="s">
        <v>930</v>
      </c>
    </row>
    <row r="66" spans="1:19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19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19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19">
      <c r="A69" s="1376"/>
      <c r="B69" s="1377"/>
      <c r="C69" s="1377"/>
      <c r="D69" s="1378"/>
      <c r="E69" s="1379"/>
      <c r="F69" s="1380"/>
      <c r="G69" s="1381"/>
      <c r="H69" s="1382"/>
    </row>
    <row r="70" spans="1:19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19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19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19">
      <c r="A73" s="1376"/>
      <c r="B73" s="1377"/>
      <c r="C73" s="1377"/>
      <c r="D73" s="1378"/>
      <c r="E73" s="1379"/>
      <c r="F73" s="1380"/>
      <c r="G73" s="1381"/>
      <c r="H73" s="1382"/>
    </row>
    <row r="74" spans="1:19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19" ht="13.5" thickTop="1">
      <c r="A75" s="1361" t="s">
        <v>498</v>
      </c>
      <c r="B75" s="1362"/>
      <c r="C75" s="1362"/>
      <c r="D75" s="1363"/>
      <c r="E75" s="1361" t="s">
        <v>362</v>
      </c>
      <c r="F75" s="1363"/>
      <c r="G75" s="1367"/>
      <c r="H75" s="1369"/>
    </row>
    <row r="76" spans="1:19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19">
      <c r="A77" s="1376"/>
      <c r="B77" s="1377"/>
      <c r="C77" s="1377"/>
      <c r="D77" s="1378"/>
      <c r="E77" s="1379"/>
      <c r="F77" s="1380"/>
      <c r="G77" s="1381"/>
      <c r="H77" s="1382"/>
    </row>
    <row r="78" spans="1:19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19">
      <c r="A79" s="1376"/>
      <c r="B79" s="1377"/>
      <c r="C79" s="1377"/>
      <c r="D79" s="1378"/>
      <c r="E79" s="1379"/>
      <c r="F79" s="1380"/>
      <c r="G79" s="1381"/>
      <c r="H79" s="1382"/>
    </row>
    <row r="80" spans="1:19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497" priority="36" stopIfTrue="1">
      <formula>ISERROR($B$5:$B$13)</formula>
    </cfRule>
  </conditionalFormatting>
  <conditionalFormatting sqref="W9">
    <cfRule type="expression" dxfId="2496" priority="35" stopIfTrue="1">
      <formula>ISERROR($E$9)</formula>
    </cfRule>
  </conditionalFormatting>
  <conditionalFormatting sqref="C20">
    <cfRule type="expression" dxfId="2495" priority="34" stopIfTrue="1">
      <formula>ISERROR(C20:D35)</formula>
    </cfRule>
  </conditionalFormatting>
  <conditionalFormatting sqref="C20">
    <cfRule type="expression" dxfId="2494" priority="33" stopIfTrue="1">
      <formula>ISERROR(C20:D35)</formula>
    </cfRule>
  </conditionalFormatting>
  <conditionalFormatting sqref="B20:B31">
    <cfRule type="expression" dxfId="2493" priority="32" stopIfTrue="1">
      <formula>ISERROR(B20:B35)</formula>
    </cfRule>
  </conditionalFormatting>
  <conditionalFormatting sqref="D20:D31">
    <cfRule type="expression" dxfId="2492" priority="31" stopIfTrue="1">
      <formula>ISERROR(D20:H35)</formula>
    </cfRule>
  </conditionalFormatting>
  <conditionalFormatting sqref="F20:F31">
    <cfRule type="expression" dxfId="2491" priority="30" stopIfTrue="1">
      <formula>ISERROR(F20:N35)</formula>
    </cfRule>
  </conditionalFormatting>
  <conditionalFormatting sqref="E20:E31">
    <cfRule type="expression" dxfId="2490" priority="29" stopIfTrue="1">
      <formula>ISERROR(E20:K35)</formula>
    </cfRule>
  </conditionalFormatting>
  <conditionalFormatting sqref="I20 I31">
    <cfRule type="expression" dxfId="2489" priority="28" stopIfTrue="1">
      <formula>ISERROR(H20:R35)</formula>
    </cfRule>
  </conditionalFormatting>
  <conditionalFormatting sqref="H20 H31">
    <cfRule type="expression" dxfId="2488" priority="27" stopIfTrue="1">
      <formula>ISERROR(G20:P35)</formula>
    </cfRule>
  </conditionalFormatting>
  <conditionalFormatting sqref="F6 E5:E6 C5:C6 K9:R10 L11:N11 A20:B31 C20:Q20 A33:B42 D31:Q31 D21:G30 N21:Q30 D33:G33 I33:M33 D40:M42 D37:G39 I37:M38 D34:L36 I39:L39">
    <cfRule type="containsErrors" dxfId="2487" priority="26" stopIfTrue="1">
      <formula>ISERROR(A5)</formula>
    </cfRule>
  </conditionalFormatting>
  <conditionalFormatting sqref="M31">
    <cfRule type="expression" dxfId="2486" priority="25" stopIfTrue="1">
      <formula>ISERROR(L31:U46)</formula>
    </cfRule>
  </conditionalFormatting>
  <conditionalFormatting sqref="B33:B42">
    <cfRule type="expression" dxfId="2485" priority="24" stopIfTrue="1">
      <formula>ISERROR(B33:B48)</formula>
    </cfRule>
  </conditionalFormatting>
  <conditionalFormatting sqref="D33:D42">
    <cfRule type="expression" dxfId="2484" priority="23" stopIfTrue="1">
      <formula>ISERROR(D33:H48)</formula>
    </cfRule>
  </conditionalFormatting>
  <conditionalFormatting sqref="F33:F42">
    <cfRule type="expression" dxfId="2483" priority="22" stopIfTrue="1">
      <formula>ISERROR(F33:N48)</formula>
    </cfRule>
  </conditionalFormatting>
  <conditionalFormatting sqref="E33:E42">
    <cfRule type="expression" dxfId="2482" priority="21" stopIfTrue="1">
      <formula>ISERROR(E33:K48)</formula>
    </cfRule>
  </conditionalFormatting>
  <conditionalFormatting sqref="I33:I42">
    <cfRule type="expression" dxfId="2481" priority="20" stopIfTrue="1">
      <formula>ISERROR(H33:R48)</formula>
    </cfRule>
  </conditionalFormatting>
  <conditionalFormatting sqref="H34:H36 H40:H42">
    <cfRule type="expression" dxfId="2480" priority="19" stopIfTrue="1">
      <formula>ISERROR(G34:P49)</formula>
    </cfRule>
  </conditionalFormatting>
  <conditionalFormatting sqref="M33 M37:M38 M40:M42">
    <cfRule type="expression" dxfId="2479" priority="18" stopIfTrue="1">
      <formula>ISERROR(L33:U48)</formula>
    </cfRule>
  </conditionalFormatting>
  <conditionalFormatting sqref="I34:I41">
    <cfRule type="expression" dxfId="2478" priority="17" stopIfTrue="1">
      <formula>ISERROR(H34:R49)</formula>
    </cfRule>
  </conditionalFormatting>
  <conditionalFormatting sqref="I33:I42">
    <cfRule type="expression" dxfId="2477" priority="16" stopIfTrue="1">
      <formula>ISERROR(H33:R48)</formula>
    </cfRule>
  </conditionalFormatting>
  <conditionalFormatting sqref="I35:I42">
    <cfRule type="expression" dxfId="2476" priority="15" stopIfTrue="1">
      <formula>ISERROR(H35:R50)</formula>
    </cfRule>
  </conditionalFormatting>
  <conditionalFormatting sqref="I23:I30">
    <cfRule type="expression" dxfId="2475" priority="14" stopIfTrue="1">
      <formula>ISERROR(H23:R38)</formula>
    </cfRule>
  </conditionalFormatting>
  <conditionalFormatting sqref="H23:H30">
    <cfRule type="expression" dxfId="2474" priority="13" stopIfTrue="1">
      <formula>ISERROR(G23:P38)</formula>
    </cfRule>
  </conditionalFormatting>
  <conditionalFormatting sqref="H23:M30">
    <cfRule type="containsErrors" dxfId="2473" priority="12" stopIfTrue="1">
      <formula>ISERROR(H23)</formula>
    </cfRule>
  </conditionalFormatting>
  <conditionalFormatting sqref="M23:M30">
    <cfRule type="expression" dxfId="2472" priority="11" stopIfTrue="1">
      <formula>ISERROR(L23:U38)</formula>
    </cfRule>
  </conditionalFormatting>
  <conditionalFormatting sqref="I21:I22">
    <cfRule type="expression" dxfId="2471" priority="10" stopIfTrue="1">
      <formula>ISERROR(H21:R36)</formula>
    </cfRule>
  </conditionalFormatting>
  <conditionalFormatting sqref="H21:H22">
    <cfRule type="expression" dxfId="2470" priority="9" stopIfTrue="1">
      <formula>ISERROR(G21:P36)</formula>
    </cfRule>
  </conditionalFormatting>
  <conditionalFormatting sqref="H21:M22">
    <cfRule type="containsErrors" dxfId="2469" priority="8" stopIfTrue="1">
      <formula>ISERROR(H21)</formula>
    </cfRule>
  </conditionalFormatting>
  <conditionalFormatting sqref="M21:M22">
    <cfRule type="expression" dxfId="2468" priority="7" stopIfTrue="1">
      <formula>ISERROR(L21:U36)</formula>
    </cfRule>
  </conditionalFormatting>
  <conditionalFormatting sqref="H21:H22">
    <cfRule type="expression" dxfId="2467" priority="6" stopIfTrue="1">
      <formula>ISERROR(G21:P36)</formula>
    </cfRule>
  </conditionalFormatting>
  <conditionalFormatting sqref="H37:H39 H33">
    <cfRule type="expression" dxfId="2466" priority="5" stopIfTrue="1">
      <formula>ISERROR(G33:P48)</formula>
    </cfRule>
  </conditionalFormatting>
  <conditionalFormatting sqref="H37:H39 H33">
    <cfRule type="containsErrors" dxfId="2465" priority="4" stopIfTrue="1">
      <formula>ISERROR(H33)</formula>
    </cfRule>
  </conditionalFormatting>
  <conditionalFormatting sqref="H37:H39 H33">
    <cfRule type="expression" dxfId="2464" priority="3" stopIfTrue="1">
      <formula>ISERROR(G33:P48)</formula>
    </cfRule>
  </conditionalFormatting>
  <conditionalFormatting sqref="M39 M34:M36">
    <cfRule type="containsErrors" dxfId="2463" priority="2" stopIfTrue="1">
      <formula>ISERROR(M34)</formula>
    </cfRule>
  </conditionalFormatting>
  <conditionalFormatting sqref="M39 M34:M36">
    <cfRule type="expression" dxfId="2462" priority="1" stopIfTrue="1">
      <formula>ISERROR(L34:U49)</formula>
    </cfRule>
  </conditionalFormatting>
  <hyperlinks>
    <hyperlink ref="S59" r:id="rId1"/>
    <hyperlink ref="S61" r:id="rId2"/>
    <hyperlink ref="S63" r:id="rId3"/>
    <hyperlink ref="S65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67"/>
  <sheetViews>
    <sheetView topLeftCell="A37" workbookViewId="0">
      <selection activeCell="G1450" sqref="G1450"/>
    </sheetView>
  </sheetViews>
  <sheetFormatPr defaultRowHeight="12.75"/>
  <cols>
    <col min="1" max="1" width="22.85546875" style="892" bestFit="1" customWidth="1"/>
    <col min="2" max="2" width="36.7109375" style="892" bestFit="1" customWidth="1"/>
    <col min="3" max="3" width="5.5703125" style="892" bestFit="1" customWidth="1"/>
    <col min="4" max="4" width="7" style="892" bestFit="1" customWidth="1"/>
    <col min="5" max="5" width="8" style="892" bestFit="1" customWidth="1"/>
    <col min="6" max="16384" width="9.140625" style="892"/>
  </cols>
  <sheetData>
    <row r="1" spans="1:6" ht="14.25" thickTop="1">
      <c r="A1" s="893" t="s">
        <v>1373</v>
      </c>
      <c r="B1" s="894" t="s">
        <v>1374</v>
      </c>
      <c r="C1" s="894" t="s">
        <v>1375</v>
      </c>
      <c r="D1" s="895" t="s">
        <v>1376</v>
      </c>
      <c r="E1" s="757" t="s">
        <v>513</v>
      </c>
    </row>
    <row r="2" spans="1:6">
      <c r="A2" t="s">
        <v>1312</v>
      </c>
      <c r="B2" t="s">
        <v>265</v>
      </c>
      <c r="C2">
        <v>17</v>
      </c>
      <c r="D2">
        <v>246.71</v>
      </c>
      <c r="E2">
        <v>9040195</v>
      </c>
      <c r="F2" s="756"/>
    </row>
    <row r="3" spans="1:6">
      <c r="A3" t="s">
        <v>1253</v>
      </c>
      <c r="B3" t="s">
        <v>265</v>
      </c>
      <c r="C3">
        <v>18</v>
      </c>
      <c r="D3">
        <v>206.9</v>
      </c>
      <c r="E3">
        <v>9040224</v>
      </c>
      <c r="F3" s="756"/>
    </row>
    <row r="4" spans="1:6">
      <c r="A4" t="s">
        <v>6455</v>
      </c>
      <c r="B4" t="s">
        <v>265</v>
      </c>
      <c r="C4">
        <v>16</v>
      </c>
      <c r="D4">
        <v>195.47</v>
      </c>
      <c r="E4">
        <v>9040167</v>
      </c>
      <c r="F4" s="756"/>
    </row>
    <row r="5" spans="1:6">
      <c r="A5" t="s">
        <v>1252</v>
      </c>
      <c r="B5" t="s">
        <v>265</v>
      </c>
      <c r="C5">
        <v>21</v>
      </c>
      <c r="D5">
        <v>187.26</v>
      </c>
      <c r="E5" s="756">
        <f>VLOOKUP(A5,'Athlete and Points'!$B$1:$T$91,19,FALSE)</f>
        <v>9040167</v>
      </c>
      <c r="F5" s="756"/>
    </row>
    <row r="6" spans="1:6">
      <c r="A6" t="s">
        <v>1259</v>
      </c>
      <c r="B6" t="s">
        <v>265</v>
      </c>
      <c r="C6"/>
      <c r="D6">
        <v>138.37</v>
      </c>
      <c r="E6" s="756">
        <f>VLOOKUP(A6,'Athlete and Points'!$B$1:$T$91,19,FALSE)</f>
        <v>9040225</v>
      </c>
      <c r="F6" s="756"/>
    </row>
    <row r="7" spans="1:6">
      <c r="A7" t="s">
        <v>1256</v>
      </c>
      <c r="B7" t="s">
        <v>265</v>
      </c>
      <c r="C7">
        <v>21</v>
      </c>
      <c r="D7">
        <v>88.89</v>
      </c>
      <c r="E7">
        <v>7040073</v>
      </c>
      <c r="F7" s="756"/>
    </row>
    <row r="8" spans="1:6">
      <c r="A8" t="s">
        <v>1266</v>
      </c>
      <c r="B8" t="s">
        <v>265</v>
      </c>
      <c r="C8">
        <v>10</v>
      </c>
      <c r="D8">
        <v>79.47</v>
      </c>
      <c r="E8" s="756" t="e">
        <f>VLOOKUP(A8,'Athlete and Points'!$B$1:$T$91,19,FALSE)</f>
        <v>#N/A</v>
      </c>
      <c r="F8" s="756"/>
    </row>
    <row r="9" spans="1:6">
      <c r="A9" t="s">
        <v>1257</v>
      </c>
      <c r="B9" t="s">
        <v>265</v>
      </c>
      <c r="C9">
        <v>20</v>
      </c>
      <c r="D9">
        <v>62.61</v>
      </c>
      <c r="E9">
        <v>9040186</v>
      </c>
      <c r="F9" s="756"/>
    </row>
    <row r="10" spans="1:6">
      <c r="A10" t="s">
        <v>1254</v>
      </c>
      <c r="B10" t="s">
        <v>265</v>
      </c>
      <c r="C10">
        <v>17</v>
      </c>
      <c r="D10">
        <v>58.17</v>
      </c>
      <c r="E10">
        <v>9040200</v>
      </c>
      <c r="F10" s="756"/>
    </row>
    <row r="11" spans="1:6">
      <c r="A11" t="s">
        <v>1275</v>
      </c>
      <c r="B11" t="s">
        <v>265</v>
      </c>
      <c r="C11">
        <v>21</v>
      </c>
      <c r="D11">
        <v>44.34</v>
      </c>
      <c r="E11">
        <v>9040117</v>
      </c>
      <c r="F11" s="756"/>
    </row>
    <row r="12" spans="1:6">
      <c r="A12" t="s">
        <v>5967</v>
      </c>
      <c r="B12" t="s">
        <v>265</v>
      </c>
      <c r="C12"/>
      <c r="D12">
        <v>42.63</v>
      </c>
      <c r="E12" s="756" t="e">
        <f>VLOOKUP(A12,'Athlete and Points'!$B$1:$T$91,19,FALSE)</f>
        <v>#N/A</v>
      </c>
      <c r="F12" s="756"/>
    </row>
    <row r="13" spans="1:6">
      <c r="A13" t="s">
        <v>1314</v>
      </c>
      <c r="B13" t="s">
        <v>265</v>
      </c>
      <c r="C13"/>
      <c r="D13">
        <v>41.95</v>
      </c>
      <c r="E13" s="756">
        <f>VLOOKUP(A13,'Athlete and Points'!$B$1:$T$91,19,FALSE)</f>
        <v>9040243</v>
      </c>
      <c r="F13" s="756"/>
    </row>
    <row r="14" spans="1:6">
      <c r="A14" t="s">
        <v>1265</v>
      </c>
      <c r="B14" t="s">
        <v>265</v>
      </c>
      <c r="C14"/>
      <c r="D14">
        <v>36.700000000000003</v>
      </c>
      <c r="E14">
        <v>9040172</v>
      </c>
      <c r="F14" s="756"/>
    </row>
    <row r="15" spans="1:6">
      <c r="A15" t="s">
        <v>5956</v>
      </c>
      <c r="B15" t="s">
        <v>265</v>
      </c>
      <c r="C15"/>
      <c r="D15">
        <v>35.19</v>
      </c>
      <c r="E15" s="756" t="e">
        <f>VLOOKUP(A15,'Athlete and Points'!$B$1:$T$91,19,FALSE)</f>
        <v>#N/A</v>
      </c>
      <c r="F15" s="756"/>
    </row>
    <row r="16" spans="1:6">
      <c r="A16" t="s">
        <v>5957</v>
      </c>
      <c r="B16" t="s">
        <v>265</v>
      </c>
      <c r="C16"/>
      <c r="D16">
        <v>33.76</v>
      </c>
      <c r="E16" s="756" t="e">
        <f>VLOOKUP(A16,'Athlete and Points'!$B$1:$T$91,19,FALSE)</f>
        <v>#N/A</v>
      </c>
      <c r="F16" s="756"/>
    </row>
    <row r="17" spans="1:6">
      <c r="A17" t="s">
        <v>5958</v>
      </c>
      <c r="B17" t="s">
        <v>265</v>
      </c>
      <c r="C17">
        <v>10</v>
      </c>
      <c r="D17">
        <v>32.409999999999997</v>
      </c>
      <c r="E17" s="756" t="e">
        <f>VLOOKUP(A17,'Athlete and Points'!$B$1:$T$91,19,FALSE)</f>
        <v>#N/A</v>
      </c>
      <c r="F17" s="756"/>
    </row>
    <row r="18" spans="1:6">
      <c r="A18" t="s">
        <v>1262</v>
      </c>
      <c r="B18" t="s">
        <v>265</v>
      </c>
      <c r="C18">
        <v>18</v>
      </c>
      <c r="D18">
        <v>31.11</v>
      </c>
      <c r="E18" s="756" t="e">
        <f>VLOOKUP(A18,'Athlete and Points'!$B$1:$T$91,19,FALSE)</f>
        <v>#N/A</v>
      </c>
      <c r="F18" s="756"/>
    </row>
    <row r="19" spans="1:6">
      <c r="A19" t="s">
        <v>5959</v>
      </c>
      <c r="B19" t="s">
        <v>265</v>
      </c>
      <c r="C19">
        <v>16</v>
      </c>
      <c r="D19">
        <v>29.88</v>
      </c>
      <c r="E19" s="756" t="e">
        <f>VLOOKUP(A19,'Athlete and Points'!$B$1:$T$91,19,FALSE)</f>
        <v>#N/A</v>
      </c>
      <c r="F19" s="756"/>
    </row>
    <row r="20" spans="1:6">
      <c r="A20" t="s">
        <v>1258</v>
      </c>
      <c r="B20" t="s">
        <v>265</v>
      </c>
      <c r="C20">
        <v>19</v>
      </c>
      <c r="D20">
        <v>29.55</v>
      </c>
      <c r="E20">
        <v>9040182</v>
      </c>
      <c r="F20" s="756"/>
    </row>
    <row r="21" spans="1:6">
      <c r="A21" t="s">
        <v>1261</v>
      </c>
      <c r="B21" t="s">
        <v>265</v>
      </c>
      <c r="C21">
        <v>12</v>
      </c>
      <c r="D21">
        <v>28.69</v>
      </c>
      <c r="E21" s="756" t="e">
        <f>VLOOKUP(A21,'Athlete and Points'!$B$1:$T$91,19,FALSE)</f>
        <v>#N/A</v>
      </c>
      <c r="F21" s="756"/>
    </row>
    <row r="22" spans="1:6">
      <c r="A22" t="s">
        <v>1267</v>
      </c>
      <c r="B22" t="s">
        <v>265</v>
      </c>
      <c r="C22"/>
      <c r="D22">
        <v>27.53</v>
      </c>
      <c r="E22" s="756" t="e">
        <f>VLOOKUP(A22,'Athlete and Points'!$B$1:$T$91,19,FALSE)</f>
        <v>#N/A</v>
      </c>
      <c r="F22" s="756"/>
    </row>
    <row r="23" spans="1:6">
      <c r="A23" t="s">
        <v>5960</v>
      </c>
      <c r="B23" t="s">
        <v>265</v>
      </c>
      <c r="C23"/>
      <c r="D23">
        <v>26.41</v>
      </c>
      <c r="E23" s="756" t="e">
        <f>VLOOKUP(A23,'Athlete and Points'!$B$1:$T$91,19,FALSE)</f>
        <v>#N/A</v>
      </c>
      <c r="F23" s="756"/>
    </row>
    <row r="24" spans="1:6">
      <c r="A24" t="s">
        <v>5961</v>
      </c>
      <c r="B24" t="s">
        <v>265</v>
      </c>
      <c r="C24"/>
      <c r="D24">
        <v>25.32</v>
      </c>
      <c r="E24" s="756" t="e">
        <f>VLOOKUP(A24,'Athlete and Points'!$B$1:$T$91,19,FALSE)</f>
        <v>#N/A</v>
      </c>
      <c r="F24" s="756"/>
    </row>
    <row r="25" spans="1:6">
      <c r="A25" t="s">
        <v>1268</v>
      </c>
      <c r="B25" t="s">
        <v>265</v>
      </c>
      <c r="C25">
        <v>12</v>
      </c>
      <c r="D25">
        <v>24.25</v>
      </c>
      <c r="E25">
        <v>9040225</v>
      </c>
      <c r="F25" s="756"/>
    </row>
    <row r="26" spans="1:6">
      <c r="A26" t="s">
        <v>5962</v>
      </c>
      <c r="B26" t="s">
        <v>265</v>
      </c>
      <c r="C26">
        <v>21</v>
      </c>
      <c r="D26">
        <v>23.64</v>
      </c>
      <c r="E26" s="756">
        <f>VLOOKUP(A26,'Athlete and Points'!$B$1:$T$91,19,FALSE)</f>
        <v>9040239</v>
      </c>
      <c r="F26" s="756"/>
    </row>
    <row r="27" spans="1:6">
      <c r="A27" t="s">
        <v>5963</v>
      </c>
      <c r="B27" t="s">
        <v>265</v>
      </c>
      <c r="C27"/>
      <c r="D27">
        <v>23.2</v>
      </c>
      <c r="E27" s="756" t="e">
        <f>VLOOKUP(A27,'Athlete and Points'!$B$1:$T$91,19,FALSE)</f>
        <v>#N/A</v>
      </c>
      <c r="F27" s="756"/>
    </row>
    <row r="28" spans="1:6">
      <c r="A28" t="s">
        <v>1260</v>
      </c>
      <c r="B28" t="s">
        <v>265</v>
      </c>
      <c r="C28"/>
      <c r="D28">
        <v>22.17</v>
      </c>
      <c r="E28" s="756">
        <f>VLOOKUP(A28,'Athlete and Points'!$B$1:$T$91,19,FALSE)</f>
        <v>9040235</v>
      </c>
      <c r="F28" s="756"/>
    </row>
    <row r="29" spans="1:6">
      <c r="A29" t="s">
        <v>5964</v>
      </c>
      <c r="B29" t="s">
        <v>265</v>
      </c>
      <c r="C29"/>
      <c r="D29">
        <v>21.15</v>
      </c>
      <c r="E29" s="756" t="e">
        <f>VLOOKUP(A29,'Athlete and Points'!$B$1:$T$91,19,FALSE)</f>
        <v>#N/A</v>
      </c>
      <c r="F29" s="756"/>
    </row>
    <row r="30" spans="1:6">
      <c r="A30" t="s">
        <v>5965</v>
      </c>
      <c r="B30" t="s">
        <v>265</v>
      </c>
      <c r="C30"/>
      <c r="D30">
        <v>20.14</v>
      </c>
      <c r="E30" s="756" t="e">
        <f>VLOOKUP(A30,'Athlete and Points'!$B$1:$T$91,19,FALSE)</f>
        <v>#N/A</v>
      </c>
      <c r="F30" s="756"/>
    </row>
    <row r="31" spans="1:6">
      <c r="A31" t="s">
        <v>5966</v>
      </c>
      <c r="B31" t="s">
        <v>265</v>
      </c>
      <c r="C31"/>
      <c r="D31">
        <v>19.14</v>
      </c>
      <c r="E31" s="756" t="e">
        <f>VLOOKUP(A31,'Athlete and Points'!$B$1:$T$91,19,FALSE)</f>
        <v>#N/A</v>
      </c>
      <c r="F31" s="756"/>
    </row>
    <row r="32" spans="1:6">
      <c r="A32" t="s">
        <v>1315</v>
      </c>
      <c r="B32" t="s">
        <v>265</v>
      </c>
      <c r="C32"/>
      <c r="D32">
        <v>17.170000000000002</v>
      </c>
      <c r="E32" s="756" t="e">
        <f>VLOOKUP(A32,'Athlete and Points'!$B$1:$T$91,19,FALSE)</f>
        <v>#N/A</v>
      </c>
      <c r="F32" s="756"/>
    </row>
    <row r="33" spans="1:6">
      <c r="A33" t="s">
        <v>5968</v>
      </c>
      <c r="B33" t="s">
        <v>265</v>
      </c>
      <c r="C33"/>
      <c r="D33">
        <v>16.190000000000001</v>
      </c>
      <c r="E33" s="756" t="e">
        <f>VLOOKUP(A33,'Athlete and Points'!$B$1:$T$91,19,FALSE)</f>
        <v>#N/A</v>
      </c>
      <c r="F33" s="756"/>
    </row>
    <row r="34" spans="1:6">
      <c r="A34" t="s">
        <v>1317</v>
      </c>
      <c r="B34" t="s">
        <v>265</v>
      </c>
      <c r="C34"/>
      <c r="D34">
        <v>15.22</v>
      </c>
      <c r="E34" s="756" t="e">
        <f>VLOOKUP(A34,'Athlete and Points'!$B$1:$T$91,19,FALSE)</f>
        <v>#N/A</v>
      </c>
      <c r="F34" s="756"/>
    </row>
    <row r="35" spans="1:6">
      <c r="A35" t="s">
        <v>5969</v>
      </c>
      <c r="B35" t="s">
        <v>265</v>
      </c>
      <c r="C35"/>
      <c r="D35">
        <v>13.29</v>
      </c>
      <c r="E35" s="756" t="e">
        <f>VLOOKUP(A35,'Athlete and Points'!$B$1:$T$91,19,FALSE)</f>
        <v>#N/A</v>
      </c>
      <c r="F35" s="756"/>
    </row>
    <row r="36" spans="1:6">
      <c r="A36" t="s">
        <v>1263</v>
      </c>
      <c r="B36" t="s">
        <v>265</v>
      </c>
      <c r="C36"/>
      <c r="D36">
        <v>12.33</v>
      </c>
      <c r="E36" s="756" t="e">
        <f>VLOOKUP(A36,'Athlete and Points'!$B$1:$T$91,19,FALSE)</f>
        <v>#N/A</v>
      </c>
      <c r="F36" s="756"/>
    </row>
    <row r="37" spans="1:6">
      <c r="A37" t="s">
        <v>5970</v>
      </c>
      <c r="B37" t="s">
        <v>265</v>
      </c>
      <c r="C37">
        <v>16</v>
      </c>
      <c r="D37">
        <v>11.38</v>
      </c>
      <c r="E37" s="756" t="e">
        <f>VLOOKUP(A37,'Athlete and Points'!$B$1:$T$91,19,FALSE)</f>
        <v>#N/A</v>
      </c>
      <c r="F37" s="756"/>
    </row>
    <row r="38" spans="1:6">
      <c r="A38" t="s">
        <v>5971</v>
      </c>
      <c r="B38" t="s">
        <v>265</v>
      </c>
      <c r="C38"/>
      <c r="D38">
        <v>10.42</v>
      </c>
      <c r="E38" s="756" t="e">
        <f>VLOOKUP(A38,'Athlete and Points'!$B$1:$T$91,19,FALSE)</f>
        <v>#N/A</v>
      </c>
      <c r="F38" s="756"/>
    </row>
    <row r="39" spans="1:6">
      <c r="A39" t="s">
        <v>5972</v>
      </c>
      <c r="B39" t="s">
        <v>265</v>
      </c>
      <c r="C39"/>
      <c r="D39">
        <v>9.4700000000000006</v>
      </c>
      <c r="E39" s="756" t="e">
        <f>VLOOKUP(A39,'Athlete and Points'!$B$1:$T$91,19,FALSE)</f>
        <v>#N/A</v>
      </c>
      <c r="F39" s="756"/>
    </row>
    <row r="40" spans="1:6">
      <c r="A40" t="s">
        <v>1255</v>
      </c>
      <c r="B40" t="s">
        <v>265</v>
      </c>
      <c r="C40">
        <v>36</v>
      </c>
      <c r="D40">
        <v>8.85</v>
      </c>
      <c r="E40" s="756" t="e">
        <f>VLOOKUP(A40,'Athlete and Points'!$B$1:$T$91,19,FALSE)</f>
        <v>#N/A</v>
      </c>
      <c r="F40" s="756"/>
    </row>
    <row r="41" spans="1:6">
      <c r="A41" t="s">
        <v>5973</v>
      </c>
      <c r="B41" t="s">
        <v>265</v>
      </c>
      <c r="C41"/>
      <c r="D41">
        <v>8.52</v>
      </c>
      <c r="E41" s="756" t="e">
        <f>VLOOKUP(A41,'Athlete and Points'!$B$1:$T$91,19,FALSE)</f>
        <v>#N/A</v>
      </c>
      <c r="F41" s="756"/>
    </row>
    <row r="42" spans="1:6">
      <c r="A42" t="s">
        <v>1318</v>
      </c>
      <c r="B42" t="s">
        <v>265</v>
      </c>
      <c r="C42"/>
      <c r="D42">
        <v>7.57</v>
      </c>
      <c r="E42" s="756" t="e">
        <f>VLOOKUP(A42,'Athlete and Points'!$B$1:$T$91,19,FALSE)</f>
        <v>#N/A</v>
      </c>
      <c r="F42" s="756"/>
    </row>
    <row r="43" spans="1:6">
      <c r="A43" t="s">
        <v>5974</v>
      </c>
      <c r="B43" t="s">
        <v>265</v>
      </c>
      <c r="C43"/>
      <c r="D43">
        <v>6.62</v>
      </c>
      <c r="E43" s="756" t="e">
        <f>VLOOKUP(A43,'Athlete and Points'!$B$1:$T$91,19,FALSE)</f>
        <v>#N/A</v>
      </c>
      <c r="F43" s="756"/>
    </row>
    <row r="44" spans="1:6">
      <c r="A44" t="s">
        <v>1264</v>
      </c>
      <c r="B44" t="s">
        <v>265</v>
      </c>
      <c r="C44"/>
      <c r="D44">
        <v>6.31</v>
      </c>
      <c r="E44">
        <v>9040196</v>
      </c>
      <c r="F44" s="756"/>
    </row>
    <row r="45" spans="1:6">
      <c r="A45" t="s">
        <v>1316</v>
      </c>
      <c r="B45" t="s">
        <v>265</v>
      </c>
      <c r="C45">
        <v>14</v>
      </c>
      <c r="D45">
        <v>5.67</v>
      </c>
      <c r="E45" s="756" t="e">
        <f>VLOOKUP(A45,'Athlete and Points'!$B$1:$T$91,19,FALSE)</f>
        <v>#N/A</v>
      </c>
      <c r="F45" s="756"/>
    </row>
    <row r="46" spans="1:6">
      <c r="A46" t="s">
        <v>5975</v>
      </c>
      <c r="B46" t="s">
        <v>265</v>
      </c>
      <c r="C46"/>
      <c r="D46">
        <v>4.7300000000000004</v>
      </c>
      <c r="E46" s="756" t="e">
        <f>VLOOKUP(A46,'Athlete and Points'!$B$1:$T$91,19,FALSE)</f>
        <v>#N/A</v>
      </c>
      <c r="F46" s="756"/>
    </row>
    <row r="47" spans="1:6">
      <c r="A47" t="s">
        <v>5976</v>
      </c>
      <c r="B47" t="s">
        <v>265</v>
      </c>
      <c r="C47"/>
      <c r="D47">
        <v>3.78</v>
      </c>
      <c r="E47" s="756" t="e">
        <f>VLOOKUP(A47,'Athlete and Points'!$B$1:$T$91,19,FALSE)</f>
        <v>#N/A</v>
      </c>
      <c r="F47" s="756"/>
    </row>
    <row r="48" spans="1:6">
      <c r="A48" t="s">
        <v>5977</v>
      </c>
      <c r="B48" t="s">
        <v>265</v>
      </c>
      <c r="C48"/>
      <c r="D48">
        <v>2.83</v>
      </c>
      <c r="E48" s="756" t="e">
        <f>VLOOKUP(A48,'Athlete and Points'!$B$1:$T$91,19,FALSE)</f>
        <v>#N/A</v>
      </c>
      <c r="F48" s="756"/>
    </row>
    <row r="49" spans="1:6">
      <c r="A49" t="s">
        <v>5978</v>
      </c>
      <c r="B49" t="s">
        <v>265</v>
      </c>
      <c r="C49"/>
      <c r="D49">
        <v>1.89</v>
      </c>
      <c r="E49" s="756" t="e">
        <f>VLOOKUP(A49,'Athlete and Points'!$B$1:$T$91,19,FALSE)</f>
        <v>#N/A</v>
      </c>
      <c r="F49" s="756"/>
    </row>
    <row r="50" spans="1:6">
      <c r="A50" t="s">
        <v>6456</v>
      </c>
      <c r="B50" t="s">
        <v>265</v>
      </c>
      <c r="C50">
        <v>25</v>
      </c>
      <c r="D50">
        <v>566.15</v>
      </c>
      <c r="E50" s="756" t="e">
        <f>VLOOKUP(A50,'Athlete and Points'!$B$1:$T$91,19,FALSE)</f>
        <v>#N/A</v>
      </c>
      <c r="F50" s="756"/>
    </row>
    <row r="51" spans="1:6">
      <c r="A51" t="s">
        <v>1270</v>
      </c>
      <c r="B51" t="s">
        <v>265</v>
      </c>
      <c r="C51">
        <v>17</v>
      </c>
      <c r="D51">
        <v>304.26</v>
      </c>
      <c r="E51" s="756">
        <f>VLOOKUP(A51,'Athlete and Points'!$B$1:$T$91,19,FALSE)</f>
        <v>9045076</v>
      </c>
      <c r="F51" s="756"/>
    </row>
    <row r="52" spans="1:6">
      <c r="A52" t="s">
        <v>1272</v>
      </c>
      <c r="B52" t="s">
        <v>265</v>
      </c>
      <c r="C52">
        <v>17</v>
      </c>
      <c r="D52">
        <v>195.27</v>
      </c>
      <c r="E52" s="756">
        <v>9045072</v>
      </c>
      <c r="F52" s="756"/>
    </row>
    <row r="53" spans="1:6">
      <c r="A53" t="s">
        <v>1274</v>
      </c>
      <c r="B53" t="s">
        <v>265</v>
      </c>
      <c r="C53">
        <v>12</v>
      </c>
      <c r="D53">
        <v>193.53</v>
      </c>
      <c r="E53">
        <v>9045076</v>
      </c>
      <c r="F53" s="756"/>
    </row>
    <row r="54" spans="1:6">
      <c r="A54" t="s">
        <v>1273</v>
      </c>
      <c r="B54" t="s">
        <v>265</v>
      </c>
      <c r="C54">
        <v>15</v>
      </c>
      <c r="D54">
        <v>146.44</v>
      </c>
      <c r="E54">
        <v>9045022</v>
      </c>
      <c r="F54" s="756"/>
    </row>
    <row r="55" spans="1:6">
      <c r="A55" t="s">
        <v>1271</v>
      </c>
      <c r="B55" t="s">
        <v>265</v>
      </c>
      <c r="C55">
        <v>21</v>
      </c>
      <c r="D55">
        <v>62.75</v>
      </c>
      <c r="E55" s="756">
        <f>VLOOKUP(A55,'Athlete and Points'!$B$1:$T$91,19,FALSE)</f>
        <v>9045022</v>
      </c>
      <c r="F55" s="756"/>
    </row>
    <row r="56" spans="1:6">
      <c r="A56" t="s">
        <v>1322</v>
      </c>
      <c r="B56" t="s">
        <v>265</v>
      </c>
      <c r="C56"/>
      <c r="D56">
        <v>41.16</v>
      </c>
      <c r="E56" s="756">
        <f>VLOOKUP(A56,'Athlete and Points'!$B$1:$T$91,19,FALSE)</f>
        <v>9045093</v>
      </c>
      <c r="F56" s="756"/>
    </row>
    <row r="57" spans="1:6">
      <c r="A57" t="s">
        <v>1324</v>
      </c>
      <c r="B57" t="s">
        <v>265</v>
      </c>
      <c r="C57"/>
      <c r="D57">
        <v>35.78</v>
      </c>
      <c r="E57">
        <v>9045015</v>
      </c>
      <c r="F57" s="756"/>
    </row>
    <row r="58" spans="1:6">
      <c r="A58" t="s">
        <v>1321</v>
      </c>
      <c r="B58" t="s">
        <v>265</v>
      </c>
      <c r="C58"/>
      <c r="D58">
        <v>30.69</v>
      </c>
      <c r="E58" s="756" t="e">
        <f>VLOOKUP(A58,'Athlete and Points'!$B$1:$T$91,19,FALSE)</f>
        <v>#N/A</v>
      </c>
      <c r="F58" s="756"/>
    </row>
    <row r="59" spans="1:6">
      <c r="A59" t="s">
        <v>5979</v>
      </c>
      <c r="B59" t="s">
        <v>265</v>
      </c>
      <c r="C59">
        <v>18</v>
      </c>
      <c r="D59">
        <v>28.65</v>
      </c>
      <c r="E59">
        <v>9045034</v>
      </c>
      <c r="F59" s="756"/>
    </row>
    <row r="60" spans="1:6">
      <c r="A60" t="s">
        <v>5980</v>
      </c>
      <c r="B60" t="s">
        <v>265</v>
      </c>
      <c r="C60"/>
      <c r="D60">
        <v>26.77</v>
      </c>
      <c r="E60">
        <v>9045093</v>
      </c>
      <c r="F60" s="756"/>
    </row>
    <row r="61" spans="1:6">
      <c r="A61" t="s">
        <v>1323</v>
      </c>
      <c r="B61" t="s">
        <v>265</v>
      </c>
      <c r="C61"/>
      <c r="D61">
        <v>25.83</v>
      </c>
      <c r="E61" s="756" t="e">
        <f>VLOOKUP(A61,'Athlete and Points'!$B$1:$T$91,19,FALSE)</f>
        <v>#N/A</v>
      </c>
      <c r="F61" s="756"/>
    </row>
    <row r="62" spans="1:6">
      <c r="A62" t="s">
        <v>5981</v>
      </c>
      <c r="B62" t="s">
        <v>265</v>
      </c>
      <c r="C62"/>
      <c r="D62">
        <v>21.17</v>
      </c>
      <c r="E62" s="756" t="e">
        <f>VLOOKUP(A62,'Athlete and Points'!$B$1:$T$91,19,FALSE)</f>
        <v>#N/A</v>
      </c>
      <c r="F62" s="756"/>
    </row>
    <row r="63" spans="1:6">
      <c r="A63" t="s">
        <v>5982</v>
      </c>
      <c r="B63" t="s">
        <v>265</v>
      </c>
      <c r="C63"/>
      <c r="D63">
        <v>16.690000000000001</v>
      </c>
      <c r="E63">
        <v>9045069</v>
      </c>
      <c r="F63" s="756"/>
    </row>
    <row r="64" spans="1:6">
      <c r="A64" t="s">
        <v>1320</v>
      </c>
      <c r="B64" t="s">
        <v>265</v>
      </c>
      <c r="C64"/>
      <c r="D64">
        <v>12.35</v>
      </c>
      <c r="E64" s="756" t="e">
        <f>VLOOKUP(A64,'Athlete and Points'!$B$1:$T$91,19,FALSE)</f>
        <v>#N/A</v>
      </c>
      <c r="F64" s="756"/>
    </row>
    <row r="65" spans="1:6">
      <c r="A65" t="s">
        <v>1319</v>
      </c>
      <c r="B65" t="s">
        <v>265</v>
      </c>
      <c r="C65"/>
      <c r="D65">
        <v>8.1300000000000008</v>
      </c>
      <c r="E65" s="756">
        <f>VLOOKUP(A65,'Athlete and Points'!$B$1:$T$91,19,FALSE)</f>
        <v>9045098</v>
      </c>
      <c r="F65" s="756"/>
    </row>
    <row r="66" spans="1:6">
      <c r="A66" t="s">
        <v>5983</v>
      </c>
      <c r="B66" t="s">
        <v>265</v>
      </c>
      <c r="C66"/>
      <c r="D66">
        <v>4.03</v>
      </c>
      <c r="E66" s="756" t="e">
        <f>VLOOKUP(A66,'Athlete and Points'!$B$1:$T$91,19,FALSE)</f>
        <v>#N/A</v>
      </c>
      <c r="F66" s="756"/>
    </row>
    <row r="67" spans="1:6">
      <c r="A67" s="55" t="s">
        <v>5993</v>
      </c>
      <c r="B67" s="55" t="s">
        <v>265</v>
      </c>
      <c r="D67" s="55" t="s">
        <v>384</v>
      </c>
    </row>
  </sheetData>
  <hyperlinks>
    <hyperlink ref="A2" r:id="rId1" location="ranking-tables" display="http://www.ttrworldtour.com/riders/scotty-james/?show=points_list-ss - ranking-tables"/>
    <hyperlink ref="A3" r:id="rId2" location="ranking-tables" display="http://www.ttrworldtour.com/riders/declan-vogel-paul/?show=points_list-ss - ranking-tables"/>
    <hyperlink ref="A4" r:id="rId3" location="ranking-tables" display="http://www.ttrworldtour.com/riders/cameron-staveley/?show=points_list-ss - ranking-tables"/>
    <hyperlink ref="A5" r:id="rId4" location="ranking-tables" display="http://www.ttrworldtour.com/riders/timothy-laidlaw/?show=points_list-ss - ranking-tables"/>
    <hyperlink ref="A6" r:id="rId5" location="ranking-tables" display="http://www.ttrworldtour.com/riders/angus-waddington/?show=points_list-ss - ranking-tables"/>
    <hyperlink ref="A7" r:id="rId6" location="ranking-tables" display="http://www.ttrworldtour.com/riders/jared-elston/?show=points_list-ss - ranking-tables"/>
    <hyperlink ref="A8" r:id="rId7" location="ranking-tables" display="http://www.ttrworldtour.com/riders/joss-mcalpin/?show=points_list-ss - ranking-tables"/>
    <hyperlink ref="A9" r:id="rId8" location="ranking-tables" display="http://www.ttrworldtour.com/riders/matthew-cox/?show=points_list-ss - ranking-tables"/>
    <hyperlink ref="A10" r:id="rId9" location="ranking-tables" display="http://www.ttrworldtour.com/riders/luke-staveley/?show=points_list-ss - ranking-tables"/>
    <hyperlink ref="A11" r:id="rId10" location="ranking-tables" display="http://www.ttrworldtour.com/riders/ryan-tiene/?show=points_list-ss - ranking-tables"/>
    <hyperlink ref="A12" r:id="rId11" location="ranking-tables" display="http://www.ttrworldtour.com/riders/charles-morris/?show=points_list-ss - ranking-tables"/>
    <hyperlink ref="A13" r:id="rId12" location="ranking-tables" display="http://www.ttrworldtour.com/riders/peter-long/?show=points_list-ss - ranking-tables"/>
    <hyperlink ref="A14" r:id="rId13" location="ranking-tables" display="http://www.ttrworldtour.com/riders/harley-trivic/?show=points_list-ss - ranking-tables"/>
    <hyperlink ref="A15" r:id="rId14" location="ranking-tables" display="http://www.ttrworldtour.com/riders/joshua-vagne/?show=points_list-ss - ranking-tables"/>
    <hyperlink ref="A16" r:id="rId15" location="ranking-tables" display="http://www.ttrworldtour.com/riders/jeremy-burns/?show=points_list-ss - ranking-tables"/>
    <hyperlink ref="A17" r:id="rId16" location="ranking-tables" display="http://www.ttrworldtour.com/riders/tim-nelson-2/?show=points_list-ss - ranking-tables"/>
    <hyperlink ref="A18" r:id="rId17" location="ranking-tables" display="http://www.ttrworldtour.com/riders/daniel-klein/?show=points_list-ss - ranking-tables"/>
    <hyperlink ref="A19" r:id="rId18" location="ranking-tables" display="http://www.ttrworldtour.com/riders/tom-harveyson/?show=points_list-ss - ranking-tables"/>
    <hyperlink ref="A20" r:id="rId19" location="ranking-tables" display="http://www.ttrworldtour.com/riders/troy-sturrock/?show=points_list-ss - ranking-tables"/>
    <hyperlink ref="A21" r:id="rId20" location="ranking-tables" display="http://www.ttrworldtour.com/riders/kent-callister/?show=points_list-ss - ranking-tables"/>
    <hyperlink ref="A22" r:id="rId21" location="ranking-tables" display="http://www.ttrworldtour.com/riders/campbell-najdecki-devine/?show=points_list-ss - ranking-tables"/>
    <hyperlink ref="A23" r:id="rId22" location="ranking-tables" display="http://www.ttrworldtour.com/riders/joel-cantle/?show=points_list-ss - ranking-tables"/>
    <hyperlink ref="A24" r:id="rId23" location="ranking-tables" display="http://www.ttrworldtour.com/riders/mo-dinatle/?show=points_list-ss - ranking-tables"/>
    <hyperlink ref="A25" r:id="rId24" location="ranking-tables" display="http://www.ttrworldtour.com/riders/luke-harvey/?show=points_list-ss - ranking-tables"/>
    <hyperlink ref="A26" r:id="rId25" location="ranking-tables" display="http://www.ttrworldtour.com/riders/jack-christie/?show=points_list-ss - ranking-tables"/>
    <hyperlink ref="A27" r:id="rId26" location="ranking-tables" display="http://www.ttrworldtour.com/riders/raphael-louis/?show=points_list-ss - ranking-tables"/>
    <hyperlink ref="A28" r:id="rId27" location="ranking-tables" display="http://www.ttrworldtour.com/riders/alex-brookes/?show=points_list-ss - ranking-tables"/>
    <hyperlink ref="A29" r:id="rId28" location="ranking-tables" display="http://www.ttrworldtour.com/riders/valetino-guseli/?show=points_list-ss - ranking-tables"/>
    <hyperlink ref="A30" r:id="rId29" location="ranking-tables" display="http://www.ttrworldtour.com/riders/calum-donaldson/?show=points_list-ss - ranking-tables"/>
    <hyperlink ref="A31" r:id="rId30" location="ranking-tables" display="http://www.ttrworldtour.com/riders/kaleb-vagne/?show=points_list-ss - ranking-tables"/>
    <hyperlink ref="A32" r:id="rId31" location="ranking-tables" display="http://www.ttrworldtour.com/riders/nicholas-masjuk/?show=points_list-ss - ranking-tables"/>
    <hyperlink ref="A33" r:id="rId32" location="ranking-tables" display="http://www.ttrworldtour.com/riders/hudson-ayoubi/?show=points_list-ss - ranking-tables"/>
    <hyperlink ref="A34" r:id="rId33" location="ranking-tables" display="http://www.ttrworldtour.com/riders/edward-barrow/?show=points_list-ss - ranking-tables"/>
    <hyperlink ref="A35" r:id="rId34" location="ranking-tables" display="http://www.ttrworldtour.com/riders/flynn-doolan/?show=points_list-ss - ranking-tables"/>
    <hyperlink ref="A36" r:id="rId35" location="ranking-tables" display="http://www.ttrworldtour.com/riders/hugh-marsden/?show=points_list-ss - ranking-tables"/>
    <hyperlink ref="A37" r:id="rId36" location="ranking-tables" display="http://www.ttrworldtour.com/riders/campbell-oatley/?show=points_list-ss - ranking-tables"/>
    <hyperlink ref="A38" r:id="rId37" location="ranking-tables" display="http://www.ttrworldtour.com/riders/josh-proudfoot/?show=points_list-ss - ranking-tables"/>
    <hyperlink ref="A39" r:id="rId38" location="ranking-tables" display="http://www.ttrworldtour.com/riders/mac-omm/?show=points_list-ss - ranking-tables"/>
    <hyperlink ref="A40" r:id="rId39" location="ranking-tables" display="http://www.ttrworldtour.com/riders/callum-masjuk/?show=points_list-ss - ranking-tables"/>
    <hyperlink ref="A41" r:id="rId40" location="ranking-tables" display="http://www.ttrworldtour.com/riders/ocean-roberts/?show=points_list-ss - ranking-tables"/>
    <hyperlink ref="A42" r:id="rId41" location="ranking-tables" display="http://www.ttrworldtour.com/riders/jack-della-marta/?show=points_list-ss - ranking-tables"/>
    <hyperlink ref="A43" r:id="rId42" location="ranking-tables" display="http://www.ttrworldtour.com/riders/nicholas-bryn/?show=points_list-ss - ranking-tables"/>
    <hyperlink ref="A44" r:id="rId43" location="ranking-tables" display="http://www.ttrworldtour.com/riders/alli-coates/?show=points_list-ss - ranking-tables"/>
    <hyperlink ref="A45" r:id="rId44" location="ranking-tables" display="http://www.ttrworldtour.com/riders/victor-magiros/?show=points_list-ss - ranking-tables"/>
    <hyperlink ref="A46" r:id="rId45" location="ranking-tables" display="http://www.ttrworldtour.com/riders/maxson-chen/?show=points_list-ss - ranking-tables"/>
    <hyperlink ref="A47" r:id="rId46" location="ranking-tables" display="http://www.ttrworldtour.com/riders/thomas-krpan/?show=points_list-ss - ranking-tables"/>
    <hyperlink ref="A48" r:id="rId47" location="ranking-tables" display="http://www.ttrworldtour.com/riders/rellim-simpson/?show=points_list-ss - ranking-tables"/>
    <hyperlink ref="A49" r:id="rId48" location="ranking-tables" display="http://www.ttrworldtour.com/riders/nick-wood/?show=points_list-ss - ranking-tables"/>
    <hyperlink ref="A50" r:id="rId49" location="ranking-tables" display="http://www.ttrworldtour.com/riders/ronan-preston/?show=points_list-ss - ranking-tables"/>
    <hyperlink ref="A51" r:id="rId50" location="ranking-tables" display="http://www.ttrworldtour.com/riders/asher-fielder/?show=points_list-ss - ranking-tables"/>
  </hyperlinks>
  <pageMargins left="0.7" right="0.7" top="0.75" bottom="0.75" header="0.3" footer="0.3"/>
  <drawing r:id="rId5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FF0000"/>
  </sheetPr>
  <dimension ref="A1:AF94"/>
  <sheetViews>
    <sheetView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33567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470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461" priority="22" stopIfTrue="1">
      <formula>ISERROR($B$5:$B$13)</formula>
    </cfRule>
  </conditionalFormatting>
  <conditionalFormatting sqref="W9">
    <cfRule type="expression" dxfId="2460" priority="21" stopIfTrue="1">
      <formula>ISERROR($E$9)</formula>
    </cfRule>
  </conditionalFormatting>
  <conditionalFormatting sqref="C20">
    <cfRule type="expression" dxfId="2459" priority="20" stopIfTrue="1">
      <formula>ISERROR(C20:D35)</formula>
    </cfRule>
  </conditionalFormatting>
  <conditionalFormatting sqref="C20">
    <cfRule type="expression" dxfId="2458" priority="19" stopIfTrue="1">
      <formula>ISERROR(C20:D35)</formula>
    </cfRule>
  </conditionalFormatting>
  <conditionalFormatting sqref="B20:B31">
    <cfRule type="expression" dxfId="2457" priority="18" stopIfTrue="1">
      <formula>ISERROR(B20:B35)</formula>
    </cfRule>
  </conditionalFormatting>
  <conditionalFormatting sqref="D20:D31">
    <cfRule type="expression" dxfId="2456" priority="17" stopIfTrue="1">
      <formula>ISERROR(D20:H35)</formula>
    </cfRule>
  </conditionalFormatting>
  <conditionalFormatting sqref="F20:F31">
    <cfRule type="expression" dxfId="2455" priority="16" stopIfTrue="1">
      <formula>ISERROR(F20:N35)</formula>
    </cfRule>
  </conditionalFormatting>
  <conditionalFormatting sqref="E20:E31">
    <cfRule type="expression" dxfId="2454" priority="15" stopIfTrue="1">
      <formula>ISERROR(E20:K35)</formula>
    </cfRule>
  </conditionalFormatting>
  <conditionalFormatting sqref="I20:I31">
    <cfRule type="expression" dxfId="2453" priority="14" stopIfTrue="1">
      <formula>ISERROR(H20:R35)</formula>
    </cfRule>
  </conditionalFormatting>
  <conditionalFormatting sqref="H20:H31">
    <cfRule type="expression" dxfId="2452" priority="13" stopIfTrue="1">
      <formula>ISERROR(G20:P35)</formula>
    </cfRule>
  </conditionalFormatting>
  <conditionalFormatting sqref="F6 C20 E5:E6 C5:C6 K9:R10 L11:N11 A20:B31 D20:Q31 A33:B42 D33:M42">
    <cfRule type="containsErrors" dxfId="2451" priority="12" stopIfTrue="1">
      <formula>ISERROR(A5)</formula>
    </cfRule>
  </conditionalFormatting>
  <conditionalFormatting sqref="M21:M31">
    <cfRule type="expression" dxfId="2450" priority="11" stopIfTrue="1">
      <formula>ISERROR(L21:U36)</formula>
    </cfRule>
  </conditionalFormatting>
  <conditionalFormatting sqref="B33:B42">
    <cfRule type="expression" dxfId="2449" priority="10" stopIfTrue="1">
      <formula>ISERROR(B33:B48)</formula>
    </cfRule>
  </conditionalFormatting>
  <conditionalFormatting sqref="D33:D42">
    <cfRule type="expression" dxfId="2448" priority="9" stopIfTrue="1">
      <formula>ISERROR(D33:H48)</formula>
    </cfRule>
  </conditionalFormatting>
  <conditionalFormatting sqref="F33:F42">
    <cfRule type="expression" dxfId="2447" priority="8" stopIfTrue="1">
      <formula>ISERROR(F33:N48)</formula>
    </cfRule>
  </conditionalFormatting>
  <conditionalFormatting sqref="E33:E42">
    <cfRule type="expression" dxfId="2446" priority="7" stopIfTrue="1">
      <formula>ISERROR(E33:K48)</formula>
    </cfRule>
  </conditionalFormatting>
  <conditionalFormatting sqref="I33:I42">
    <cfRule type="expression" dxfId="2445" priority="6" stopIfTrue="1">
      <formula>ISERROR(H33:R48)</formula>
    </cfRule>
  </conditionalFormatting>
  <conditionalFormatting sqref="H33:H42">
    <cfRule type="expression" dxfId="2444" priority="5" stopIfTrue="1">
      <formula>ISERROR(G33:P48)</formula>
    </cfRule>
  </conditionalFormatting>
  <conditionalFormatting sqref="M33:M42">
    <cfRule type="expression" dxfId="2443" priority="4" stopIfTrue="1">
      <formula>ISERROR(L33:U48)</formula>
    </cfRule>
  </conditionalFormatting>
  <conditionalFormatting sqref="I34:I41">
    <cfRule type="expression" dxfId="2442" priority="3" stopIfTrue="1">
      <formula>ISERROR(H34:R49)</formula>
    </cfRule>
  </conditionalFormatting>
  <conditionalFormatting sqref="I33:I42">
    <cfRule type="expression" dxfId="2441" priority="2" stopIfTrue="1">
      <formula>ISERROR(H33:R48)</formula>
    </cfRule>
  </conditionalFormatting>
  <conditionalFormatting sqref="I35:I42">
    <cfRule type="expression" dxfId="2440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/>
  <dimension ref="A1:AF94"/>
  <sheetViews>
    <sheetView zoomScaleNormal="100" workbookViewId="0">
      <selection activeCell="X23" sqref="X2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33285</v>
      </c>
      <c r="V4" s="16"/>
      <c r="W4" s="16"/>
      <c r="Z4" s="594"/>
    </row>
    <row r="5" spans="1:26" ht="13.5" thickTop="1">
      <c r="A5" s="43" t="s">
        <v>423</v>
      </c>
      <c r="B5" s="556"/>
      <c r="C5" s="42" t="e">
        <f>U5</f>
        <v>#N/A</v>
      </c>
      <c r="E5" s="42"/>
      <c r="F5" s="85"/>
      <c r="G5" s="58"/>
      <c r="H5" s="556"/>
      <c r="I5" s="556"/>
      <c r="J5" s="55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58"/>
      <c r="C6" s="83" t="e">
        <f>U6</f>
        <v>#N/A</v>
      </c>
      <c r="E6" s="55"/>
      <c r="F6" s="56" t="e">
        <f>U7</f>
        <v>#N/A</v>
      </c>
      <c r="G6" s="558"/>
      <c r="H6" s="558"/>
      <c r="I6" s="558"/>
      <c r="J6" s="55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56"/>
      <c r="M8" s="556"/>
      <c r="N8" s="556"/>
      <c r="O8" s="556"/>
      <c r="P8" s="556"/>
      <c r="Q8" s="556"/>
      <c r="R8" s="557"/>
      <c r="T8" s="39" t="s">
        <v>414</v>
      </c>
      <c r="U8" s="38" t="s">
        <v>468</v>
      </c>
      <c r="V8" s="16"/>
      <c r="W8" s="16"/>
      <c r="Z8" s="594"/>
    </row>
    <row r="9" spans="1:26">
      <c r="A9" s="41" t="s">
        <v>413</v>
      </c>
      <c r="B9" s="558"/>
      <c r="C9" s="558"/>
      <c r="D9" s="558"/>
      <c r="E9" s="558"/>
      <c r="F9" s="558"/>
      <c r="G9" s="558"/>
      <c r="H9" s="558"/>
      <c r="I9" s="55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56"/>
      <c r="C11" s="556"/>
      <c r="D11" s="42" t="s">
        <v>407</v>
      </c>
      <c r="E11" s="556"/>
      <c r="F11" s="556"/>
      <c r="G11" s="556"/>
      <c r="H11" s="556"/>
      <c r="I11" s="557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59"/>
      <c r="C12" s="559"/>
      <c r="D12" s="559"/>
      <c r="E12" s="559"/>
      <c r="F12" s="559"/>
      <c r="G12" s="559"/>
      <c r="H12" s="559"/>
      <c r="I12" s="55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54"/>
      <c r="C13" s="554"/>
      <c r="D13" s="554"/>
      <c r="E13" s="554"/>
      <c r="F13" s="554"/>
      <c r="G13" s="554"/>
      <c r="H13" s="554"/>
      <c r="I13" s="55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71" t="s">
        <v>393</v>
      </c>
      <c r="E17" s="569"/>
      <c r="F17" s="1295"/>
      <c r="G17" s="1296"/>
      <c r="H17" s="569"/>
      <c r="I17" s="1295"/>
      <c r="J17" s="1297"/>
      <c r="K17" s="1297"/>
      <c r="L17" s="1296"/>
      <c r="M17" s="57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65" t="s">
        <v>391</v>
      </c>
      <c r="E18" s="563" t="s">
        <v>353</v>
      </c>
      <c r="F18" s="1320" t="s">
        <v>352</v>
      </c>
      <c r="G18" s="1321"/>
      <c r="H18" s="563" t="s">
        <v>151</v>
      </c>
      <c r="I18" s="1320" t="s">
        <v>351</v>
      </c>
      <c r="J18" s="1322"/>
      <c r="K18" s="1322"/>
      <c r="L18" s="1321"/>
      <c r="M18" s="56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68" t="s">
        <v>389</v>
      </c>
      <c r="E19" s="32"/>
      <c r="F19" s="1328"/>
      <c r="G19" s="1329"/>
      <c r="H19" s="566"/>
      <c r="I19" s="1328"/>
      <c r="J19" s="1330"/>
      <c r="K19" s="1330"/>
      <c r="L19" s="1329"/>
      <c r="M19" s="56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62"/>
      <c r="N20" s="1336"/>
      <c r="O20" s="1337"/>
      <c r="P20" s="1336"/>
      <c r="Q20" s="1337"/>
      <c r="R20" s="560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72"/>
      <c r="C32" s="572"/>
      <c r="D32" s="560"/>
      <c r="E32" s="560"/>
      <c r="F32" s="1336"/>
      <c r="G32" s="1337"/>
      <c r="H32" s="560"/>
      <c r="I32" s="1336"/>
      <c r="J32" s="1337"/>
      <c r="K32" s="1337"/>
      <c r="L32" s="1337"/>
      <c r="M32" s="561"/>
      <c r="N32" s="1336"/>
      <c r="O32" s="1337"/>
      <c r="P32" s="1336"/>
      <c r="Q32" s="1337"/>
      <c r="R32" s="22"/>
    </row>
    <row r="33" spans="1:20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  <c r="T33" t="s">
        <v>928</v>
      </c>
    </row>
    <row r="34" spans="1:20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20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20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20" ht="18">
      <c r="B49" s="12" t="s">
        <v>382</v>
      </c>
      <c r="C49" s="12"/>
    </row>
    <row r="50" spans="1:20" ht="18.75">
      <c r="D50" s="11" t="s">
        <v>381</v>
      </c>
    </row>
    <row r="51" spans="1:20" ht="18.75" thickBot="1">
      <c r="E51" s="10" t="s">
        <v>380</v>
      </c>
    </row>
    <row r="52" spans="1:20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0" ht="24">
      <c r="A53" s="1374" t="s">
        <v>375</v>
      </c>
      <c r="B53" s="1375"/>
      <c r="C53" s="1375"/>
      <c r="D53" s="1319"/>
      <c r="E53" s="1318" t="s">
        <v>374</v>
      </c>
      <c r="F53" s="1319"/>
      <c r="G53" s="565" t="s">
        <v>373</v>
      </c>
      <c r="H53" s="7" t="s">
        <v>372</v>
      </c>
    </row>
    <row r="54" spans="1:20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0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20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0">
      <c r="A57" s="1376"/>
      <c r="B57" s="1377"/>
      <c r="C57" s="1377"/>
      <c r="D57" s="1378"/>
      <c r="E57" s="1379"/>
      <c r="F57" s="1380"/>
      <c r="G57" s="1381"/>
      <c r="H57" s="1382"/>
    </row>
    <row r="58" spans="1:20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0" ht="13.5" thickTop="1">
      <c r="A59" s="1361" t="s">
        <v>945</v>
      </c>
      <c r="B59" s="1362"/>
      <c r="C59" s="1362"/>
      <c r="D59" s="1363"/>
      <c r="E59" s="1361" t="s">
        <v>365</v>
      </c>
      <c r="F59" s="1363"/>
      <c r="G59" s="1367"/>
      <c r="H59" s="1369"/>
      <c r="T59" s="189" t="s">
        <v>946</v>
      </c>
    </row>
    <row r="60" spans="1:20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0">
      <c r="A61" s="1376"/>
      <c r="B61" s="1377"/>
      <c r="C61" s="1377"/>
      <c r="D61" s="1378"/>
      <c r="E61" s="1379"/>
      <c r="F61" s="1380"/>
      <c r="G61" s="1381"/>
      <c r="H61" s="1382"/>
    </row>
    <row r="62" spans="1:20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0">
      <c r="A63" s="1376"/>
      <c r="B63" s="1377"/>
      <c r="C63" s="1377"/>
      <c r="D63" s="1378"/>
      <c r="E63" s="1379"/>
      <c r="F63" s="1380"/>
      <c r="G63" s="1381"/>
      <c r="H63" s="1382"/>
    </row>
    <row r="64" spans="1:20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5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5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2439" priority="22" stopIfTrue="1">
      <formula>ISERROR($B$5:$B$13)</formula>
    </cfRule>
  </conditionalFormatting>
  <conditionalFormatting sqref="W9">
    <cfRule type="expression" dxfId="2438" priority="21" stopIfTrue="1">
      <formula>ISERROR($E$9)</formula>
    </cfRule>
  </conditionalFormatting>
  <conditionalFormatting sqref="C20">
    <cfRule type="expression" dxfId="2437" priority="20" stopIfTrue="1">
      <formula>ISERROR(C20:D35)</formula>
    </cfRule>
  </conditionalFormatting>
  <conditionalFormatting sqref="C20">
    <cfRule type="expression" dxfId="2436" priority="19" stopIfTrue="1">
      <formula>ISERROR(C20:D35)</formula>
    </cfRule>
  </conditionalFormatting>
  <conditionalFormatting sqref="B20:B31">
    <cfRule type="expression" dxfId="2435" priority="18" stopIfTrue="1">
      <formula>ISERROR(B20:B35)</formula>
    </cfRule>
  </conditionalFormatting>
  <conditionalFormatting sqref="D20:D31">
    <cfRule type="expression" dxfId="2434" priority="17" stopIfTrue="1">
      <formula>ISERROR(D20:H35)</formula>
    </cfRule>
  </conditionalFormatting>
  <conditionalFormatting sqref="F20:F31">
    <cfRule type="expression" dxfId="2433" priority="16" stopIfTrue="1">
      <formula>ISERROR(F20:N35)</formula>
    </cfRule>
  </conditionalFormatting>
  <conditionalFormatting sqref="E20:E31">
    <cfRule type="expression" dxfId="2432" priority="15" stopIfTrue="1">
      <formula>ISERROR(E20:K35)</formula>
    </cfRule>
  </conditionalFormatting>
  <conditionalFormatting sqref="I20:I31">
    <cfRule type="expression" dxfId="2431" priority="14" stopIfTrue="1">
      <formula>ISERROR(H20:R35)</formula>
    </cfRule>
  </conditionalFormatting>
  <conditionalFormatting sqref="H20:H31">
    <cfRule type="expression" dxfId="2430" priority="13" stopIfTrue="1">
      <formula>ISERROR(G20:P35)</formula>
    </cfRule>
  </conditionalFormatting>
  <conditionalFormatting sqref="F6 C20 E5:E6 C5:C6 K9:R10 L11:N11 A20:B31 D20:Q31 A33:B42 D33:M42">
    <cfRule type="containsErrors" dxfId="2429" priority="12" stopIfTrue="1">
      <formula>ISERROR(A5)</formula>
    </cfRule>
  </conditionalFormatting>
  <conditionalFormatting sqref="M21:M31">
    <cfRule type="expression" dxfId="2428" priority="11" stopIfTrue="1">
      <formula>ISERROR(L21:U36)</formula>
    </cfRule>
  </conditionalFormatting>
  <conditionalFormatting sqref="B33:B42">
    <cfRule type="expression" dxfId="2427" priority="10" stopIfTrue="1">
      <formula>ISERROR(B33:B48)</formula>
    </cfRule>
  </conditionalFormatting>
  <conditionalFormatting sqref="D33:D42">
    <cfRule type="expression" dxfId="2426" priority="9" stopIfTrue="1">
      <formula>ISERROR(D33:H48)</formula>
    </cfRule>
  </conditionalFormatting>
  <conditionalFormatting sqref="F33:F42">
    <cfRule type="expression" dxfId="2425" priority="8" stopIfTrue="1">
      <formula>ISERROR(F33:N48)</formula>
    </cfRule>
  </conditionalFormatting>
  <conditionalFormatting sqref="E33:E42">
    <cfRule type="expression" dxfId="2424" priority="7" stopIfTrue="1">
      <formula>ISERROR(E33:K48)</formula>
    </cfRule>
  </conditionalFormatting>
  <conditionalFormatting sqref="I33:I42">
    <cfRule type="expression" dxfId="2423" priority="6" stopIfTrue="1">
      <formula>ISERROR(H33:R48)</formula>
    </cfRule>
  </conditionalFormatting>
  <conditionalFormatting sqref="H33:H42">
    <cfRule type="expression" dxfId="2422" priority="5" stopIfTrue="1">
      <formula>ISERROR(G33:P48)</formula>
    </cfRule>
  </conditionalFormatting>
  <conditionalFormatting sqref="M33:M42">
    <cfRule type="expression" dxfId="2421" priority="4" stopIfTrue="1">
      <formula>ISERROR(L33:U48)</formula>
    </cfRule>
  </conditionalFormatting>
  <conditionalFormatting sqref="I34:I41">
    <cfRule type="expression" dxfId="2420" priority="3" stopIfTrue="1">
      <formula>ISERROR(H34:R49)</formula>
    </cfRule>
  </conditionalFormatting>
  <conditionalFormatting sqref="I33:I42">
    <cfRule type="expression" dxfId="2419" priority="2" stopIfTrue="1">
      <formula>ISERROR(H33:R48)</formula>
    </cfRule>
  </conditionalFormatting>
  <conditionalFormatting sqref="I35:I42">
    <cfRule type="expression" dxfId="2418" priority="1" stopIfTrue="1">
      <formula>ISERROR(H35:R50)</formula>
    </cfRule>
  </conditionalFormatting>
  <hyperlinks>
    <hyperlink ref="T59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rgb="FFFF0000"/>
  </sheetPr>
  <dimension ref="A1:Z94"/>
  <sheetViews>
    <sheetView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Y2" s="62"/>
      <c r="Z2" s="52" t="s">
        <v>428</v>
      </c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Y3" s="61"/>
      <c r="Z3" s="52" t="s">
        <v>426</v>
      </c>
    </row>
    <row r="4" spans="1:26" ht="13.5" thickBot="1">
      <c r="A4" s="16"/>
      <c r="D4" s="84"/>
      <c r="T4" s="39" t="s">
        <v>425</v>
      </c>
      <c r="U4" s="60">
        <v>33748</v>
      </c>
      <c r="V4" s="16"/>
      <c r="W4" s="16"/>
      <c r="Y4" s="59"/>
      <c r="Z4" s="52" t="s">
        <v>424</v>
      </c>
    </row>
    <row r="5" spans="1:26" ht="13.5" thickTop="1">
      <c r="A5" s="43" t="s">
        <v>423</v>
      </c>
      <c r="B5" s="632"/>
      <c r="C5" s="42" t="e">
        <f>U5</f>
        <v>#N/A</v>
      </c>
      <c r="E5" s="42"/>
      <c r="F5" s="85"/>
      <c r="G5" s="58"/>
      <c r="H5" s="632"/>
      <c r="I5" s="632"/>
      <c r="J5" s="632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Y5" s="57"/>
      <c r="Z5" s="52" t="s">
        <v>421</v>
      </c>
    </row>
    <row r="6" spans="1:26">
      <c r="A6" s="41" t="s">
        <v>420</v>
      </c>
      <c r="B6" s="631"/>
      <c r="C6" s="83" t="e">
        <f>U6</f>
        <v>#N/A</v>
      </c>
      <c r="E6" s="55"/>
      <c r="F6" s="56" t="e">
        <f>U7</f>
        <v>#N/A</v>
      </c>
      <c r="G6" s="631"/>
      <c r="H6" s="631"/>
      <c r="I6" s="631"/>
      <c r="J6" s="631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Y6" s="54"/>
      <c r="Z6" s="52" t="s">
        <v>128</v>
      </c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Y7" s="53"/>
      <c r="Z7" s="52" t="s">
        <v>418</v>
      </c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632"/>
      <c r="M8" s="632"/>
      <c r="N8" s="632"/>
      <c r="O8" s="632"/>
      <c r="P8" s="632"/>
      <c r="Q8" s="632"/>
      <c r="R8" s="633"/>
      <c r="T8" s="39" t="s">
        <v>414</v>
      </c>
      <c r="U8" s="38" t="s">
        <v>487</v>
      </c>
      <c r="V8" s="16"/>
      <c r="W8" s="16"/>
      <c r="Y8" s="106"/>
      <c r="Z8" s="52" t="s">
        <v>470</v>
      </c>
    </row>
    <row r="9" spans="1:26">
      <c r="A9" s="41" t="s">
        <v>413</v>
      </c>
      <c r="B9" s="631"/>
      <c r="C9" s="631"/>
      <c r="D9" s="631"/>
      <c r="E9" s="631"/>
      <c r="F9" s="631"/>
      <c r="G9" s="631"/>
      <c r="H9" s="631"/>
      <c r="I9" s="631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Y9" s="107"/>
      <c r="Z9" s="52" t="s">
        <v>471</v>
      </c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632"/>
      <c r="C11" s="632"/>
      <c r="D11" s="42" t="s">
        <v>407</v>
      </c>
      <c r="E11" s="632"/>
      <c r="F11" s="632"/>
      <c r="G11" s="632"/>
      <c r="H11" s="632"/>
      <c r="I11" s="633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634"/>
      <c r="C12" s="634"/>
      <c r="D12" s="634"/>
      <c r="E12" s="634"/>
      <c r="F12" s="634"/>
      <c r="G12" s="634"/>
      <c r="H12" s="634"/>
      <c r="I12" s="619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189" t="s">
        <v>488</v>
      </c>
      <c r="V12" s="16"/>
      <c r="W12" s="16"/>
    </row>
    <row r="13" spans="1:26" ht="13.5" thickBot="1">
      <c r="A13" s="40" t="s">
        <v>402</v>
      </c>
      <c r="B13" s="617"/>
      <c r="C13" s="617"/>
      <c r="D13" s="617"/>
      <c r="E13" s="617"/>
      <c r="F13" s="617"/>
      <c r="G13" s="617"/>
      <c r="H13" s="617"/>
      <c r="I13" s="618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622" t="s">
        <v>393</v>
      </c>
      <c r="E17" s="620"/>
      <c r="F17" s="1295"/>
      <c r="G17" s="1296"/>
      <c r="H17" s="620"/>
      <c r="I17" s="1295"/>
      <c r="J17" s="1297"/>
      <c r="K17" s="1297"/>
      <c r="L17" s="1296"/>
      <c r="M17" s="621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625" t="s">
        <v>391</v>
      </c>
      <c r="E18" s="623" t="s">
        <v>353</v>
      </c>
      <c r="F18" s="1320" t="s">
        <v>352</v>
      </c>
      <c r="G18" s="1321"/>
      <c r="H18" s="623" t="s">
        <v>151</v>
      </c>
      <c r="I18" s="1320" t="s">
        <v>351</v>
      </c>
      <c r="J18" s="1322"/>
      <c r="K18" s="1322"/>
      <c r="L18" s="1321"/>
      <c r="M18" s="62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628" t="s">
        <v>389</v>
      </c>
      <c r="E19" s="32"/>
      <c r="F19" s="1328"/>
      <c r="G19" s="1329"/>
      <c r="H19" s="626"/>
      <c r="I19" s="1328"/>
      <c r="J19" s="1330"/>
      <c r="K19" s="1330"/>
      <c r="L19" s="1329"/>
      <c r="M19" s="62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629"/>
      <c r="N20" s="1336"/>
      <c r="O20" s="1337"/>
      <c r="P20" s="1336"/>
      <c r="Q20" s="1337"/>
      <c r="R20" s="630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VLOOKUP(B21,Halfpipe!$A$1:$D$148,5,FALSE)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VLOOKUP(B21,Slopestyle!$A$1:$D$113,5,FALSE)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VLOOKUP(B22,Halfpipe!$A$1:$D$148,5,FALSE)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VLOOKUP(B22,Slopestyle!$A$1:$D$113,5,FALSE)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VLOOKUP(B23,Halfpipe!$A$1:$D$148,5,FALSE)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VLOOKUP(B23,Slopestyle!$A$1:$D$113,5,FALSE)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VLOOKUP(B24,Halfpipe!$A$1:$D$148,5,FALSE)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VLOOKUP(B24,Slopestyle!$A$1:$D$113,5,FALSE)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VLOOKUP(B25,Halfpipe!$A$1:$D$148,5,FALSE)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VLOOKUP(B26,Halfpipe!$A$1:$D$148,5,FALSE)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VLOOKUP(B27,Halfpipe!$A$1:$D$148,5,FALSE)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VLOOKUP(B28,Halfpipe!$A$1:$D$148,5,FALSE)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VLOOKUP(B29,Halfpipe!$A$1:$D$148,5,FALSE)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VLOOKUP(B29,Slopestyle!$A$1:$D$113,5,FALSE)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VLOOKUP(B30,Halfpipe!$A$1:$D$148,5,FALSE)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VLOOKUP(B30,Slopestyle!$A$1:$D$113,5,FALSE)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VLOOKUP(B31,Halfpipe!$A$1:$D$148,5,FALSE)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VLOOKUP(B31,Slopestyle!$A$1:$D$113,5,FALSE)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616"/>
      <c r="C32" s="616"/>
      <c r="D32" s="630"/>
      <c r="E32" s="630"/>
      <c r="F32" s="1336"/>
      <c r="G32" s="1337"/>
      <c r="H32" s="615" t="e">
        <f>VLOOKUP(B32,Halfpipe!$A$1:$D$148,5,FALSE)</f>
        <v>#N/A</v>
      </c>
      <c r="I32" s="1336"/>
      <c r="J32" s="1337"/>
      <c r="K32" s="1337"/>
      <c r="L32" s="1337"/>
      <c r="M32" s="615" t="e">
        <f>VLOOKUP(B32,Slopestyle!$A$1:$D$113,5,FALSE)</f>
        <v>#N/A</v>
      </c>
      <c r="N32" s="1336"/>
      <c r="O32" s="1337"/>
      <c r="P32" s="1336"/>
      <c r="Q32" s="1337"/>
      <c r="R32" s="22"/>
    </row>
    <row r="33" spans="1:18">
      <c r="A33" s="28">
        <v>9045005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 t="e">
        <f>VLOOKUP(B33,Halfpipe!$A$1:$D$148,5,FALSE)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VLOOKUP(B33,Slopestyle!$A$1:$D$113,5,FALSE)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VLOOKUP(B34,Halfpipe!$A$1:$D$148,5,FALSE)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VLOOKUP(B35,Halfpipe!$A$1:$D$148,5,FALSE)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VLOOKUP(B35,Slopestyle!$A$1:$D$113,5,FALSE)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VLOOKUP(B36,Halfpipe!$A$1:$D$148,5,FALSE)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VLOOKUP(B37,Halfpipe!$A$1:$D$148,5,FALSE)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VLOOKUP(B37,Slopestyle!$A$1:$D$113,5,FALSE)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VLOOKUP(B38,Halfpipe!$A$1:$D$148,5,FALSE)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VLOOKUP(B38,Slopestyle!$A$1:$D$113,5,FALSE)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VLOOKUP(B39,Halfpipe!$A$1:$D$148,5,FALSE)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VLOOKUP(B40,Halfpipe!$A$1:$D$148,5,FALSE)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VLOOKUP(B41,Halfpipe!$A$1:$D$148,5,FALSE)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VLOOKUP(B41,Slopestyle!$A$1:$D$113,5,FALSE)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VLOOKUP(B42,Halfpipe!$A$1:$D$148,5,FALSE)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VLOOKUP(B42,Slopestyle!$A$1:$D$113,5,FALSE)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625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/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634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617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1 U13">
    <cfRule type="expression" dxfId="2417" priority="21" stopIfTrue="1">
      <formula>ISERROR($B$5:$B$13)</formula>
    </cfRule>
  </conditionalFormatting>
  <conditionalFormatting sqref="W9">
    <cfRule type="expression" dxfId="2416" priority="20" stopIfTrue="1">
      <formula>ISERROR($E$9)</formula>
    </cfRule>
  </conditionalFormatting>
  <conditionalFormatting sqref="C20">
    <cfRule type="expression" dxfId="2415" priority="19" stopIfTrue="1">
      <formula>ISERROR(C20:D35)</formula>
    </cfRule>
  </conditionalFormatting>
  <conditionalFormatting sqref="C20">
    <cfRule type="expression" dxfId="2414" priority="18" stopIfTrue="1">
      <formula>ISERROR(C20:D35)</formula>
    </cfRule>
  </conditionalFormatting>
  <conditionalFormatting sqref="B20:B31">
    <cfRule type="expression" dxfId="2413" priority="17" stopIfTrue="1">
      <formula>ISERROR(B20:B35)</formula>
    </cfRule>
  </conditionalFormatting>
  <conditionalFormatting sqref="D20:D31">
    <cfRule type="expression" dxfId="2412" priority="16" stopIfTrue="1">
      <formula>ISERROR(D20:H35)</formula>
    </cfRule>
  </conditionalFormatting>
  <conditionalFormatting sqref="F20:F31">
    <cfRule type="expression" dxfId="2411" priority="15" stopIfTrue="1">
      <formula>ISERROR(F20:N35)</formula>
    </cfRule>
  </conditionalFormatting>
  <conditionalFormatting sqref="E20:E31">
    <cfRule type="expression" dxfId="2410" priority="14" stopIfTrue="1">
      <formula>ISERROR(E20:K35)</formula>
    </cfRule>
  </conditionalFormatting>
  <conditionalFormatting sqref="I20:I31">
    <cfRule type="expression" dxfId="2409" priority="13" stopIfTrue="1">
      <formula>ISERROR(H20:R35)</formula>
    </cfRule>
  </conditionalFormatting>
  <conditionalFormatting sqref="H20:H42">
    <cfRule type="expression" dxfId="2408" priority="12" stopIfTrue="1">
      <formula>ISERROR(G20:P35)</formula>
    </cfRule>
  </conditionalFormatting>
  <conditionalFormatting sqref="F6 C20 E5:E6 C5:C6 K9:R10 L11:N11 A20:B31 A33:B42 D33:G42 D20:Q21 D22:G31 N22:Q31 M22:M42 I22:L31 I33:L42 H22:H42">
    <cfRule type="containsErrors" dxfId="2407" priority="11" stopIfTrue="1">
      <formula>ISERROR(A5)</formula>
    </cfRule>
  </conditionalFormatting>
  <conditionalFormatting sqref="M21:M42">
    <cfRule type="expression" dxfId="2406" priority="10" stopIfTrue="1">
      <formula>ISERROR(L21:U36)</formula>
    </cfRule>
  </conditionalFormatting>
  <conditionalFormatting sqref="B33:B42">
    <cfRule type="expression" dxfId="2405" priority="9" stopIfTrue="1">
      <formula>ISERROR(B33:B48)</formula>
    </cfRule>
  </conditionalFormatting>
  <conditionalFormatting sqref="D33:D42">
    <cfRule type="expression" dxfId="2404" priority="8" stopIfTrue="1">
      <formula>ISERROR(D33:H48)</formula>
    </cfRule>
  </conditionalFormatting>
  <conditionalFormatting sqref="F33:F42">
    <cfRule type="expression" dxfId="2403" priority="7" stopIfTrue="1">
      <formula>ISERROR(F33:N48)</formula>
    </cfRule>
  </conditionalFormatting>
  <conditionalFormatting sqref="E33:E42">
    <cfRule type="expression" dxfId="2402" priority="6" stopIfTrue="1">
      <formula>ISERROR(E33:K48)</formula>
    </cfRule>
  </conditionalFormatting>
  <conditionalFormatting sqref="I33:I42">
    <cfRule type="expression" dxfId="2401" priority="5" stopIfTrue="1">
      <formula>ISERROR(H33:R48)</formula>
    </cfRule>
  </conditionalFormatting>
  <conditionalFormatting sqref="I34:I41">
    <cfRule type="expression" dxfId="2400" priority="4" stopIfTrue="1">
      <formula>ISERROR(H34:R49)</formula>
    </cfRule>
  </conditionalFormatting>
  <conditionalFormatting sqref="I33:I42">
    <cfRule type="expression" dxfId="2399" priority="3" stopIfTrue="1">
      <formula>ISERROR(H33:R48)</formula>
    </cfRule>
  </conditionalFormatting>
  <conditionalFormatting sqref="I35:I42">
    <cfRule type="expression" dxfId="2398" priority="2" stopIfTrue="1">
      <formula>ISERROR(H35:R50)</formula>
    </cfRule>
  </conditionalFormatting>
  <conditionalFormatting sqref="H21:H42">
    <cfRule type="expression" dxfId="2397" priority="1" stopIfTrue="1">
      <formula>ISERROR(G21:P36)</formula>
    </cfRule>
  </conditionalFormatting>
  <hyperlinks>
    <hyperlink ref="U12" r:id="rId1" display="mailto:snowboardclubcortina@gmail.com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FF0000"/>
  </sheetPr>
  <dimension ref="A1:AF94"/>
  <sheetViews>
    <sheetView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33568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932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NAC JUN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481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2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9040138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/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>
        <v>9045049</v>
      </c>
      <c r="B33" s="1338" t="str">
        <f>VLOOKUP(A33,'Athlete and Points'!$A$1:$S$279,2,FALSE)</f>
        <v>RICHARDSON Chrisy</v>
      </c>
      <c r="C33" s="1338"/>
      <c r="D33" s="27">
        <f>VLOOKUP(A33,'Athlete and Points'!$A$1:$S$279,4,FALSE)</f>
        <v>94</v>
      </c>
      <c r="E33" s="26">
        <f>VLOOKUP(A33,'Athlete and Points'!$A$1:$S$279,5,FALSE)</f>
        <v>28</v>
      </c>
      <c r="F33" s="1339"/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</row>
    <row r="34" spans="1:18" ht="13.5" thickBot="1">
      <c r="A34" s="25">
        <v>9045068</v>
      </c>
      <c r="B34" s="1344" t="str">
        <f>VLOOKUP(A34,'Athlete and Points'!$A$1:$S$279,2,FALSE)</f>
        <v>MCIVOR Chloe</v>
      </c>
      <c r="C34" s="1344"/>
      <c r="D34" s="24">
        <f>VLOOKUP(A34,'Athlete and Points'!$A$1:$S$279,4,FALSE)</f>
        <v>97</v>
      </c>
      <c r="E34" s="23">
        <f>VLOOKUP(A34,'Athlete and Points'!$A$1:$S$279,5,FALSE)</f>
        <v>6.48</v>
      </c>
      <c r="F34" s="1345"/>
      <c r="G34" s="1346"/>
      <c r="H34" s="23"/>
      <c r="I34" s="1345"/>
      <c r="J34" s="1346"/>
      <c r="K34" s="1346"/>
      <c r="L34" s="1346"/>
      <c r="M34" s="23"/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931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 t="s">
        <v>937</v>
      </c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396" priority="22" stopIfTrue="1">
      <formula>ISERROR($B$5:$B$13)</formula>
    </cfRule>
  </conditionalFormatting>
  <conditionalFormatting sqref="W9">
    <cfRule type="expression" dxfId="2395" priority="21" stopIfTrue="1">
      <formula>ISERROR($E$9)</formula>
    </cfRule>
  </conditionalFormatting>
  <conditionalFormatting sqref="C20">
    <cfRule type="expression" dxfId="2394" priority="20" stopIfTrue="1">
      <formula>ISERROR(C20:D35)</formula>
    </cfRule>
  </conditionalFormatting>
  <conditionalFormatting sqref="C20">
    <cfRule type="expression" dxfId="2393" priority="19" stopIfTrue="1">
      <formula>ISERROR(C20:D35)</formula>
    </cfRule>
  </conditionalFormatting>
  <conditionalFormatting sqref="B20:B31">
    <cfRule type="expression" dxfId="2392" priority="18" stopIfTrue="1">
      <formula>ISERROR(B20:B35)</formula>
    </cfRule>
  </conditionalFormatting>
  <conditionalFormatting sqref="D20:D31">
    <cfRule type="expression" dxfId="2391" priority="17" stopIfTrue="1">
      <formula>ISERROR(D20:H35)</formula>
    </cfRule>
  </conditionalFormatting>
  <conditionalFormatting sqref="F20:F31">
    <cfRule type="expression" dxfId="2390" priority="16" stopIfTrue="1">
      <formula>ISERROR(F20:N35)</formula>
    </cfRule>
  </conditionalFormatting>
  <conditionalFormatting sqref="E20:E31">
    <cfRule type="expression" dxfId="2389" priority="15" stopIfTrue="1">
      <formula>ISERROR(E20:K35)</formula>
    </cfRule>
  </conditionalFormatting>
  <conditionalFormatting sqref="I20:I31">
    <cfRule type="expression" dxfId="2388" priority="14" stopIfTrue="1">
      <formula>ISERROR(H20:R35)</formula>
    </cfRule>
  </conditionalFormatting>
  <conditionalFormatting sqref="H20:H31">
    <cfRule type="expression" dxfId="2387" priority="13" stopIfTrue="1">
      <formula>ISERROR(G20:P35)</formula>
    </cfRule>
  </conditionalFormatting>
  <conditionalFormatting sqref="F6 C20 E5:E6 C5:C6 K9:R10 L11:N11 A20:B31 D20:Q31 A33:B42 D33:M42">
    <cfRule type="containsErrors" dxfId="2386" priority="12" stopIfTrue="1">
      <formula>ISERROR(A5)</formula>
    </cfRule>
  </conditionalFormatting>
  <conditionalFormatting sqref="M21:M31">
    <cfRule type="expression" dxfId="2385" priority="11" stopIfTrue="1">
      <formula>ISERROR(L21:U36)</formula>
    </cfRule>
  </conditionalFormatting>
  <conditionalFormatting sqref="B33:B42">
    <cfRule type="expression" dxfId="2384" priority="10" stopIfTrue="1">
      <formula>ISERROR(B33:B48)</formula>
    </cfRule>
  </conditionalFormatting>
  <conditionalFormatting sqref="D33:D42">
    <cfRule type="expression" dxfId="2383" priority="9" stopIfTrue="1">
      <formula>ISERROR(D33:H48)</formula>
    </cfRule>
  </conditionalFormatting>
  <conditionalFormatting sqref="F33:F42">
    <cfRule type="expression" dxfId="2382" priority="8" stopIfTrue="1">
      <formula>ISERROR(F33:N48)</formula>
    </cfRule>
  </conditionalFormatting>
  <conditionalFormatting sqref="E33:E42">
    <cfRule type="expression" dxfId="2381" priority="7" stopIfTrue="1">
      <formula>ISERROR(E33:K48)</formula>
    </cfRule>
  </conditionalFormatting>
  <conditionalFormatting sqref="I33:I42">
    <cfRule type="expression" dxfId="2380" priority="6" stopIfTrue="1">
      <formula>ISERROR(H33:R48)</formula>
    </cfRule>
  </conditionalFormatting>
  <conditionalFormatting sqref="H33:H42">
    <cfRule type="expression" dxfId="2379" priority="5" stopIfTrue="1">
      <formula>ISERROR(G33:P48)</formula>
    </cfRule>
  </conditionalFormatting>
  <conditionalFormatting sqref="M33:M42">
    <cfRule type="expression" dxfId="2378" priority="4" stopIfTrue="1">
      <formula>ISERROR(L33:U48)</formula>
    </cfRule>
  </conditionalFormatting>
  <conditionalFormatting sqref="I34:I41">
    <cfRule type="expression" dxfId="2377" priority="3" stopIfTrue="1">
      <formula>ISERROR(H34:R49)</formula>
    </cfRule>
  </conditionalFormatting>
  <conditionalFormatting sqref="I33:I42">
    <cfRule type="expression" dxfId="2376" priority="2" stopIfTrue="1">
      <formula>ISERROR(H33:R48)</formula>
    </cfRule>
  </conditionalFormatting>
  <conditionalFormatting sqref="I35:I42">
    <cfRule type="expression" dxfId="2375" priority="1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FF0000"/>
  </sheetPr>
  <dimension ref="A1:AF94"/>
  <sheetViews>
    <sheetView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34627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552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0</v>
      </c>
      <c r="I15" s="37" t="s">
        <v>396</v>
      </c>
      <c r="J15" s="37"/>
      <c r="K15" s="1315">
        <f>COUNT(A21:A31)</f>
        <v>1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9040167</v>
      </c>
      <c r="B21" s="1338" t="str">
        <f>VLOOKUP(A21,'Athlete and Points'!$A$1:$S$279,2,FALSE)</f>
        <v>MCALPIN Joss</v>
      </c>
      <c r="C21" s="1338"/>
      <c r="D21" s="27">
        <f>VLOOKUP(A21,'Athlete and Points'!$A$1:$S$279,4,FALSE)</f>
        <v>94</v>
      </c>
      <c r="E21" s="26"/>
      <c r="F21" s="1339"/>
      <c r="G21" s="1340"/>
      <c r="H21" s="26"/>
      <c r="I21" s="1339"/>
      <c r="J21" s="1340"/>
      <c r="K21" s="1340"/>
      <c r="L21" s="1340"/>
      <c r="M21" s="23">
        <f>VLOOKUP(A21,'Athlete and Points'!$A$1:$S$279,17,FALSE)</f>
        <v>37.799999999999997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18">
      <c r="A33" s="28"/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 t="e">
        <f>VLOOKUP(A33,'Athlete and Points'!$A$1:$S$279,5,FALSE)</f>
        <v>#N/A</v>
      </c>
      <c r="F33" s="1339" t="e">
        <f>VLOOKUP(A33,'Athlete and Points'!$A$1:$S$279,8,FALSE)</f>
        <v>#N/A</v>
      </c>
      <c r="G33" s="1340"/>
      <c r="H33" s="26" t="e">
        <f>VLOOKUP(A33,'Athlete and Points'!$A$1:$S$279,11,FALSE)</f>
        <v>#N/A</v>
      </c>
      <c r="I33" s="1339" t="e">
        <f>VLOOKUP(A33,'Athlete and Points'!$A$1:$S$279,14,FALSE)</f>
        <v>#N/A</v>
      </c>
      <c r="J33" s="1340"/>
      <c r="K33" s="1340"/>
      <c r="L33" s="1340"/>
      <c r="M33" s="26" t="e">
        <f>VLOOKUP(A33,'Athlete and Points'!$A$1:$S$279,17,FALSE)</f>
        <v>#N/A</v>
      </c>
      <c r="N33" s="1341"/>
      <c r="O33" s="1342"/>
      <c r="P33" s="1341"/>
      <c r="Q33" s="1343"/>
      <c r="R33" s="5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18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18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18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18" ht="13.5" thickBot="1">
      <c r="A44" s="16"/>
    </row>
    <row r="45" spans="1:18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18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18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18" ht="13.5" thickTop="1"/>
    <row r="49" spans="1:8" ht="18">
      <c r="B49" s="12" t="s">
        <v>382</v>
      </c>
      <c r="C49" s="12"/>
    </row>
    <row r="50" spans="1:8" ht="18.75">
      <c r="D50" s="11" t="s">
        <v>381</v>
      </c>
    </row>
    <row r="51" spans="1:8" ht="18.75" thickBot="1">
      <c r="E51" s="10" t="s">
        <v>380</v>
      </c>
    </row>
    <row r="52" spans="1:8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8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8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8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8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8">
      <c r="A57" s="1376"/>
      <c r="B57" s="1377"/>
      <c r="C57" s="1377"/>
      <c r="D57" s="1378"/>
      <c r="E57" s="1379"/>
      <c r="F57" s="1380"/>
      <c r="G57" s="1381"/>
      <c r="H57" s="1382"/>
    </row>
    <row r="58" spans="1:8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8" ht="13.5" thickTop="1">
      <c r="A59" s="1361" t="s">
        <v>940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374" priority="24" stopIfTrue="1">
      <formula>ISERROR($B$5:$B$13)</formula>
    </cfRule>
  </conditionalFormatting>
  <conditionalFormatting sqref="W9">
    <cfRule type="expression" dxfId="2373" priority="23" stopIfTrue="1">
      <formula>ISERROR($E$9)</formula>
    </cfRule>
  </conditionalFormatting>
  <conditionalFormatting sqref="C20">
    <cfRule type="expression" dxfId="2372" priority="22" stopIfTrue="1">
      <formula>ISERROR(C20:D35)</formula>
    </cfRule>
  </conditionalFormatting>
  <conditionalFormatting sqref="C20">
    <cfRule type="expression" dxfId="2371" priority="21" stopIfTrue="1">
      <formula>ISERROR(C20:D35)</formula>
    </cfRule>
  </conditionalFormatting>
  <conditionalFormatting sqref="B20:B31">
    <cfRule type="expression" dxfId="2370" priority="20" stopIfTrue="1">
      <formula>ISERROR(B20:B35)</formula>
    </cfRule>
  </conditionalFormatting>
  <conditionalFormatting sqref="D20:D31">
    <cfRule type="expression" dxfId="2369" priority="19" stopIfTrue="1">
      <formula>ISERROR(D20:H35)</formula>
    </cfRule>
  </conditionalFormatting>
  <conditionalFormatting sqref="F20:F31">
    <cfRule type="expression" dxfId="2368" priority="18" stopIfTrue="1">
      <formula>ISERROR(F20:N35)</formula>
    </cfRule>
  </conditionalFormatting>
  <conditionalFormatting sqref="E20:E31">
    <cfRule type="expression" dxfId="2367" priority="17" stopIfTrue="1">
      <formula>ISERROR(E20:K35)</formula>
    </cfRule>
  </conditionalFormatting>
  <conditionalFormatting sqref="I20:I31">
    <cfRule type="expression" dxfId="2366" priority="16" stopIfTrue="1">
      <formula>ISERROR(H20:R35)</formula>
    </cfRule>
  </conditionalFormatting>
  <conditionalFormatting sqref="H20:H31">
    <cfRule type="expression" dxfId="2365" priority="15" stopIfTrue="1">
      <formula>ISERROR(G20:P35)</formula>
    </cfRule>
  </conditionalFormatting>
  <conditionalFormatting sqref="F6 E5:E6 C5:C6 K9:R10 L11:N11 A20:B31 C20:Q20 A33:B42 D33:M42 D21:Q31">
    <cfRule type="containsErrors" dxfId="2364" priority="14" stopIfTrue="1">
      <formula>ISERROR(A5)</formula>
    </cfRule>
  </conditionalFormatting>
  <conditionalFormatting sqref="M21:M31">
    <cfRule type="expression" dxfId="2363" priority="13" stopIfTrue="1">
      <formula>ISERROR(L21:U36)</formula>
    </cfRule>
  </conditionalFormatting>
  <conditionalFormatting sqref="B33:B42">
    <cfRule type="expression" dxfId="2362" priority="12" stopIfTrue="1">
      <formula>ISERROR(B33:B48)</formula>
    </cfRule>
  </conditionalFormatting>
  <conditionalFormatting sqref="D33:D42">
    <cfRule type="expression" dxfId="2361" priority="11" stopIfTrue="1">
      <formula>ISERROR(D33:H48)</formula>
    </cfRule>
  </conditionalFormatting>
  <conditionalFormatting sqref="F33:F42">
    <cfRule type="expression" dxfId="2360" priority="10" stopIfTrue="1">
      <formula>ISERROR(F33:N48)</formula>
    </cfRule>
  </conditionalFormatting>
  <conditionalFormatting sqref="E33:E42">
    <cfRule type="expression" dxfId="2359" priority="9" stopIfTrue="1">
      <formula>ISERROR(E33:K48)</formula>
    </cfRule>
  </conditionalFormatting>
  <conditionalFormatting sqref="I33:I42">
    <cfRule type="expression" dxfId="2358" priority="8" stopIfTrue="1">
      <formula>ISERROR(H33:R48)</formula>
    </cfRule>
  </conditionalFormatting>
  <conditionalFormatting sqref="H33:H42">
    <cfRule type="expression" dxfId="2357" priority="7" stopIfTrue="1">
      <formula>ISERROR(G33:P48)</formula>
    </cfRule>
  </conditionalFormatting>
  <conditionalFormatting sqref="M33:M42">
    <cfRule type="expression" dxfId="2356" priority="6" stopIfTrue="1">
      <formula>ISERROR(L33:U48)</formula>
    </cfRule>
  </conditionalFormatting>
  <conditionalFormatting sqref="I34:I41">
    <cfRule type="expression" dxfId="2355" priority="5" stopIfTrue="1">
      <formula>ISERROR(H34:R49)</formula>
    </cfRule>
  </conditionalFormatting>
  <conditionalFormatting sqref="I33:I42">
    <cfRule type="expression" dxfId="2354" priority="4" stopIfTrue="1">
      <formula>ISERROR(H33:R48)</formula>
    </cfRule>
  </conditionalFormatting>
  <conditionalFormatting sqref="I35:I42">
    <cfRule type="expression" dxfId="2353" priority="3" stopIfTrue="1">
      <formula>ISERROR(H35:R50)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FF0000"/>
  </sheetPr>
  <dimension ref="A1:AF92"/>
  <sheetViews>
    <sheetView topLeftCell="A6"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34667</v>
      </c>
      <c r="V4" s="16"/>
      <c r="W4" s="16"/>
      <c r="Z4" s="594"/>
    </row>
    <row r="5" spans="1:26" ht="13.5" thickTop="1">
      <c r="A5" s="43" t="s">
        <v>423</v>
      </c>
      <c r="B5" s="530"/>
      <c r="C5" s="42"/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str">
        <f>U6</f>
        <v>Breckenridge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s">
        <v>670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119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FIS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s">
        <v>505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189" t="s">
        <v>504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COUNT(A32:A40)</f>
        <v>3</v>
      </c>
      <c r="I15" s="37" t="s">
        <v>396</v>
      </c>
      <c r="J15" s="37"/>
      <c r="K15" s="1315">
        <f>COUNT(A21:A30)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7040113</v>
      </c>
      <c r="B21" s="1338" t="str">
        <f>VLOOKUP(A21,'Athlete and Points'!$A$1:$S$279,2,FALSE)</f>
        <v>JOHNSTONE Nathan</v>
      </c>
      <c r="C21" s="1338"/>
      <c r="D21" s="27">
        <f>VLOOKUP(A21,'Athlete and Points'!$A$1:$S$279,4,FALSE)</f>
        <v>90</v>
      </c>
      <c r="E21" s="26"/>
      <c r="F21" s="1339"/>
      <c r="G21" s="1340"/>
      <c r="H21" s="26">
        <f>VLOOKUP(A21,'Athlete and Points'!$A$1:$S$279,11,FALSE)</f>
        <v>340</v>
      </c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 ht="13.5" thickBot="1">
      <c r="A22" s="25">
        <v>9040186</v>
      </c>
      <c r="B22" s="1344" t="str">
        <f>VLOOKUP(A22,'Athlete and Points'!$A$1:$S$279,2,FALSE)</f>
        <v>CALLISTER Kent</v>
      </c>
      <c r="C22" s="1344"/>
      <c r="D22" s="24">
        <f>VLOOKUP(A22,'Athlete and Points'!$A$1:$S$279,4,FALSE)</f>
        <v>95</v>
      </c>
      <c r="E22" s="23"/>
      <c r="F22" s="1345"/>
      <c r="G22" s="1346"/>
      <c r="H22" s="23">
        <f>VLOOKUP(A22,'Athlete and Points'!$A$1:$S$279,11,FALSE)</f>
        <v>500</v>
      </c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>
      <c r="A23" s="25">
        <v>7040073</v>
      </c>
      <c r="B23" s="1344" t="str">
        <f>VLOOKUP(A23,'Athlete and Points'!$A$1:$S$279,2,FALSE)</f>
        <v>LAIDLAW Timothy</v>
      </c>
      <c r="C23" s="1344"/>
      <c r="D23" s="24">
        <f>VLOOKUP(A23,'Athlete and Points'!$A$1:$S$279,4,FALSE)</f>
        <v>93</v>
      </c>
      <c r="E23" s="23"/>
      <c r="F23" s="1345"/>
      <c r="G23" s="1346"/>
      <c r="H23" s="23"/>
      <c r="I23" s="1345"/>
      <c r="J23" s="1346"/>
      <c r="K23" s="1346"/>
      <c r="L23" s="1346"/>
      <c r="M23" s="23">
        <f>VLOOKUP(A23,'Athlete and Points'!$A$1:$S$279,17,FALSE)</f>
        <v>5.4</v>
      </c>
      <c r="N23" s="1347"/>
      <c r="O23" s="1348"/>
      <c r="P23" s="1347"/>
      <c r="Q23" s="1349"/>
      <c r="R23" s="22"/>
    </row>
    <row r="24" spans="1:18" ht="13.5" thickBot="1">
      <c r="A24" s="25">
        <v>9040172</v>
      </c>
      <c r="B24" s="1344" t="str">
        <f>VLOOKUP(A24,'Athlete and Points'!$A$1:$S$279,2,FALSE)</f>
        <v>STAVELEY Cameron</v>
      </c>
      <c r="C24" s="1344"/>
      <c r="D24" s="24">
        <f>VLOOKUP(A24,'Athlete and Points'!$A$1:$S$279,4,FALSE)</f>
        <v>97</v>
      </c>
      <c r="E24" s="23"/>
      <c r="F24" s="1345"/>
      <c r="G24" s="1346"/>
      <c r="H24" s="23"/>
      <c r="I24" s="1345"/>
      <c r="J24" s="1346"/>
      <c r="K24" s="1346"/>
      <c r="L24" s="1346"/>
      <c r="M24" s="23">
        <f>VLOOKUP(A24,'Athlete and Points'!$A$1:$S$279,17,FALSE)</f>
        <v>1.01</v>
      </c>
      <c r="N24" s="1347"/>
      <c r="O24" s="1348"/>
      <c r="P24" s="1347"/>
      <c r="Q24" s="1349"/>
      <c r="R24" s="18"/>
    </row>
    <row r="25" spans="1:18">
      <c r="A25" s="25">
        <v>9040091</v>
      </c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VLOOKUP(B25,Slopestyle!$A$1:$D$113,5,FALSE)</f>
        <v>#N/A</v>
      </c>
      <c r="N25" s="1347"/>
      <c r="O25" s="1348"/>
      <c r="P25" s="1347"/>
      <c r="Q25" s="1349"/>
      <c r="R25" s="22"/>
    </row>
    <row r="26" spans="1:18" ht="13.5" thickBot="1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18"/>
    </row>
    <row r="27" spans="1:18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22"/>
    </row>
    <row r="28" spans="1:18" ht="13.5" thickBot="1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18"/>
    </row>
    <row r="29" spans="1:18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22"/>
    </row>
    <row r="30" spans="1:18" ht="13.5" thickBot="1">
      <c r="A30" s="21"/>
      <c r="B30" s="1350" t="e">
        <f>VLOOKUP(A30,'Athlete and Points'!$A$1:$S$279,2,FALSE)</f>
        <v>#N/A</v>
      </c>
      <c r="C30" s="1350"/>
      <c r="D30" s="20" t="e">
        <f>VLOOKUP(A30,'Athlete and Points'!$A$1:$S$279,4,FALSE)</f>
        <v>#N/A</v>
      </c>
      <c r="E30" s="19" t="e">
        <f>VLOOKUP(A30,'Athlete and Points'!$A$1:$S$279,5,FALSE)</f>
        <v>#N/A</v>
      </c>
      <c r="F30" s="1351" t="e">
        <f>VLOOKUP(A30,'Athlete and Points'!$A$1:$S$279,8,FALSE)</f>
        <v>#N/A</v>
      </c>
      <c r="G30" s="1352"/>
      <c r="H30" s="19" t="e">
        <f>VLOOKUP(A30,'Athlete and Points'!$A$1:$S$279,11,FALSE)</f>
        <v>#N/A</v>
      </c>
      <c r="I30" s="1351" t="e">
        <f>VLOOKUP(A30,'Athlete and Points'!$A$1:$S$279,14,FALSE)</f>
        <v>#N/A</v>
      </c>
      <c r="J30" s="1352"/>
      <c r="K30" s="1352"/>
      <c r="L30" s="1352"/>
      <c r="M30" s="19" t="e">
        <f>VLOOKUP(A30,'Athlete and Points'!$A$1:$S$279,17,FALSE)</f>
        <v>#N/A</v>
      </c>
      <c r="N30" s="1353"/>
      <c r="O30" s="1354"/>
      <c r="P30" s="1353"/>
      <c r="Q30" s="1355"/>
      <c r="R30" s="18"/>
    </row>
    <row r="31" spans="1:18">
      <c r="A31" s="29" t="s">
        <v>387</v>
      </c>
      <c r="B31" s="513"/>
      <c r="C31" s="513"/>
      <c r="D31" s="527"/>
      <c r="E31" s="527"/>
      <c r="F31" s="1336"/>
      <c r="G31" s="1337"/>
      <c r="H31" s="527"/>
      <c r="I31" s="1336"/>
      <c r="J31" s="1337"/>
      <c r="K31" s="1337"/>
      <c r="L31" s="1337"/>
      <c r="M31" s="528"/>
      <c r="N31" s="1336"/>
      <c r="O31" s="1337"/>
      <c r="P31" s="1336"/>
      <c r="Q31" s="1337"/>
      <c r="R31" s="22"/>
    </row>
    <row r="32" spans="1:18" ht="13.5" thickBot="1">
      <c r="A32" s="25">
        <v>9045076</v>
      </c>
      <c r="B32" s="1344" t="str">
        <f>VLOOKUP(A32,'Athlete and Points'!$A$1:$S$279,2,FALSE)</f>
        <v>MULLINS Mahalah</v>
      </c>
      <c r="C32" s="1344"/>
      <c r="D32" s="24">
        <f>VLOOKUP(A32,'Athlete and Points'!$A$1:$S$279,4,FALSE)</f>
        <v>98</v>
      </c>
      <c r="E32" s="23"/>
      <c r="F32" s="1345"/>
      <c r="G32" s="1346"/>
      <c r="H32" s="23"/>
      <c r="I32" s="1345"/>
      <c r="J32" s="1346"/>
      <c r="K32" s="1346"/>
      <c r="L32" s="1346"/>
      <c r="M32" s="23" t="e">
        <f>VLOOKUP(B32,Slopestyle!$A$1:$D$113,5,FALSE)</f>
        <v>#REF!</v>
      </c>
      <c r="N32" s="1347"/>
      <c r="O32" s="1348"/>
      <c r="P32" s="1347"/>
      <c r="Q32" s="1349"/>
      <c r="R32" s="18"/>
    </row>
    <row r="33" spans="1:18">
      <c r="A33" s="25">
        <v>1049941</v>
      </c>
      <c r="B33" s="1344" t="str">
        <f>VLOOKUP(A33,'Athlete and Points'!$A$1:$S$279,2,FALSE)</f>
        <v>CRAWFORD Holly</v>
      </c>
      <c r="C33" s="1344"/>
      <c r="D33" s="24">
        <f>VLOOKUP(A33,'Athlete and Points'!$A$1:$S$279,4,FALSE)</f>
        <v>84</v>
      </c>
      <c r="E33" s="23"/>
      <c r="F33" s="1345"/>
      <c r="G33" s="1346"/>
      <c r="H33" s="23">
        <f>VLOOKUP(A33,'Athlete and Points'!$A$1:$S$279,11,FALSE)</f>
        <v>192</v>
      </c>
      <c r="I33" s="1345"/>
      <c r="J33" s="1346"/>
      <c r="K33" s="1346"/>
      <c r="L33" s="1346"/>
      <c r="M33" s="23"/>
      <c r="N33" s="1347"/>
      <c r="O33" s="1348"/>
      <c r="P33" s="1347"/>
      <c r="Q33" s="1349"/>
      <c r="R33" s="22"/>
    </row>
    <row r="34" spans="1:18" ht="13.5" thickBot="1">
      <c r="A34" s="25">
        <v>9045022</v>
      </c>
      <c r="B34" s="1344" t="str">
        <f>VLOOKUP(A34,'Athlete and Points'!$A$1:$S$279,2,FALSE)</f>
        <v>STAVELEY Lauren</v>
      </c>
      <c r="C34" s="1344"/>
      <c r="D34" s="24">
        <f>VLOOKUP(A34,'Athlete and Points'!$A$1:$S$279,4,FALSE)</f>
        <v>94</v>
      </c>
      <c r="E34" s="23"/>
      <c r="F34" s="1345"/>
      <c r="G34" s="1346"/>
      <c r="H34" s="23"/>
      <c r="I34" s="1345"/>
      <c r="J34" s="1346"/>
      <c r="K34" s="1346"/>
      <c r="L34" s="1346"/>
      <c r="M34" s="23">
        <f>VLOOKUP(A34,'Athlete and Points'!$A$1:$S$279,17,FALSE)</f>
        <v>108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1"/>
      <c r="B40" s="1350" t="e">
        <f>VLOOKUP(A40,'Athlete and Points'!$A$1:$S$279,2,FALSE)</f>
        <v>#N/A</v>
      </c>
      <c r="C40" s="1350"/>
      <c r="D40" s="20" t="e">
        <f>VLOOKUP(A40,'Athlete and Points'!$A$1:$S$279,4,FALSE)</f>
        <v>#N/A</v>
      </c>
      <c r="E40" s="19" t="e">
        <f>VLOOKUP(A40,'Athlete and Points'!$A$1:$S$279,5,FALSE)</f>
        <v>#N/A</v>
      </c>
      <c r="F40" s="1351" t="e">
        <f>VLOOKUP(A40,'Athlete and Points'!$A$1:$S$279,8,FALSE)</f>
        <v>#N/A</v>
      </c>
      <c r="G40" s="1352"/>
      <c r="H40" s="19" t="e">
        <f>VLOOKUP(A40,'Athlete and Points'!$A$1:$S$279,11,FALSE)</f>
        <v>#N/A</v>
      </c>
      <c r="I40" s="1351" t="e">
        <f>VLOOKUP(A40,'Athlete and Points'!$A$1:$S$279,14,FALSE)</f>
        <v>#N/A</v>
      </c>
      <c r="J40" s="1352"/>
      <c r="K40" s="1352"/>
      <c r="L40" s="1352"/>
      <c r="M40" s="19" t="e">
        <f>VLOOKUP(A40,'Athlete and Points'!$A$1:$S$279,17,FALSE)</f>
        <v>#N/A</v>
      </c>
      <c r="N40" s="1353"/>
      <c r="O40" s="1354"/>
      <c r="P40" s="1353"/>
      <c r="Q40" s="1355"/>
      <c r="R40" s="18"/>
    </row>
    <row r="41" spans="1:18" ht="1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  <row r="42" spans="1:18" ht="13.5" thickBot="1">
      <c r="A42" s="16"/>
    </row>
    <row r="43" spans="1:18" ht="14.25" thickTop="1" thickBot="1">
      <c r="A43" s="1356" t="s">
        <v>386</v>
      </c>
      <c r="B43" s="1357"/>
      <c r="C43" s="1357"/>
      <c r="D43" s="1357"/>
      <c r="E43" s="1357"/>
      <c r="F43" s="1357"/>
      <c r="G43" s="1357"/>
      <c r="N43" s="15">
        <v>0</v>
      </c>
    </row>
    <row r="44" spans="1:18" ht="13.5" thickBot="1">
      <c r="A44" s="1356" t="s">
        <v>385</v>
      </c>
      <c r="B44" s="1357"/>
      <c r="C44" s="1357"/>
      <c r="D44" s="1357"/>
      <c r="E44" s="1357"/>
      <c r="N44" s="14" t="s">
        <v>384</v>
      </c>
    </row>
    <row r="45" spans="1:18" ht="13.5" thickBot="1">
      <c r="A45" s="1356" t="s">
        <v>383</v>
      </c>
      <c r="B45" s="1357"/>
      <c r="C45" s="1357"/>
      <c r="D45" s="1357"/>
      <c r="E45" s="1357"/>
      <c r="N45" s="13" t="s">
        <v>350</v>
      </c>
    </row>
    <row r="46" spans="1:18" ht="13.5" thickTop="1"/>
    <row r="47" spans="1:18" ht="18">
      <c r="B47" s="12" t="s">
        <v>382</v>
      </c>
      <c r="C47" s="12"/>
    </row>
    <row r="48" spans="1:18" ht="18.75">
      <c r="D48" s="11" t="s">
        <v>381</v>
      </c>
    </row>
    <row r="49" spans="1:8" ht="18.75" thickBot="1">
      <c r="E49" s="10" t="s">
        <v>380</v>
      </c>
    </row>
    <row r="50" spans="1:8" ht="24.75" thickTop="1">
      <c r="A50" s="1361" t="s">
        <v>379</v>
      </c>
      <c r="B50" s="1362"/>
      <c r="C50" s="1362"/>
      <c r="D50" s="1372"/>
      <c r="E50" s="1373" t="s">
        <v>378</v>
      </c>
      <c r="F50" s="1372"/>
      <c r="G50" s="9" t="s">
        <v>377</v>
      </c>
      <c r="H50" s="8" t="s">
        <v>376</v>
      </c>
    </row>
    <row r="51" spans="1:8" ht="24">
      <c r="A51" s="1374" t="s">
        <v>375</v>
      </c>
      <c r="B51" s="1375"/>
      <c r="C51" s="1375"/>
      <c r="D51" s="1319"/>
      <c r="E51" s="1318" t="s">
        <v>374</v>
      </c>
      <c r="F51" s="1319"/>
      <c r="G51" s="522" t="s">
        <v>373</v>
      </c>
      <c r="H51" s="7" t="s">
        <v>372</v>
      </c>
    </row>
    <row r="52" spans="1:8" ht="24.75" thickBot="1">
      <c r="A52" s="1358" t="s">
        <v>371</v>
      </c>
      <c r="B52" s="1285"/>
      <c r="C52" s="1285"/>
      <c r="D52" s="1359"/>
      <c r="E52" s="1360" t="s">
        <v>370</v>
      </c>
      <c r="F52" s="1359"/>
      <c r="G52" s="6" t="s">
        <v>369</v>
      </c>
      <c r="H52" s="5" t="s">
        <v>368</v>
      </c>
    </row>
    <row r="53" spans="1:8" ht="24" customHeight="1" thickTop="1">
      <c r="A53" s="1361" t="s">
        <v>491</v>
      </c>
      <c r="B53" s="1362"/>
      <c r="C53" s="1362"/>
      <c r="D53" s="1363"/>
      <c r="E53" s="1361" t="s">
        <v>367</v>
      </c>
      <c r="F53" s="1363"/>
      <c r="G53" s="1367"/>
      <c r="H53" s="1369"/>
    </row>
    <row r="54" spans="1:8" ht="13.5" thickBot="1">
      <c r="A54" s="1364"/>
      <c r="B54" s="1365"/>
      <c r="C54" s="1365"/>
      <c r="D54" s="1366"/>
      <c r="E54" s="1371" t="s">
        <v>366</v>
      </c>
      <c r="F54" s="1284"/>
      <c r="G54" s="1368"/>
      <c r="H54" s="1370"/>
    </row>
    <row r="55" spans="1:8">
      <c r="A55" s="1376"/>
      <c r="B55" s="1377"/>
      <c r="C55" s="1377"/>
      <c r="D55" s="1378"/>
      <c r="E55" s="1379"/>
      <c r="F55" s="1380"/>
      <c r="G55" s="1381"/>
      <c r="H55" s="1382"/>
    </row>
    <row r="56" spans="1:8" ht="13.5" thickBot="1">
      <c r="A56" s="1383"/>
      <c r="B56" s="1384"/>
      <c r="C56" s="1384"/>
      <c r="D56" s="1385"/>
      <c r="E56" s="1383"/>
      <c r="F56" s="1385"/>
      <c r="G56" s="1386"/>
      <c r="H56" s="1387"/>
    </row>
    <row r="57" spans="1:8" ht="13.5" thickTop="1">
      <c r="A57" s="1361" t="s">
        <v>938</v>
      </c>
      <c r="B57" s="1362"/>
      <c r="C57" s="1362"/>
      <c r="D57" s="1363"/>
      <c r="E57" s="1361" t="s">
        <v>365</v>
      </c>
      <c r="F57" s="1363"/>
      <c r="G57" s="1367"/>
      <c r="H57" s="1369"/>
    </row>
    <row r="58" spans="1:8" ht="13.5" thickBot="1">
      <c r="A58" s="1364"/>
      <c r="B58" s="1365"/>
      <c r="C58" s="1365"/>
      <c r="D58" s="1366"/>
      <c r="E58" s="1379"/>
      <c r="F58" s="1380"/>
      <c r="G58" s="1368"/>
      <c r="H58" s="1370"/>
    </row>
    <row r="59" spans="1:8">
      <c r="A59" s="1376" t="s">
        <v>652</v>
      </c>
      <c r="B59" s="1377"/>
      <c r="C59" s="1377"/>
      <c r="D59" s="1378"/>
      <c r="E59" s="1379"/>
      <c r="F59" s="1380"/>
      <c r="G59" s="1381"/>
      <c r="H59" s="1382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 ht="13.5" thickTop="1">
      <c r="A65" s="1361"/>
      <c r="B65" s="1362"/>
      <c r="C65" s="1362"/>
      <c r="D65" s="1363"/>
      <c r="E65" s="1361" t="s">
        <v>364</v>
      </c>
      <c r="F65" s="1363"/>
      <c r="G65" s="1367"/>
      <c r="H65" s="1369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>
      <c r="A67" s="1376"/>
      <c r="B67" s="1377"/>
      <c r="C67" s="1377"/>
      <c r="D67" s="1378"/>
      <c r="E67" s="1379"/>
      <c r="F67" s="1380"/>
      <c r="G67" s="1381"/>
      <c r="H67" s="1382"/>
    </row>
    <row r="68" spans="1:8" ht="13.5" thickBot="1">
      <c r="A68" s="1383"/>
      <c r="B68" s="1384"/>
      <c r="C68" s="1384"/>
      <c r="D68" s="1385"/>
      <c r="E68" s="1383"/>
      <c r="F68" s="1385"/>
      <c r="G68" s="1386"/>
      <c r="H68" s="1387"/>
    </row>
    <row r="69" spans="1:8" ht="13.5" thickTop="1">
      <c r="A69" s="1361" t="s">
        <v>1003</v>
      </c>
      <c r="B69" s="1362"/>
      <c r="C69" s="1362"/>
      <c r="D69" s="1363"/>
      <c r="E69" s="1361" t="s">
        <v>363</v>
      </c>
      <c r="F69" s="1363"/>
      <c r="G69" s="1367"/>
      <c r="H69" s="1369"/>
    </row>
    <row r="70" spans="1:8" ht="13.5" thickBot="1">
      <c r="A70" s="1364"/>
      <c r="B70" s="1365"/>
      <c r="C70" s="1365"/>
      <c r="D70" s="1366"/>
      <c r="E70" s="1379"/>
      <c r="F70" s="1380"/>
      <c r="G70" s="1368"/>
      <c r="H70" s="1370"/>
    </row>
    <row r="71" spans="1:8">
      <c r="A71" s="1376"/>
      <c r="B71" s="1377"/>
      <c r="C71" s="1377"/>
      <c r="D71" s="1378"/>
      <c r="E71" s="1379"/>
      <c r="F71" s="1380"/>
      <c r="G71" s="1381"/>
      <c r="H71" s="1382"/>
    </row>
    <row r="72" spans="1:8" ht="13.5" thickBot="1">
      <c r="A72" s="1383"/>
      <c r="B72" s="1384"/>
      <c r="C72" s="1384"/>
      <c r="D72" s="1385"/>
      <c r="E72" s="1383"/>
      <c r="F72" s="1385"/>
      <c r="G72" s="1386"/>
      <c r="H72" s="1387"/>
    </row>
    <row r="73" spans="1:8" ht="13.5" thickTop="1">
      <c r="A73" s="1361" t="s">
        <v>1002</v>
      </c>
      <c r="B73" s="1362"/>
      <c r="C73" s="1362"/>
      <c r="D73" s="1363"/>
      <c r="E73" s="1361" t="s">
        <v>362</v>
      </c>
      <c r="F73" s="1363"/>
      <c r="G73" s="1367"/>
      <c r="H73" s="1369"/>
    </row>
    <row r="74" spans="1:8" ht="13.5" thickBot="1">
      <c r="A74" s="1364"/>
      <c r="B74" s="1365"/>
      <c r="C74" s="1365"/>
      <c r="D74" s="1366"/>
      <c r="E74" s="1379"/>
      <c r="F74" s="1380"/>
      <c r="G74" s="1368"/>
      <c r="H74" s="1370"/>
    </row>
    <row r="75" spans="1:8">
      <c r="A75" s="1376"/>
      <c r="B75" s="1377"/>
      <c r="C75" s="1377"/>
      <c r="D75" s="1378"/>
      <c r="E75" s="1379"/>
      <c r="F75" s="1380"/>
      <c r="G75" s="1381"/>
      <c r="H75" s="1382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 ht="46.5" customHeight="1" thickTop="1">
      <c r="A81" s="1361"/>
      <c r="B81" s="1362"/>
      <c r="C81" s="1362"/>
      <c r="D81" s="1363"/>
      <c r="E81" s="1361" t="s">
        <v>361</v>
      </c>
      <c r="F81" s="1363"/>
      <c r="G81" s="1367"/>
      <c r="H81" s="1369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>
      <c r="A83" s="1376"/>
      <c r="B83" s="1377"/>
      <c r="C83" s="1377"/>
      <c r="D83" s="1378"/>
      <c r="E83" s="1379"/>
      <c r="F83" s="1380"/>
      <c r="G83" s="1381"/>
      <c r="H83" s="1382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 ht="13.5" thickTop="1">
      <c r="A89" s="1361" t="s">
        <v>360</v>
      </c>
      <c r="B89" s="1372"/>
      <c r="C89" s="4">
        <f ca="1">TODAY()</f>
        <v>42433</v>
      </c>
      <c r="D89" s="1373" t="s">
        <v>359</v>
      </c>
      <c r="E89" s="1362"/>
      <c r="F89" s="1362"/>
      <c r="G89" s="1362"/>
      <c r="H89" s="1363"/>
    </row>
    <row r="90" spans="1:8">
      <c r="A90" s="1374" t="s">
        <v>358</v>
      </c>
      <c r="B90" s="1319"/>
      <c r="C90" s="532"/>
      <c r="D90" s="1318" t="s">
        <v>357</v>
      </c>
      <c r="E90" s="1288"/>
      <c r="F90" s="1288"/>
      <c r="G90" s="1288"/>
      <c r="H90" s="1289"/>
    </row>
    <row r="91" spans="1:8" ht="13.5" thickBot="1">
      <c r="A91" s="1358" t="s">
        <v>356</v>
      </c>
      <c r="B91" s="1359"/>
      <c r="C91" s="514"/>
      <c r="D91" s="1360" t="s">
        <v>355</v>
      </c>
      <c r="E91" s="1285"/>
      <c r="F91" s="1285"/>
      <c r="G91" s="1285"/>
      <c r="H91" s="1286"/>
    </row>
    <row r="92" spans="1:8" ht="13.5" thickTop="1">
      <c r="A92" s="3"/>
    </row>
  </sheetData>
  <protectedRanges>
    <protectedRange sqref="U4" name="Event ID_1"/>
  </protectedRanges>
  <mergeCells count="23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F31:G31"/>
    <mergeCell ref="I31:L31"/>
    <mergeCell ref="N31:O31"/>
    <mergeCell ref="P31:Q31"/>
    <mergeCell ref="B32:C32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40:C40"/>
    <mergeCell ref="F40:G40"/>
    <mergeCell ref="I40:L40"/>
    <mergeCell ref="N40:O40"/>
    <mergeCell ref="P40:Q40"/>
    <mergeCell ref="A43:G43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A52:D52"/>
    <mergeCell ref="E52:F52"/>
    <mergeCell ref="A53:D54"/>
    <mergeCell ref="E53:F53"/>
    <mergeCell ref="G53:G54"/>
    <mergeCell ref="H53:H54"/>
    <mergeCell ref="E54:F54"/>
    <mergeCell ref="A44:E44"/>
    <mergeCell ref="A45:E45"/>
    <mergeCell ref="A50:D50"/>
    <mergeCell ref="E50:F50"/>
    <mergeCell ref="A51:D51"/>
    <mergeCell ref="E51:F51"/>
    <mergeCell ref="A59:D60"/>
    <mergeCell ref="E59:F60"/>
    <mergeCell ref="G59:G60"/>
    <mergeCell ref="H59:H60"/>
    <mergeCell ref="A61:D62"/>
    <mergeCell ref="E61:F62"/>
    <mergeCell ref="G61:G62"/>
    <mergeCell ref="H61:H62"/>
    <mergeCell ref="A55:D56"/>
    <mergeCell ref="E55:F56"/>
    <mergeCell ref="G55:G56"/>
    <mergeCell ref="H55:H56"/>
    <mergeCell ref="A57:D58"/>
    <mergeCell ref="E57:F58"/>
    <mergeCell ref="G57:G58"/>
    <mergeCell ref="H57:H58"/>
    <mergeCell ref="A67:D68"/>
    <mergeCell ref="E67:F68"/>
    <mergeCell ref="G67:G68"/>
    <mergeCell ref="H67:H68"/>
    <mergeCell ref="A69:D70"/>
    <mergeCell ref="E69:F70"/>
    <mergeCell ref="G69:G70"/>
    <mergeCell ref="H69:H70"/>
    <mergeCell ref="A63:D64"/>
    <mergeCell ref="E63:F64"/>
    <mergeCell ref="G63:G64"/>
    <mergeCell ref="H63:H64"/>
    <mergeCell ref="A65:D66"/>
    <mergeCell ref="E65:F66"/>
    <mergeCell ref="G65:G66"/>
    <mergeCell ref="H65:H66"/>
    <mergeCell ref="A75:D76"/>
    <mergeCell ref="E75:F76"/>
    <mergeCell ref="G75:G76"/>
    <mergeCell ref="H75:H76"/>
    <mergeCell ref="A77:D78"/>
    <mergeCell ref="E77:F78"/>
    <mergeCell ref="G77:G78"/>
    <mergeCell ref="H77:H78"/>
    <mergeCell ref="A71:D72"/>
    <mergeCell ref="E71:F72"/>
    <mergeCell ref="G71:G72"/>
    <mergeCell ref="H71:H72"/>
    <mergeCell ref="A73:D74"/>
    <mergeCell ref="E73:F74"/>
    <mergeCell ref="G73:G74"/>
    <mergeCell ref="H73:H74"/>
    <mergeCell ref="A83:D84"/>
    <mergeCell ref="E83:F84"/>
    <mergeCell ref="G83:G84"/>
    <mergeCell ref="H83:H84"/>
    <mergeCell ref="A85:D86"/>
    <mergeCell ref="E85:F86"/>
    <mergeCell ref="G85:G86"/>
    <mergeCell ref="H85:H86"/>
    <mergeCell ref="A79:D80"/>
    <mergeCell ref="E79:F80"/>
    <mergeCell ref="G79:G80"/>
    <mergeCell ref="H79:H80"/>
    <mergeCell ref="A81:D82"/>
    <mergeCell ref="E81:F82"/>
    <mergeCell ref="G81:G82"/>
    <mergeCell ref="H81:H82"/>
    <mergeCell ref="A90:B90"/>
    <mergeCell ref="D90:H90"/>
    <mergeCell ref="A91:B91"/>
    <mergeCell ref="D91:H91"/>
    <mergeCell ref="A87:D88"/>
    <mergeCell ref="E87:F88"/>
    <mergeCell ref="G87:G88"/>
    <mergeCell ref="H87:H88"/>
    <mergeCell ref="A89:B89"/>
    <mergeCell ref="D89:H89"/>
  </mergeCells>
  <conditionalFormatting sqref="U5:U12">
    <cfRule type="expression" dxfId="2352" priority="33" stopIfTrue="1">
      <formula>ISERROR($B$5:$B$13)</formula>
    </cfRule>
  </conditionalFormatting>
  <conditionalFormatting sqref="W9">
    <cfRule type="expression" dxfId="2351" priority="32" stopIfTrue="1">
      <formula>ISERROR($E$9)</formula>
    </cfRule>
  </conditionalFormatting>
  <conditionalFormatting sqref="C20">
    <cfRule type="expression" dxfId="2350" priority="31" stopIfTrue="1">
      <formula>ISERROR(C20:D33)</formula>
    </cfRule>
  </conditionalFormatting>
  <conditionalFormatting sqref="C20">
    <cfRule type="expression" dxfId="2349" priority="30" stopIfTrue="1">
      <formula>ISERROR(C20:D33)</formula>
    </cfRule>
  </conditionalFormatting>
  <conditionalFormatting sqref="B32:B40">
    <cfRule type="expression" dxfId="2348" priority="29" stopIfTrue="1">
      <formula>ISERROR(B32:B47)</formula>
    </cfRule>
  </conditionalFormatting>
  <conditionalFormatting sqref="D32:D40">
    <cfRule type="expression" dxfId="2347" priority="28" stopIfTrue="1">
      <formula>ISERROR(D32:H47)</formula>
    </cfRule>
  </conditionalFormatting>
  <conditionalFormatting sqref="F32:F40">
    <cfRule type="expression" dxfId="2346" priority="27" stopIfTrue="1">
      <formula>ISERROR(F32:N47)</formula>
    </cfRule>
  </conditionalFormatting>
  <conditionalFormatting sqref="E32:E40">
    <cfRule type="expression" dxfId="2345" priority="26" stopIfTrue="1">
      <formula>ISERROR(E32:K47)</formula>
    </cfRule>
  </conditionalFormatting>
  <conditionalFormatting sqref="I32:I40">
    <cfRule type="expression" dxfId="2344" priority="25" stopIfTrue="1">
      <formula>ISERROR(H32:R47)</formula>
    </cfRule>
  </conditionalFormatting>
  <conditionalFormatting sqref="H32:H40 M32">
    <cfRule type="expression" dxfId="2343" priority="24" stopIfTrue="1">
      <formula>ISERROR(G32:P47)</formula>
    </cfRule>
  </conditionalFormatting>
  <conditionalFormatting sqref="F6 C20 E5:E6 C5:C6 K9:R10 L11:N11 A32:B40 D32:M40 A20:B24 D20:Q24 D26:Q30 N25:Q25 A26:B30">
    <cfRule type="containsErrors" dxfId="2342" priority="23" stopIfTrue="1">
      <formula>ISERROR(A5)</formula>
    </cfRule>
  </conditionalFormatting>
  <conditionalFormatting sqref="M33:M40">
    <cfRule type="expression" dxfId="2341" priority="15" stopIfTrue="1">
      <formula>ISERROR(L33:U48)</formula>
    </cfRule>
  </conditionalFormatting>
  <conditionalFormatting sqref="I32:I39">
    <cfRule type="expression" dxfId="2340" priority="14" stopIfTrue="1">
      <formula>ISERROR(H32:R47)</formula>
    </cfRule>
  </conditionalFormatting>
  <conditionalFormatting sqref="I33:I40">
    <cfRule type="expression" dxfId="2339" priority="12" stopIfTrue="1">
      <formula>ISERROR(H33:R48)</formula>
    </cfRule>
  </conditionalFormatting>
  <conditionalFormatting sqref="B23:B24 B26:B30">
    <cfRule type="expression" dxfId="2338" priority="675" stopIfTrue="1">
      <formula>ISERROR(B23:B37)</formula>
    </cfRule>
  </conditionalFormatting>
  <conditionalFormatting sqref="D23:D24 D26:D30">
    <cfRule type="expression" dxfId="2337" priority="676" stopIfTrue="1">
      <formula>ISERROR(D23:H37)</formula>
    </cfRule>
  </conditionalFormatting>
  <conditionalFormatting sqref="F23:F24 F26:F30">
    <cfRule type="expression" dxfId="2336" priority="677" stopIfTrue="1">
      <formula>ISERROR(F23:N37)</formula>
    </cfRule>
  </conditionalFormatting>
  <conditionalFormatting sqref="E23:E24 E26:E30">
    <cfRule type="expression" dxfId="2335" priority="678" stopIfTrue="1">
      <formula>ISERROR(E23:K37)</formula>
    </cfRule>
  </conditionalFormatting>
  <conditionalFormatting sqref="I23:I24 I26:I30">
    <cfRule type="expression" dxfId="2334" priority="679" stopIfTrue="1">
      <formula>ISERROR(H23:R37)</formula>
    </cfRule>
  </conditionalFormatting>
  <conditionalFormatting sqref="H23:H24 M23:M24 M26:M30 H26:H30">
    <cfRule type="expression" dxfId="2333" priority="680" stopIfTrue="1">
      <formula>ISERROR(G23:P37)</formula>
    </cfRule>
  </conditionalFormatting>
  <conditionalFormatting sqref="B20:B22">
    <cfRule type="expression" dxfId="2332" priority="685" stopIfTrue="1">
      <formula>ISERROR(B20:B33)</formula>
    </cfRule>
  </conditionalFormatting>
  <conditionalFormatting sqref="D20:D22">
    <cfRule type="expression" dxfId="2331" priority="687" stopIfTrue="1">
      <formula>ISERROR(D20:H33)</formula>
    </cfRule>
  </conditionalFormatting>
  <conditionalFormatting sqref="F20:F22">
    <cfRule type="expression" dxfId="2330" priority="689" stopIfTrue="1">
      <formula>ISERROR(F20:N33)</formula>
    </cfRule>
  </conditionalFormatting>
  <conditionalFormatting sqref="E20:E22">
    <cfRule type="expression" dxfId="2329" priority="691" stopIfTrue="1">
      <formula>ISERROR(E20:K33)</formula>
    </cfRule>
  </conditionalFormatting>
  <conditionalFormatting sqref="I20:I22">
    <cfRule type="expression" dxfId="2328" priority="693" stopIfTrue="1">
      <formula>ISERROR(H20:R33)</formula>
    </cfRule>
  </conditionalFormatting>
  <conditionalFormatting sqref="H20:H22 M21:M22">
    <cfRule type="expression" dxfId="2327" priority="695" stopIfTrue="1">
      <formula>ISERROR(G20:P33)</formula>
    </cfRule>
  </conditionalFormatting>
  <conditionalFormatting sqref="B25">
    <cfRule type="expression" dxfId="2326" priority="9" stopIfTrue="1">
      <formula>ISERROR(B25:B40)</formula>
    </cfRule>
  </conditionalFormatting>
  <conditionalFormatting sqref="D25">
    <cfRule type="expression" dxfId="2325" priority="8" stopIfTrue="1">
      <formula>ISERROR(D25:H40)</formula>
    </cfRule>
  </conditionalFormatting>
  <conditionalFormatting sqref="F25">
    <cfRule type="expression" dxfId="2324" priority="7" stopIfTrue="1">
      <formula>ISERROR(F25:N40)</formula>
    </cfRule>
  </conditionalFormatting>
  <conditionalFormatting sqref="E25">
    <cfRule type="expression" dxfId="2323" priority="6" stopIfTrue="1">
      <formula>ISERROR(E25:K40)</formula>
    </cfRule>
  </conditionalFormatting>
  <conditionalFormatting sqref="I25">
    <cfRule type="expression" dxfId="2322" priority="5" stopIfTrue="1">
      <formula>ISERROR(H25:R40)</formula>
    </cfRule>
  </conditionalFormatting>
  <conditionalFormatting sqref="H25">
    <cfRule type="expression" dxfId="2321" priority="4" stopIfTrue="1">
      <formula>ISERROR(G25:P40)</formula>
    </cfRule>
  </conditionalFormatting>
  <conditionalFormatting sqref="A25:B25 D25:L25">
    <cfRule type="containsErrors" dxfId="2320" priority="3" stopIfTrue="1">
      <formula>ISERROR(A25)</formula>
    </cfRule>
  </conditionalFormatting>
  <conditionalFormatting sqref="M25">
    <cfRule type="containsErrors" dxfId="2319" priority="2" stopIfTrue="1">
      <formula>ISERROR(M25)</formula>
    </cfRule>
  </conditionalFormatting>
  <conditionalFormatting sqref="M25">
    <cfRule type="expression" dxfId="2318" priority="1" stopIfTrue="1">
      <formula>ISERROR(L25:U40)</formula>
    </cfRule>
  </conditionalFormatting>
  <hyperlinks>
    <hyperlink ref="U13" r:id="rId1" display="mailto:swelliver@ussa.org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6" max="17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FF0000"/>
  </sheetPr>
  <dimension ref="A1:AF92"/>
  <sheetViews>
    <sheetView topLeftCell="A3"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34562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s">
        <v>843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487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EC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255" t="s">
        <v>54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COUNT(A31:A40)</f>
        <v>0</v>
      </c>
      <c r="I15" s="37" t="s">
        <v>396</v>
      </c>
      <c r="J15" s="37"/>
      <c r="K15" s="1315">
        <f>COUNT(A21:A29)</f>
        <v>2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18" ht="13.5" thickBot="1">
      <c r="A21" s="28">
        <v>9040185</v>
      </c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/>
      <c r="F21" s="1339" t="e">
        <f>VLOOKUP(A21,'Athlete and Points'!$A$1:$S$279,8,FALSE)</f>
        <v>#N/A</v>
      </c>
      <c r="G21" s="1340"/>
      <c r="H21" s="26"/>
      <c r="I21" s="1339"/>
      <c r="J21" s="1340"/>
      <c r="K21" s="1340"/>
      <c r="L21" s="1340"/>
      <c r="M21" s="26"/>
      <c r="N21" s="1341"/>
      <c r="O21" s="1342"/>
      <c r="P21" s="1341"/>
      <c r="Q21" s="1343"/>
      <c r="R21" s="18"/>
    </row>
    <row r="22" spans="1:18">
      <c r="A22" s="25">
        <v>9040155</v>
      </c>
      <c r="B22" s="1344" t="str">
        <f>VLOOKUP(A22,'Athlete and Points'!$A$1:$S$279,2,FALSE)</f>
        <v>DICKSON Adam</v>
      </c>
      <c r="C22" s="1344"/>
      <c r="D22" s="24">
        <f>VLOOKUP(A22,'Athlete and Points'!$A$1:$S$279,4,FALSE)</f>
        <v>95</v>
      </c>
      <c r="E22" s="23"/>
      <c r="F22" s="1345">
        <f>VLOOKUP(A22,'Athlete and Points'!$A$1:$S$279,8,FALSE)</f>
        <v>242.5</v>
      </c>
      <c r="G22" s="1346"/>
      <c r="H22" s="23"/>
      <c r="I22" s="1345"/>
      <c r="J22" s="1346"/>
      <c r="K22" s="1346"/>
      <c r="L22" s="1346"/>
      <c r="M22" s="23"/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1"/>
      <c r="B29" s="1350" t="e">
        <f>VLOOKUP(A29,'Athlete and Points'!$A$1:$S$279,2,FALSE)</f>
        <v>#N/A</v>
      </c>
      <c r="C29" s="1350"/>
      <c r="D29" s="20" t="e">
        <f>VLOOKUP(A29,'Athlete and Points'!$A$1:$S$279,4,FALSE)</f>
        <v>#N/A</v>
      </c>
      <c r="E29" s="19" t="e">
        <f>VLOOKUP(A29,'Athlete and Points'!$A$1:$S$279,5,FALSE)</f>
        <v>#N/A</v>
      </c>
      <c r="F29" s="1351" t="e">
        <f>VLOOKUP(A29,'Athlete and Points'!$A$1:$S$279,8,FALSE)</f>
        <v>#N/A</v>
      </c>
      <c r="G29" s="1352"/>
      <c r="H29" s="19" t="e">
        <f>VLOOKUP(A29,'Athlete and Points'!$A$1:$S$279,11,FALSE)</f>
        <v>#N/A</v>
      </c>
      <c r="I29" s="1351" t="e">
        <f>VLOOKUP(A29,'Athlete and Points'!$A$1:$S$279,14,FALSE)</f>
        <v>#N/A</v>
      </c>
      <c r="J29" s="1352"/>
      <c r="K29" s="1352"/>
      <c r="L29" s="1352"/>
      <c r="M29" s="19" t="e">
        <f>VLOOKUP(A29,'Athlete and Points'!$A$1:$S$279,17,FALSE)</f>
        <v>#N/A</v>
      </c>
      <c r="N29" s="1353"/>
      <c r="O29" s="1354"/>
      <c r="P29" s="1353"/>
      <c r="Q29" s="1355"/>
      <c r="R29" s="18"/>
    </row>
    <row r="30" spans="1:18" ht="13.5" thickBot="1">
      <c r="A30" s="29" t="s">
        <v>387</v>
      </c>
      <c r="B30" s="513"/>
      <c r="C30" s="513"/>
      <c r="D30" s="527"/>
      <c r="E30" s="527"/>
      <c r="F30" s="1336"/>
      <c r="G30" s="1337"/>
      <c r="H30" s="527"/>
      <c r="I30" s="1336"/>
      <c r="J30" s="1337"/>
      <c r="K30" s="1337"/>
      <c r="L30" s="1337"/>
      <c r="M30" s="528"/>
      <c r="N30" s="1336"/>
      <c r="O30" s="1337"/>
      <c r="P30" s="1336"/>
      <c r="Q30" s="1337"/>
      <c r="R30" s="22"/>
    </row>
    <row r="31" spans="1:18">
      <c r="A31" s="28"/>
      <c r="B31" s="1338" t="e">
        <f>VLOOKUP(A31,'Athlete and Points'!$A$1:$S$279,2,FALSE)</f>
        <v>#N/A</v>
      </c>
      <c r="C31" s="1338"/>
      <c r="D31" s="27" t="e">
        <f>VLOOKUP(A31,'Athlete and Points'!$A$1:$S$279,4,FALSE)</f>
        <v>#N/A</v>
      </c>
      <c r="E31" s="26" t="e">
        <f>VLOOKUP(A31,'Athlete and Points'!$A$1:$S$279,5,FALSE)</f>
        <v>#N/A</v>
      </c>
      <c r="F31" s="1339" t="e">
        <f>VLOOKUP(A31,'Athlete and Points'!$A$1:$S$279,8,FALSE)</f>
        <v>#N/A</v>
      </c>
      <c r="G31" s="1340"/>
      <c r="H31" s="26" t="e">
        <f>VLOOKUP(A31,'Athlete and Points'!$A$1:$S$279,11,FALSE)</f>
        <v>#N/A</v>
      </c>
      <c r="I31" s="1339" t="e">
        <f>VLOOKUP(A31,'Athlete and Points'!$A$1:$S$279,14,FALSE)</f>
        <v>#N/A</v>
      </c>
      <c r="J31" s="1340"/>
      <c r="K31" s="1340"/>
      <c r="L31" s="1340"/>
      <c r="M31" s="26" t="e">
        <f>VLOOKUP(A31,'Athlete and Points'!$A$1:$S$279,17,FALSE)</f>
        <v>#N/A</v>
      </c>
      <c r="N31" s="1341"/>
      <c r="O31" s="1342"/>
      <c r="P31" s="1341"/>
      <c r="Q31" s="1343"/>
      <c r="R31" s="5"/>
    </row>
    <row r="32" spans="1:18" ht="13.5" thickBot="1">
      <c r="A32" s="25"/>
      <c r="B32" s="1344" t="e">
        <f>VLOOKUP(A32,'Athlete and Points'!$A$1:$S$279,2,FALSE)</f>
        <v>#N/A</v>
      </c>
      <c r="C32" s="1344"/>
      <c r="D32" s="24" t="e">
        <f>VLOOKUP(A32,'Athlete and Points'!$A$1:$S$279,4,FALSE)</f>
        <v>#N/A</v>
      </c>
      <c r="E32" s="23" t="e">
        <f>VLOOKUP(A32,'Athlete and Points'!$A$1:$S$279,5,FALSE)</f>
        <v>#N/A</v>
      </c>
      <c r="F32" s="1345" t="e">
        <f>VLOOKUP(A32,'Athlete and Points'!$A$1:$S$279,8,FALSE)</f>
        <v>#N/A</v>
      </c>
      <c r="G32" s="1346"/>
      <c r="H32" s="23" t="e">
        <f>VLOOKUP(A32,'Athlete and Points'!$A$1:$S$279,11,FALSE)</f>
        <v>#N/A</v>
      </c>
      <c r="I32" s="1345" t="e">
        <f>VLOOKUP(A32,'Athlete and Points'!$A$1:$S$279,14,FALSE)</f>
        <v>#N/A</v>
      </c>
      <c r="J32" s="1346"/>
      <c r="K32" s="1346"/>
      <c r="L32" s="1346"/>
      <c r="M32" s="23" t="e">
        <f>VLOOKUP(A32,'Athlete and Points'!$A$1:$S$279,17,FALSE)</f>
        <v>#N/A</v>
      </c>
      <c r="N32" s="1347"/>
      <c r="O32" s="1348"/>
      <c r="P32" s="1347"/>
      <c r="Q32" s="1349"/>
      <c r="R32" s="18"/>
    </row>
    <row r="33" spans="1:18">
      <c r="A33" s="25"/>
      <c r="B33" s="1344" t="e">
        <f>VLOOKUP(A33,'Athlete and Points'!$A$1:$S$279,2,FALSE)</f>
        <v>#N/A</v>
      </c>
      <c r="C33" s="1344"/>
      <c r="D33" s="24" t="e">
        <f>VLOOKUP(A33,'Athlete and Points'!$A$1:$S$279,4,FALSE)</f>
        <v>#N/A</v>
      </c>
      <c r="E33" s="23" t="e">
        <f>VLOOKUP(A33,'Athlete and Points'!$A$1:$S$279,5,FALSE)</f>
        <v>#N/A</v>
      </c>
      <c r="F33" s="1345" t="e">
        <f>VLOOKUP(A33,'Athlete and Points'!$A$1:$S$279,8,FALSE)</f>
        <v>#N/A</v>
      </c>
      <c r="G33" s="1346"/>
      <c r="H33" s="23" t="e">
        <f>VLOOKUP(A33,'Athlete and Points'!$A$1:$S$279,11,FALSE)</f>
        <v>#N/A</v>
      </c>
      <c r="I33" s="1345" t="e">
        <f>VLOOKUP(A33,'Athlete and Points'!$A$1:$S$279,14,FALSE)</f>
        <v>#N/A</v>
      </c>
      <c r="J33" s="1346"/>
      <c r="K33" s="1346"/>
      <c r="L33" s="1346"/>
      <c r="M33" s="23" t="e">
        <f>VLOOKUP(A33,'Athlete and Points'!$A$1:$S$279,17,FALSE)</f>
        <v>#N/A</v>
      </c>
      <c r="N33" s="1347"/>
      <c r="O33" s="1348"/>
      <c r="P33" s="1347"/>
      <c r="Q33" s="1349"/>
      <c r="R33" s="22"/>
    </row>
    <row r="34" spans="1:18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18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18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18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18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18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18" ht="13.5" thickBot="1">
      <c r="A40" s="21"/>
      <c r="B40" s="1350" t="e">
        <f>VLOOKUP(A40,'Athlete and Points'!$A$1:$S$279,2,FALSE)</f>
        <v>#N/A</v>
      </c>
      <c r="C40" s="1350"/>
      <c r="D40" s="20" t="e">
        <f>VLOOKUP(A40,'Athlete and Points'!$A$1:$S$279,4,FALSE)</f>
        <v>#N/A</v>
      </c>
      <c r="E40" s="19" t="e">
        <f>VLOOKUP(A40,'Athlete and Points'!$A$1:$S$279,5,FALSE)</f>
        <v>#N/A</v>
      </c>
      <c r="F40" s="1351" t="e">
        <f>VLOOKUP(A40,'Athlete and Points'!$A$1:$S$279,8,FALSE)</f>
        <v>#N/A</v>
      </c>
      <c r="G40" s="1352"/>
      <c r="H40" s="19" t="e">
        <f>VLOOKUP(A40,'Athlete and Points'!$A$1:$S$279,11,FALSE)</f>
        <v>#N/A</v>
      </c>
      <c r="I40" s="1351" t="e">
        <f>VLOOKUP(A40,'Athlete and Points'!$A$1:$S$279,14,FALSE)</f>
        <v>#N/A</v>
      </c>
      <c r="J40" s="1352"/>
      <c r="K40" s="1352"/>
      <c r="L40" s="1352"/>
      <c r="M40" s="19" t="e">
        <f>VLOOKUP(A40,'Athlete and Points'!$A$1:$S$279,17,FALSE)</f>
        <v>#N/A</v>
      </c>
      <c r="N40" s="1353"/>
      <c r="O40" s="1354"/>
      <c r="P40" s="1353"/>
      <c r="Q40" s="1355"/>
      <c r="R40" s="18"/>
    </row>
    <row r="41" spans="1:18" ht="1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  <row r="42" spans="1:18" ht="13.5" thickBot="1">
      <c r="A42" s="16"/>
    </row>
    <row r="43" spans="1:18" ht="14.25" thickTop="1" thickBot="1">
      <c r="A43" s="1356" t="s">
        <v>386</v>
      </c>
      <c r="B43" s="1357"/>
      <c r="C43" s="1357"/>
      <c r="D43" s="1357"/>
      <c r="E43" s="1357"/>
      <c r="F43" s="1357"/>
      <c r="G43" s="1357"/>
      <c r="N43" s="15">
        <v>0</v>
      </c>
    </row>
    <row r="44" spans="1:18" ht="13.5" thickBot="1">
      <c r="A44" s="1356" t="s">
        <v>385</v>
      </c>
      <c r="B44" s="1357"/>
      <c r="C44" s="1357"/>
      <c r="D44" s="1357"/>
      <c r="E44" s="1357"/>
      <c r="N44" s="14" t="s">
        <v>384</v>
      </c>
    </row>
    <row r="45" spans="1:18" ht="13.5" thickBot="1">
      <c r="A45" s="1356" t="s">
        <v>383</v>
      </c>
      <c r="B45" s="1357"/>
      <c r="C45" s="1357"/>
      <c r="D45" s="1357"/>
      <c r="E45" s="1357"/>
      <c r="N45" s="13" t="s">
        <v>350</v>
      </c>
    </row>
    <row r="46" spans="1:18" ht="13.5" thickTop="1"/>
    <row r="47" spans="1:18" ht="18">
      <c r="B47" s="12" t="s">
        <v>382</v>
      </c>
      <c r="C47" s="12"/>
    </row>
    <row r="48" spans="1:18" ht="18.75">
      <c r="D48" s="11" t="s">
        <v>381</v>
      </c>
    </row>
    <row r="49" spans="1:8" ht="18.75" thickBot="1">
      <c r="E49" s="10" t="s">
        <v>380</v>
      </c>
    </row>
    <row r="50" spans="1:8" ht="24.75" thickTop="1">
      <c r="A50" s="1361" t="s">
        <v>379</v>
      </c>
      <c r="B50" s="1362"/>
      <c r="C50" s="1362"/>
      <c r="D50" s="1372"/>
      <c r="E50" s="1373" t="s">
        <v>378</v>
      </c>
      <c r="F50" s="1372"/>
      <c r="G50" s="9" t="s">
        <v>377</v>
      </c>
      <c r="H50" s="8" t="s">
        <v>376</v>
      </c>
    </row>
    <row r="51" spans="1:8" ht="24">
      <c r="A51" s="1374" t="s">
        <v>375</v>
      </c>
      <c r="B51" s="1375"/>
      <c r="C51" s="1375"/>
      <c r="D51" s="1319"/>
      <c r="E51" s="1318" t="s">
        <v>374</v>
      </c>
      <c r="F51" s="1319"/>
      <c r="G51" s="522" t="s">
        <v>373</v>
      </c>
      <c r="H51" s="7" t="s">
        <v>372</v>
      </c>
    </row>
    <row r="52" spans="1:8" ht="24.75" thickBot="1">
      <c r="A52" s="1358" t="s">
        <v>371</v>
      </c>
      <c r="B52" s="1285"/>
      <c r="C52" s="1285"/>
      <c r="D52" s="1359"/>
      <c r="E52" s="1360" t="s">
        <v>370</v>
      </c>
      <c r="F52" s="1359"/>
      <c r="G52" s="6" t="s">
        <v>369</v>
      </c>
      <c r="H52" s="5" t="s">
        <v>368</v>
      </c>
    </row>
    <row r="53" spans="1:8" ht="24" customHeight="1" thickTop="1">
      <c r="A53" s="1361"/>
      <c r="B53" s="1362"/>
      <c r="C53" s="1362"/>
      <c r="D53" s="1363"/>
      <c r="E53" s="1361" t="s">
        <v>367</v>
      </c>
      <c r="F53" s="1363"/>
      <c r="G53" s="1367"/>
      <c r="H53" s="1369"/>
    </row>
    <row r="54" spans="1:8" ht="13.5" thickBot="1">
      <c r="A54" s="1364"/>
      <c r="B54" s="1365"/>
      <c r="C54" s="1365"/>
      <c r="D54" s="1366"/>
      <c r="E54" s="1371" t="s">
        <v>366</v>
      </c>
      <c r="F54" s="1284"/>
      <c r="G54" s="1368"/>
      <c r="H54" s="1370"/>
    </row>
    <row r="55" spans="1:8">
      <c r="A55" s="1376"/>
      <c r="B55" s="1377"/>
      <c r="C55" s="1377"/>
      <c r="D55" s="1378"/>
      <c r="E55" s="1379"/>
      <c r="F55" s="1380"/>
      <c r="G55" s="1381"/>
      <c r="H55" s="1382"/>
    </row>
    <row r="56" spans="1:8" ht="13.5" thickBot="1">
      <c r="A56" s="1383"/>
      <c r="B56" s="1384"/>
      <c r="C56" s="1384"/>
      <c r="D56" s="1385"/>
      <c r="E56" s="1383"/>
      <c r="F56" s="1385"/>
      <c r="G56" s="1386"/>
      <c r="H56" s="1387"/>
    </row>
    <row r="57" spans="1:8" ht="13.5" thickTop="1">
      <c r="A57" s="1361" t="s">
        <v>947</v>
      </c>
      <c r="B57" s="1362"/>
      <c r="C57" s="1362"/>
      <c r="D57" s="1363"/>
      <c r="E57" s="1361" t="s">
        <v>365</v>
      </c>
      <c r="F57" s="1363"/>
      <c r="G57" s="1367"/>
      <c r="H57" s="1369"/>
    </row>
    <row r="58" spans="1:8" ht="13.5" thickBot="1">
      <c r="A58" s="1364"/>
      <c r="B58" s="1365"/>
      <c r="C58" s="1365"/>
      <c r="D58" s="1366"/>
      <c r="E58" s="1379"/>
      <c r="F58" s="1380"/>
      <c r="G58" s="1368"/>
      <c r="H58" s="1370"/>
    </row>
    <row r="59" spans="1:8">
      <c r="A59" s="1376"/>
      <c r="B59" s="1377"/>
      <c r="C59" s="1377"/>
      <c r="D59" s="1378"/>
      <c r="E59" s="1379"/>
      <c r="F59" s="1380"/>
      <c r="G59" s="1381"/>
      <c r="H59" s="1382"/>
    </row>
    <row r="60" spans="1:8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8">
      <c r="A61" s="1376"/>
      <c r="B61" s="1377"/>
      <c r="C61" s="1377"/>
      <c r="D61" s="1378"/>
      <c r="E61" s="1379"/>
      <c r="F61" s="1380"/>
      <c r="G61" s="1381"/>
      <c r="H61" s="1382"/>
    </row>
    <row r="62" spans="1:8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8">
      <c r="A63" s="1376"/>
      <c r="B63" s="1377"/>
      <c r="C63" s="1377"/>
      <c r="D63" s="1378"/>
      <c r="E63" s="1379"/>
      <c r="F63" s="1380"/>
      <c r="G63" s="1381"/>
      <c r="H63" s="1382"/>
    </row>
    <row r="64" spans="1:8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 ht="13.5" thickTop="1">
      <c r="A65" s="1361"/>
      <c r="B65" s="1362"/>
      <c r="C65" s="1362"/>
      <c r="D65" s="1363"/>
      <c r="E65" s="1361" t="s">
        <v>364</v>
      </c>
      <c r="F65" s="1363"/>
      <c r="G65" s="1367"/>
      <c r="H65" s="1369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>
      <c r="A67" s="1376"/>
      <c r="B67" s="1377"/>
      <c r="C67" s="1377"/>
      <c r="D67" s="1378"/>
      <c r="E67" s="1379"/>
      <c r="F67" s="1380"/>
      <c r="G67" s="1381"/>
      <c r="H67" s="1382"/>
    </row>
    <row r="68" spans="1:8" ht="13.5" thickBot="1">
      <c r="A68" s="1383"/>
      <c r="B68" s="1384"/>
      <c r="C68" s="1384"/>
      <c r="D68" s="1385"/>
      <c r="E68" s="1383"/>
      <c r="F68" s="1385"/>
      <c r="G68" s="1386"/>
      <c r="H68" s="1387"/>
    </row>
    <row r="69" spans="1:8" ht="13.5" thickTop="1">
      <c r="A69" s="1361"/>
      <c r="B69" s="1362"/>
      <c r="C69" s="1362"/>
      <c r="D69" s="1363"/>
      <c r="E69" s="1361" t="s">
        <v>363</v>
      </c>
      <c r="F69" s="1363"/>
      <c r="G69" s="1367"/>
      <c r="H69" s="1369"/>
    </row>
    <row r="70" spans="1:8" ht="13.5" thickBot="1">
      <c r="A70" s="1364"/>
      <c r="B70" s="1365"/>
      <c r="C70" s="1365"/>
      <c r="D70" s="1366"/>
      <c r="E70" s="1379"/>
      <c r="F70" s="1380"/>
      <c r="G70" s="1368"/>
      <c r="H70" s="1370"/>
    </row>
    <row r="71" spans="1:8">
      <c r="A71" s="1376"/>
      <c r="B71" s="1377"/>
      <c r="C71" s="1377"/>
      <c r="D71" s="1378"/>
      <c r="E71" s="1379"/>
      <c r="F71" s="1380"/>
      <c r="G71" s="1381"/>
      <c r="H71" s="1382"/>
    </row>
    <row r="72" spans="1:8" ht="13.5" thickBot="1">
      <c r="A72" s="1383"/>
      <c r="B72" s="1384"/>
      <c r="C72" s="1384"/>
      <c r="D72" s="1385"/>
      <c r="E72" s="1383"/>
      <c r="F72" s="1385"/>
      <c r="G72" s="1386"/>
      <c r="H72" s="1387"/>
    </row>
    <row r="73" spans="1:8" ht="13.5" thickTop="1">
      <c r="A73" s="1361"/>
      <c r="B73" s="1362"/>
      <c r="C73" s="1362"/>
      <c r="D73" s="1363"/>
      <c r="E73" s="1361" t="s">
        <v>362</v>
      </c>
      <c r="F73" s="1363"/>
      <c r="G73" s="1367"/>
      <c r="H73" s="1369"/>
    </row>
    <row r="74" spans="1:8" ht="13.5" thickBot="1">
      <c r="A74" s="1364"/>
      <c r="B74" s="1365"/>
      <c r="C74" s="1365"/>
      <c r="D74" s="1366"/>
      <c r="E74" s="1379"/>
      <c r="F74" s="1380"/>
      <c r="G74" s="1368"/>
      <c r="H74" s="1370"/>
    </row>
    <row r="75" spans="1:8">
      <c r="A75" s="1376"/>
      <c r="B75" s="1377"/>
      <c r="C75" s="1377"/>
      <c r="D75" s="1378"/>
      <c r="E75" s="1379"/>
      <c r="F75" s="1380"/>
      <c r="G75" s="1381"/>
      <c r="H75" s="1382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 ht="46.5" customHeight="1" thickTop="1">
      <c r="A81" s="1361"/>
      <c r="B81" s="1362"/>
      <c r="C81" s="1362"/>
      <c r="D81" s="1363"/>
      <c r="E81" s="1361" t="s">
        <v>361</v>
      </c>
      <c r="F81" s="1363"/>
      <c r="G81" s="1367"/>
      <c r="H81" s="1369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>
      <c r="A83" s="1376"/>
      <c r="B83" s="1377"/>
      <c r="C83" s="1377"/>
      <c r="D83" s="1378"/>
      <c r="E83" s="1379"/>
      <c r="F83" s="1380"/>
      <c r="G83" s="1381"/>
      <c r="H83" s="1382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 ht="13.5" thickTop="1">
      <c r="A89" s="1361" t="s">
        <v>360</v>
      </c>
      <c r="B89" s="1372"/>
      <c r="C89" s="4">
        <f ca="1">TODAY()</f>
        <v>42433</v>
      </c>
      <c r="D89" s="1373" t="s">
        <v>359</v>
      </c>
      <c r="E89" s="1362"/>
      <c r="F89" s="1362"/>
      <c r="G89" s="1362"/>
      <c r="H89" s="1363"/>
    </row>
    <row r="90" spans="1:8">
      <c r="A90" s="1374" t="s">
        <v>358</v>
      </c>
      <c r="B90" s="1319"/>
      <c r="C90" s="532"/>
      <c r="D90" s="1318" t="s">
        <v>357</v>
      </c>
      <c r="E90" s="1288"/>
      <c r="F90" s="1288"/>
      <c r="G90" s="1288"/>
      <c r="H90" s="1289"/>
    </row>
    <row r="91" spans="1:8" ht="13.5" thickBot="1">
      <c r="A91" s="1358" t="s">
        <v>356</v>
      </c>
      <c r="B91" s="1359"/>
      <c r="C91" s="514"/>
      <c r="D91" s="1360" t="s">
        <v>355</v>
      </c>
      <c r="E91" s="1285"/>
      <c r="F91" s="1285"/>
      <c r="G91" s="1285"/>
      <c r="H91" s="1286"/>
    </row>
    <row r="92" spans="1:8" ht="13.5" thickTop="1">
      <c r="A92" s="3"/>
    </row>
  </sheetData>
  <protectedRanges>
    <protectedRange sqref="U4" name="Event ID_1"/>
  </protectedRanges>
  <mergeCells count="23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32:C32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40:C40"/>
    <mergeCell ref="F40:G40"/>
    <mergeCell ref="I40:L40"/>
    <mergeCell ref="N40:O40"/>
    <mergeCell ref="P40:Q40"/>
    <mergeCell ref="A43:G43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A52:D52"/>
    <mergeCell ref="E52:F52"/>
    <mergeCell ref="A53:D54"/>
    <mergeCell ref="E53:F53"/>
    <mergeCell ref="G53:G54"/>
    <mergeCell ref="H53:H54"/>
    <mergeCell ref="E54:F54"/>
    <mergeCell ref="A44:E44"/>
    <mergeCell ref="A45:E45"/>
    <mergeCell ref="A50:D50"/>
    <mergeCell ref="E50:F50"/>
    <mergeCell ref="A51:D51"/>
    <mergeCell ref="E51:F51"/>
    <mergeCell ref="A59:D60"/>
    <mergeCell ref="E59:F60"/>
    <mergeCell ref="G59:G60"/>
    <mergeCell ref="H59:H60"/>
    <mergeCell ref="A61:D62"/>
    <mergeCell ref="E61:F62"/>
    <mergeCell ref="G61:G62"/>
    <mergeCell ref="H61:H62"/>
    <mergeCell ref="A55:D56"/>
    <mergeCell ref="E55:F56"/>
    <mergeCell ref="G55:G56"/>
    <mergeCell ref="H55:H56"/>
    <mergeCell ref="A57:D58"/>
    <mergeCell ref="E57:F58"/>
    <mergeCell ref="G57:G58"/>
    <mergeCell ref="H57:H58"/>
    <mergeCell ref="A67:D68"/>
    <mergeCell ref="E67:F68"/>
    <mergeCell ref="G67:G68"/>
    <mergeCell ref="H67:H68"/>
    <mergeCell ref="A69:D70"/>
    <mergeCell ref="E69:F70"/>
    <mergeCell ref="G69:G70"/>
    <mergeCell ref="H69:H70"/>
    <mergeCell ref="A63:D64"/>
    <mergeCell ref="E63:F64"/>
    <mergeCell ref="G63:G64"/>
    <mergeCell ref="H63:H64"/>
    <mergeCell ref="A65:D66"/>
    <mergeCell ref="E65:F66"/>
    <mergeCell ref="G65:G66"/>
    <mergeCell ref="H65:H66"/>
    <mergeCell ref="A75:D76"/>
    <mergeCell ref="E75:F76"/>
    <mergeCell ref="G75:G76"/>
    <mergeCell ref="H75:H76"/>
    <mergeCell ref="A77:D78"/>
    <mergeCell ref="E77:F78"/>
    <mergeCell ref="G77:G78"/>
    <mergeCell ref="H77:H78"/>
    <mergeCell ref="A71:D72"/>
    <mergeCell ref="E71:F72"/>
    <mergeCell ref="G71:G72"/>
    <mergeCell ref="H71:H72"/>
    <mergeCell ref="A73:D74"/>
    <mergeCell ref="E73:F74"/>
    <mergeCell ref="G73:G74"/>
    <mergeCell ref="H73:H74"/>
    <mergeCell ref="A83:D84"/>
    <mergeCell ref="E83:F84"/>
    <mergeCell ref="G83:G84"/>
    <mergeCell ref="H83:H84"/>
    <mergeCell ref="A85:D86"/>
    <mergeCell ref="E85:F86"/>
    <mergeCell ref="G85:G86"/>
    <mergeCell ref="H85:H86"/>
    <mergeCell ref="A79:D80"/>
    <mergeCell ref="E79:F80"/>
    <mergeCell ref="G79:G80"/>
    <mergeCell ref="H79:H80"/>
    <mergeCell ref="A81:D82"/>
    <mergeCell ref="E81:F82"/>
    <mergeCell ref="G81:G82"/>
    <mergeCell ref="H81:H82"/>
    <mergeCell ref="A90:B90"/>
    <mergeCell ref="D90:H90"/>
    <mergeCell ref="A91:B91"/>
    <mergeCell ref="D91:H91"/>
    <mergeCell ref="A87:D88"/>
    <mergeCell ref="E87:F88"/>
    <mergeCell ref="G87:G88"/>
    <mergeCell ref="H87:H88"/>
    <mergeCell ref="A89:B89"/>
    <mergeCell ref="D89:H89"/>
  </mergeCells>
  <conditionalFormatting sqref="U5:U13">
    <cfRule type="expression" dxfId="2317" priority="22" stopIfTrue="1">
      <formula>ISERROR($B$5:$B$13)</formula>
    </cfRule>
  </conditionalFormatting>
  <conditionalFormatting sqref="W9">
    <cfRule type="expression" dxfId="2316" priority="21" stopIfTrue="1">
      <formula>ISERROR($E$9)</formula>
    </cfRule>
  </conditionalFormatting>
  <conditionalFormatting sqref="C20">
    <cfRule type="expression" dxfId="2315" priority="20" stopIfTrue="1">
      <formula>ISERROR(C20:D33)</formula>
    </cfRule>
  </conditionalFormatting>
  <conditionalFormatting sqref="C20">
    <cfRule type="expression" dxfId="2314" priority="19" stopIfTrue="1">
      <formula>ISERROR(C20:D33)</formula>
    </cfRule>
  </conditionalFormatting>
  <conditionalFormatting sqref="B23:B29">
    <cfRule type="expression" dxfId="2313" priority="18" stopIfTrue="1">
      <formula>ISERROR(B23:B38)</formula>
    </cfRule>
  </conditionalFormatting>
  <conditionalFormatting sqref="D23:D29">
    <cfRule type="expression" dxfId="2312" priority="17" stopIfTrue="1">
      <formula>ISERROR(D23:H38)</formula>
    </cfRule>
  </conditionalFormatting>
  <conditionalFormatting sqref="F23:F29">
    <cfRule type="expression" dxfId="2311" priority="16" stopIfTrue="1">
      <formula>ISERROR(F23:N38)</formula>
    </cfRule>
  </conditionalFormatting>
  <conditionalFormatting sqref="E23:E29">
    <cfRule type="expression" dxfId="2310" priority="15" stopIfTrue="1">
      <formula>ISERROR(E23:K38)</formula>
    </cfRule>
  </conditionalFormatting>
  <conditionalFormatting sqref="I23:I29">
    <cfRule type="expression" dxfId="2309" priority="14" stopIfTrue="1">
      <formula>ISERROR(H23:R38)</formula>
    </cfRule>
  </conditionalFormatting>
  <conditionalFormatting sqref="H23:H29 M23:M29">
    <cfRule type="expression" dxfId="2308" priority="13" stopIfTrue="1">
      <formula>ISERROR(G23:P38)</formula>
    </cfRule>
  </conditionalFormatting>
  <conditionalFormatting sqref="F6 C20 E5:E6 C5:C6 K9:R10 L11:N11 A31:B40 D31:M40 A20:B29 D20:Q29">
    <cfRule type="containsErrors" dxfId="2307" priority="12" stopIfTrue="1">
      <formula>ISERROR(A5)</formula>
    </cfRule>
  </conditionalFormatting>
  <conditionalFormatting sqref="B31:B40">
    <cfRule type="expression" dxfId="2306" priority="10" stopIfTrue="1">
      <formula>ISERROR(B31:B46)</formula>
    </cfRule>
  </conditionalFormatting>
  <conditionalFormatting sqref="D31:D40">
    <cfRule type="expression" dxfId="2305" priority="9" stopIfTrue="1">
      <formula>ISERROR(D31:H46)</formula>
    </cfRule>
  </conditionalFormatting>
  <conditionalFormatting sqref="F31:F40">
    <cfRule type="expression" dxfId="2304" priority="8" stopIfTrue="1">
      <formula>ISERROR(F31:N46)</formula>
    </cfRule>
  </conditionalFormatting>
  <conditionalFormatting sqref="E31:E40">
    <cfRule type="expression" dxfId="2303" priority="7" stopIfTrue="1">
      <formula>ISERROR(E31:K46)</formula>
    </cfRule>
  </conditionalFormatting>
  <conditionalFormatting sqref="I31:I40">
    <cfRule type="expression" dxfId="2302" priority="6" stopIfTrue="1">
      <formula>ISERROR(H31:R46)</formula>
    </cfRule>
  </conditionalFormatting>
  <conditionalFormatting sqref="H31:H40">
    <cfRule type="expression" dxfId="2301" priority="5" stopIfTrue="1">
      <formula>ISERROR(G31:P46)</formula>
    </cfRule>
  </conditionalFormatting>
  <conditionalFormatting sqref="M31:M40">
    <cfRule type="expression" dxfId="2300" priority="4" stopIfTrue="1">
      <formula>ISERROR(L31:U46)</formula>
    </cfRule>
  </conditionalFormatting>
  <conditionalFormatting sqref="I32:I39">
    <cfRule type="expression" dxfId="2299" priority="3" stopIfTrue="1">
      <formula>ISERROR(H32:R47)</formula>
    </cfRule>
  </conditionalFormatting>
  <conditionalFormatting sqref="I31:I40">
    <cfRule type="expression" dxfId="2298" priority="2" stopIfTrue="1">
      <formula>ISERROR(H31:R46)</formula>
    </cfRule>
  </conditionalFormatting>
  <conditionalFormatting sqref="I33:I40">
    <cfRule type="expression" dxfId="2297" priority="1" stopIfTrue="1">
      <formula>ISERROR(H33:R48)</formula>
    </cfRule>
  </conditionalFormatting>
  <conditionalFormatting sqref="B20:B22">
    <cfRule type="expression" dxfId="2296" priority="709" stopIfTrue="1">
      <formula>ISERROR(B20:B33)</formula>
    </cfRule>
  </conditionalFormatting>
  <conditionalFormatting sqref="D20:D22">
    <cfRule type="expression" dxfId="2295" priority="710" stopIfTrue="1">
      <formula>ISERROR(D20:H33)</formula>
    </cfRule>
  </conditionalFormatting>
  <conditionalFormatting sqref="F20:F22">
    <cfRule type="expression" dxfId="2294" priority="711" stopIfTrue="1">
      <formula>ISERROR(F20:N33)</formula>
    </cfRule>
  </conditionalFormatting>
  <conditionalFormatting sqref="E20:E22">
    <cfRule type="expression" dxfId="2293" priority="712" stopIfTrue="1">
      <formula>ISERROR(E20:K33)</formula>
    </cfRule>
  </conditionalFormatting>
  <conditionalFormatting sqref="I20:I22">
    <cfRule type="expression" dxfId="2292" priority="713" stopIfTrue="1">
      <formula>ISERROR(H20:R33)</formula>
    </cfRule>
  </conditionalFormatting>
  <conditionalFormatting sqref="H20:H22 M21:M22">
    <cfRule type="expression" dxfId="2291" priority="714" stopIfTrue="1">
      <formula>ISERROR(G20:P33)</formula>
    </cfRule>
  </conditionalFormatting>
  <hyperlinks>
    <hyperlink ref="U12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6" max="17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/>
  <dimension ref="A1:AF94"/>
  <sheetViews>
    <sheetView zoomScaleNormal="100" workbookViewId="0">
      <selection activeCell="A33" sqref="A33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33297</v>
      </c>
      <c r="V4" s="16"/>
      <c r="W4" s="16"/>
      <c r="Z4" s="594"/>
    </row>
    <row r="5" spans="1:26" ht="13.5" thickTop="1">
      <c r="A5" s="43" t="s">
        <v>423</v>
      </c>
      <c r="B5" s="556"/>
      <c r="C5" s="42"/>
      <c r="E5" s="42"/>
      <c r="F5" s="85"/>
      <c r="G5" s="58"/>
      <c r="H5" s="556"/>
      <c r="I5" s="556"/>
      <c r="J5" s="55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58"/>
      <c r="C6" s="83" t="e">
        <f>U6</f>
        <v>#N/A</v>
      </c>
      <c r="E6" s="55"/>
      <c r="F6" s="56" t="e">
        <f>U7</f>
        <v>#N/A</v>
      </c>
      <c r="G6" s="558"/>
      <c r="H6" s="558"/>
      <c r="I6" s="558"/>
      <c r="J6" s="55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56"/>
      <c r="M8" s="556"/>
      <c r="N8" s="556"/>
      <c r="O8" s="556"/>
      <c r="P8" s="556"/>
      <c r="Q8" s="556"/>
      <c r="R8" s="557"/>
      <c r="T8" s="39" t="s">
        <v>414</v>
      </c>
      <c r="U8" s="38" t="s">
        <v>468</v>
      </c>
      <c r="V8" s="16"/>
      <c r="W8" s="16"/>
      <c r="Z8" s="594"/>
    </row>
    <row r="9" spans="1:26">
      <c r="A9" s="41" t="s">
        <v>413</v>
      </c>
      <c r="B9" s="558"/>
      <c r="C9" s="558"/>
      <c r="D9" s="558"/>
      <c r="E9" s="558"/>
      <c r="F9" s="558"/>
      <c r="G9" s="558"/>
      <c r="H9" s="558"/>
      <c r="I9" s="55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56"/>
      <c r="C11" s="556"/>
      <c r="D11" s="42" t="s">
        <v>407</v>
      </c>
      <c r="E11" s="556"/>
      <c r="F11" s="556"/>
      <c r="G11" s="556"/>
      <c r="H11" s="556"/>
      <c r="I11" s="557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59"/>
      <c r="C12" s="559"/>
      <c r="D12" s="559"/>
      <c r="E12" s="559"/>
      <c r="F12" s="559"/>
      <c r="G12" s="559"/>
      <c r="H12" s="559"/>
      <c r="I12" s="55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54"/>
      <c r="C13" s="554"/>
      <c r="D13" s="554"/>
      <c r="E13" s="554"/>
      <c r="F13" s="554"/>
      <c r="G13" s="554"/>
      <c r="H13" s="554"/>
      <c r="I13" s="55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71" t="s">
        <v>393</v>
      </c>
      <c r="E17" s="569"/>
      <c r="F17" s="1295"/>
      <c r="G17" s="1296"/>
      <c r="H17" s="569"/>
      <c r="I17" s="1295"/>
      <c r="J17" s="1297"/>
      <c r="K17" s="1297"/>
      <c r="L17" s="1296"/>
      <c r="M17" s="57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65" t="s">
        <v>391</v>
      </c>
      <c r="E18" s="563" t="s">
        <v>353</v>
      </c>
      <c r="F18" s="1320" t="s">
        <v>352</v>
      </c>
      <c r="G18" s="1321"/>
      <c r="H18" s="563" t="s">
        <v>151</v>
      </c>
      <c r="I18" s="1320" t="s">
        <v>351</v>
      </c>
      <c r="J18" s="1322"/>
      <c r="K18" s="1322"/>
      <c r="L18" s="1321"/>
      <c r="M18" s="56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68" t="s">
        <v>389</v>
      </c>
      <c r="E19" s="32"/>
      <c r="F19" s="1328"/>
      <c r="G19" s="1329"/>
      <c r="H19" s="566"/>
      <c r="I19" s="1328"/>
      <c r="J19" s="1330"/>
      <c r="K19" s="1330"/>
      <c r="L19" s="1329"/>
      <c r="M19" s="56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62"/>
      <c r="N20" s="1336"/>
      <c r="O20" s="1337"/>
      <c r="P20" s="1336"/>
      <c r="Q20" s="1337"/>
      <c r="R20" s="560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72"/>
      <c r="C32" s="572"/>
      <c r="D32" s="560"/>
      <c r="E32" s="560"/>
      <c r="F32" s="1336"/>
      <c r="G32" s="1337"/>
      <c r="H32" s="560"/>
      <c r="I32" s="1336"/>
      <c r="J32" s="1337"/>
      <c r="K32" s="1337"/>
      <c r="L32" s="1337"/>
      <c r="M32" s="561"/>
      <c r="N32" s="1336"/>
      <c r="O32" s="1337"/>
      <c r="P32" s="1336"/>
      <c r="Q32" s="1337"/>
      <c r="R32" s="22"/>
    </row>
    <row r="33" spans="1:20">
      <c r="A33" s="28">
        <v>9045005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  <c r="T33" t="s">
        <v>928</v>
      </c>
    </row>
    <row r="34" spans="1:20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20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20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19" ht="18">
      <c r="B49" s="12" t="s">
        <v>382</v>
      </c>
      <c r="C49" s="12"/>
    </row>
    <row r="50" spans="1:19" ht="18.75">
      <c r="D50" s="11" t="s">
        <v>381</v>
      </c>
    </row>
    <row r="51" spans="1:19" ht="18.75" thickBot="1">
      <c r="E51" s="10" t="s">
        <v>380</v>
      </c>
    </row>
    <row r="52" spans="1:19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19" ht="24">
      <c r="A53" s="1374" t="s">
        <v>375</v>
      </c>
      <c r="B53" s="1375"/>
      <c r="C53" s="1375"/>
      <c r="D53" s="1319"/>
      <c r="E53" s="1318" t="s">
        <v>374</v>
      </c>
      <c r="F53" s="1319"/>
      <c r="G53" s="565" t="s">
        <v>373</v>
      </c>
      <c r="H53" s="7" t="s">
        <v>372</v>
      </c>
    </row>
    <row r="54" spans="1:19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19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19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19">
      <c r="A57" s="1376"/>
      <c r="B57" s="1377"/>
      <c r="C57" s="1377"/>
      <c r="D57" s="1378"/>
      <c r="E57" s="1379"/>
      <c r="F57" s="1380"/>
      <c r="G57" s="1381"/>
      <c r="H57" s="1382"/>
    </row>
    <row r="58" spans="1:19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19" ht="13.5" thickTop="1">
      <c r="A59" s="1361" t="s">
        <v>945</v>
      </c>
      <c r="B59" s="1362"/>
      <c r="C59" s="1362"/>
      <c r="D59" s="1363"/>
      <c r="E59" s="1361" t="s">
        <v>365</v>
      </c>
      <c r="F59" s="1363"/>
      <c r="G59" s="1367"/>
      <c r="H59" s="1369"/>
    </row>
    <row r="60" spans="1:19" ht="13.5" thickBot="1">
      <c r="A60" s="1364"/>
      <c r="B60" s="1365"/>
      <c r="C60" s="1365"/>
      <c r="D60" s="1366"/>
      <c r="E60" s="1379"/>
      <c r="F60" s="1380"/>
      <c r="G60" s="1368"/>
      <c r="H60" s="1370"/>
      <c r="S60" s="189" t="s">
        <v>946</v>
      </c>
    </row>
    <row r="61" spans="1:19">
      <c r="A61" s="1376"/>
      <c r="B61" s="1377"/>
      <c r="C61" s="1377"/>
      <c r="D61" s="1378"/>
      <c r="E61" s="1379"/>
      <c r="F61" s="1380"/>
      <c r="G61" s="1381"/>
      <c r="H61" s="1382"/>
    </row>
    <row r="62" spans="1:19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19">
      <c r="A63" s="1376"/>
      <c r="B63" s="1377"/>
      <c r="C63" s="1377"/>
      <c r="D63" s="1378"/>
      <c r="E63" s="1379"/>
      <c r="F63" s="1380"/>
      <c r="G63" s="1381"/>
      <c r="H63" s="1382"/>
    </row>
    <row r="64" spans="1:19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5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5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2290" priority="22" stopIfTrue="1">
      <formula>ISERROR($B$5:$B$13)</formula>
    </cfRule>
  </conditionalFormatting>
  <conditionalFormatting sqref="W9">
    <cfRule type="expression" dxfId="2289" priority="21" stopIfTrue="1">
      <formula>ISERROR($E$9)</formula>
    </cfRule>
  </conditionalFormatting>
  <conditionalFormatting sqref="C20">
    <cfRule type="expression" dxfId="2288" priority="20" stopIfTrue="1">
      <formula>ISERROR(C20:D35)</formula>
    </cfRule>
  </conditionalFormatting>
  <conditionalFormatting sqref="C20">
    <cfRule type="expression" dxfId="2287" priority="19" stopIfTrue="1">
      <formula>ISERROR(C20:D35)</formula>
    </cfRule>
  </conditionalFormatting>
  <conditionalFormatting sqref="B20:B31">
    <cfRule type="expression" dxfId="2286" priority="18" stopIfTrue="1">
      <formula>ISERROR(B20:B35)</formula>
    </cfRule>
  </conditionalFormatting>
  <conditionalFormatting sqref="D20:D31">
    <cfRule type="expression" dxfId="2285" priority="17" stopIfTrue="1">
      <formula>ISERROR(D20:H35)</formula>
    </cfRule>
  </conditionalFormatting>
  <conditionalFormatting sqref="F20:F31">
    <cfRule type="expression" dxfId="2284" priority="16" stopIfTrue="1">
      <formula>ISERROR(F20:N35)</formula>
    </cfRule>
  </conditionalFormatting>
  <conditionalFormatting sqref="E20:E31">
    <cfRule type="expression" dxfId="2283" priority="15" stopIfTrue="1">
      <formula>ISERROR(E20:K35)</formula>
    </cfRule>
  </conditionalFormatting>
  <conditionalFormatting sqref="I20:I31">
    <cfRule type="expression" dxfId="2282" priority="14" stopIfTrue="1">
      <formula>ISERROR(H20:R35)</formula>
    </cfRule>
  </conditionalFormatting>
  <conditionalFormatting sqref="H20:H31">
    <cfRule type="expression" dxfId="2281" priority="13" stopIfTrue="1">
      <formula>ISERROR(G20:P35)</formula>
    </cfRule>
  </conditionalFormatting>
  <conditionalFormatting sqref="F6 C20 E5:E6 C5:C6 K9:R10 L11:N11 A20:B31 D20:Q31 A33:B42 D33:M42">
    <cfRule type="containsErrors" dxfId="2280" priority="12" stopIfTrue="1">
      <formula>ISERROR(A5)</formula>
    </cfRule>
  </conditionalFormatting>
  <conditionalFormatting sqref="M21:M31">
    <cfRule type="expression" dxfId="2279" priority="11" stopIfTrue="1">
      <formula>ISERROR(L21:U36)</formula>
    </cfRule>
  </conditionalFormatting>
  <conditionalFormatting sqref="B33:B42">
    <cfRule type="expression" dxfId="2278" priority="10" stopIfTrue="1">
      <formula>ISERROR(B33:B48)</formula>
    </cfRule>
  </conditionalFormatting>
  <conditionalFormatting sqref="D33:D42">
    <cfRule type="expression" dxfId="2277" priority="9" stopIfTrue="1">
      <formula>ISERROR(D33:H48)</formula>
    </cfRule>
  </conditionalFormatting>
  <conditionalFormatting sqref="F33:F42">
    <cfRule type="expression" dxfId="2276" priority="8" stopIfTrue="1">
      <formula>ISERROR(F33:N48)</formula>
    </cfRule>
  </conditionalFormatting>
  <conditionalFormatting sqref="E33:E42">
    <cfRule type="expression" dxfId="2275" priority="7" stopIfTrue="1">
      <formula>ISERROR(E33:K48)</formula>
    </cfRule>
  </conditionalFormatting>
  <conditionalFormatting sqref="I33:I42">
    <cfRule type="expression" dxfId="2274" priority="6" stopIfTrue="1">
      <formula>ISERROR(H33:R48)</formula>
    </cfRule>
  </conditionalFormatting>
  <conditionalFormatting sqref="H33:H42">
    <cfRule type="expression" dxfId="2273" priority="5" stopIfTrue="1">
      <formula>ISERROR(G33:P48)</formula>
    </cfRule>
  </conditionalFormatting>
  <conditionalFormatting sqref="M33:M42">
    <cfRule type="expression" dxfId="2272" priority="4" stopIfTrue="1">
      <formula>ISERROR(L33:U48)</formula>
    </cfRule>
  </conditionalFormatting>
  <conditionalFormatting sqref="I34:I41">
    <cfRule type="expression" dxfId="2271" priority="3" stopIfTrue="1">
      <formula>ISERROR(H34:R49)</formula>
    </cfRule>
  </conditionalFormatting>
  <conditionalFormatting sqref="I33:I42">
    <cfRule type="expression" dxfId="2270" priority="2" stopIfTrue="1">
      <formula>ISERROR(H33:R48)</formula>
    </cfRule>
  </conditionalFormatting>
  <conditionalFormatting sqref="I35:I42">
    <cfRule type="expression" dxfId="2269" priority="1" stopIfTrue="1">
      <formula>ISERROR(H35:R50)</formula>
    </cfRule>
  </conditionalFormatting>
  <hyperlinks>
    <hyperlink ref="S60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F94"/>
  <sheetViews>
    <sheetView topLeftCell="A18" zoomScaleNormal="100" workbookViewId="0">
      <selection activeCell="U15" sqref="U1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33290</v>
      </c>
      <c r="V4" s="16"/>
      <c r="W4" s="16"/>
      <c r="Z4" s="594"/>
    </row>
    <row r="5" spans="1:26" ht="13.5" thickTop="1">
      <c r="A5" s="43" t="s">
        <v>423</v>
      </c>
      <c r="B5" s="530"/>
      <c r="C5" s="42" t="e">
        <f>U5</f>
        <v>#N/A</v>
      </c>
      <c r="E5" s="42"/>
      <c r="F5" s="85"/>
      <c r="G5" s="58"/>
      <c r="H5" s="530"/>
      <c r="I5" s="530"/>
      <c r="J5" s="530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29"/>
      <c r="C6" s="83" t="e">
        <f>U6</f>
        <v>#N/A</v>
      </c>
      <c r="E6" s="55"/>
      <c r="F6" s="56" t="e">
        <f>U7</f>
        <v>#N/A</v>
      </c>
      <c r="G6" s="529"/>
      <c r="H6" s="529"/>
      <c r="I6" s="529"/>
      <c r="J6" s="529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30"/>
      <c r="M8" s="530"/>
      <c r="N8" s="530"/>
      <c r="O8" s="530"/>
      <c r="P8" s="530"/>
      <c r="Q8" s="530"/>
      <c r="R8" s="531"/>
      <c r="T8" s="39" t="s">
        <v>414</v>
      </c>
      <c r="U8" s="38" t="s">
        <v>468</v>
      </c>
      <c r="V8" s="16"/>
      <c r="W8" s="16"/>
      <c r="Z8" s="594"/>
    </row>
    <row r="9" spans="1:26">
      <c r="A9" s="41" t="s">
        <v>413</v>
      </c>
      <c r="B9" s="529"/>
      <c r="C9" s="529"/>
      <c r="D9" s="529"/>
      <c r="E9" s="529"/>
      <c r="F9" s="529"/>
      <c r="G9" s="529"/>
      <c r="H9" s="529"/>
      <c r="I9" s="529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30"/>
      <c r="C11" s="530"/>
      <c r="D11" s="42" t="s">
        <v>407</v>
      </c>
      <c r="E11" s="530"/>
      <c r="F11" s="530"/>
      <c r="G11" s="530"/>
      <c r="H11" s="530"/>
      <c r="I11" s="531"/>
      <c r="J11" s="1266" t="s">
        <v>404</v>
      </c>
      <c r="K11" s="1267"/>
      <c r="L11" s="1268" t="str">
        <f>U8</f>
        <v>WC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32"/>
      <c r="C12" s="532"/>
      <c r="D12" s="532"/>
      <c r="E12" s="532"/>
      <c r="F12" s="532"/>
      <c r="G12" s="532"/>
      <c r="H12" s="532"/>
      <c r="I12" s="516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14"/>
      <c r="C13" s="514"/>
      <c r="D13" s="514"/>
      <c r="E13" s="514"/>
      <c r="F13" s="514"/>
      <c r="G13" s="514"/>
      <c r="H13" s="514"/>
      <c r="I13" s="51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6</v>
      </c>
      <c r="I15" s="37" t="s">
        <v>396</v>
      </c>
      <c r="J15" s="37"/>
      <c r="K15" s="1315">
        <f>COUNT(A21:A31)</f>
        <v>5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20" ht="15.75">
      <c r="A17" s="35" t="s">
        <v>394</v>
      </c>
      <c r="B17" s="1293" t="s">
        <v>379</v>
      </c>
      <c r="C17" s="1294"/>
      <c r="D17" s="519" t="s">
        <v>393</v>
      </c>
      <c r="E17" s="517"/>
      <c r="F17" s="1295"/>
      <c r="G17" s="1296"/>
      <c r="H17" s="517"/>
      <c r="I17" s="1295"/>
      <c r="J17" s="1297"/>
      <c r="K17" s="1297"/>
      <c r="L17" s="1296"/>
      <c r="M17" s="518"/>
      <c r="N17" s="1298" t="s">
        <v>377</v>
      </c>
      <c r="O17" s="1299"/>
      <c r="P17" s="1298" t="s">
        <v>376</v>
      </c>
      <c r="Q17" s="1300"/>
      <c r="R17" s="1299"/>
    </row>
    <row r="18" spans="1:20" ht="15.75">
      <c r="A18" s="34" t="s">
        <v>392</v>
      </c>
      <c r="B18" s="1318" t="s">
        <v>375</v>
      </c>
      <c r="C18" s="1319"/>
      <c r="D18" s="522" t="s">
        <v>391</v>
      </c>
      <c r="E18" s="520" t="s">
        <v>353</v>
      </c>
      <c r="F18" s="1320" t="s">
        <v>352</v>
      </c>
      <c r="G18" s="1321"/>
      <c r="H18" s="520" t="s">
        <v>151</v>
      </c>
      <c r="I18" s="1320" t="s">
        <v>351</v>
      </c>
      <c r="J18" s="1322"/>
      <c r="K18" s="1322"/>
      <c r="L18" s="1321"/>
      <c r="M18" s="521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20" ht="13.5" thickBot="1">
      <c r="A19" s="33" t="s">
        <v>390</v>
      </c>
      <c r="B19" s="1326" t="s">
        <v>371</v>
      </c>
      <c r="C19" s="1327"/>
      <c r="D19" s="525" t="s">
        <v>389</v>
      </c>
      <c r="E19" s="32"/>
      <c r="F19" s="1328"/>
      <c r="G19" s="1329"/>
      <c r="H19" s="523"/>
      <c r="I19" s="1328"/>
      <c r="J19" s="1330"/>
      <c r="K19" s="1330"/>
      <c r="L19" s="1329"/>
      <c r="M19" s="524"/>
      <c r="N19" s="1331" t="s">
        <v>369</v>
      </c>
      <c r="O19" s="1332"/>
      <c r="P19" s="1331" t="s">
        <v>368</v>
      </c>
      <c r="Q19" s="1333"/>
      <c r="R19" s="1332"/>
    </row>
    <row r="20" spans="1:20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26"/>
      <c r="N20" s="1336"/>
      <c r="O20" s="1337"/>
      <c r="P20" s="1336"/>
      <c r="Q20" s="1337"/>
      <c r="R20" s="527"/>
    </row>
    <row r="21" spans="1:20" ht="13.5" thickBot="1">
      <c r="A21" s="28">
        <v>9040172</v>
      </c>
      <c r="B21" s="1338" t="str">
        <f>VLOOKUP(A21,'Athlete and Points'!$A$1:$S$279,2,FALSE)</f>
        <v>STAVELEY Cameron</v>
      </c>
      <c r="C21" s="1338"/>
      <c r="D21" s="27">
        <f>VLOOKUP(A21,'Athlete and Points'!$A$1:$S$279,4,FALSE)</f>
        <v>97</v>
      </c>
      <c r="E21" s="26"/>
      <c r="F21" s="1339"/>
      <c r="G21" s="1340"/>
      <c r="H21" s="26"/>
      <c r="I21" s="1339"/>
      <c r="J21" s="1340"/>
      <c r="K21" s="1340"/>
      <c r="L21" s="1340"/>
      <c r="M21" s="23" t="e">
        <f>VLOOKUP(B21,Slopestyle!$A$1:$D$113,5,FALSE)</f>
        <v>#N/A</v>
      </c>
      <c r="N21" s="1341"/>
      <c r="O21" s="1342"/>
      <c r="P21" s="1341"/>
      <c r="Q21" s="1343"/>
      <c r="R21" s="18"/>
      <c r="T21" s="52" t="s">
        <v>928</v>
      </c>
    </row>
    <row r="22" spans="1:20">
      <c r="A22" s="25">
        <v>9040117</v>
      </c>
      <c r="B22" s="1344" t="str">
        <f>VLOOKUP(A22,'Athlete and Points'!$A$1:$S$279,2,FALSE)</f>
        <v>JAMES Scotty</v>
      </c>
      <c r="C22" s="1344"/>
      <c r="D22" s="24">
        <f>VLOOKUP(A22,'Athlete and Points'!$A$1:$S$279,4,FALSE)</f>
        <v>94</v>
      </c>
      <c r="E22" s="23"/>
      <c r="F22" s="1345"/>
      <c r="G22" s="1346"/>
      <c r="H22" s="23" t="e">
        <f>VLOOKUP(B22,Halfpipe!$A$1:$D$148,5,FALSE)</f>
        <v>#REF!</v>
      </c>
      <c r="I22" s="1345"/>
      <c r="J22" s="1346"/>
      <c r="K22" s="1346"/>
      <c r="L22" s="1346"/>
      <c r="M22" s="23" t="e">
        <f>VLOOKUP(B22,Slopestyle!$A$1:$D$113,5,FALSE)</f>
        <v>#REF!</v>
      </c>
      <c r="N22" s="1445">
        <v>41286</v>
      </c>
      <c r="O22" s="1348"/>
      <c r="P22" s="1445">
        <v>41294</v>
      </c>
      <c r="Q22" s="1349"/>
      <c r="R22" s="22"/>
      <c r="T22" s="52" t="s">
        <v>928</v>
      </c>
    </row>
    <row r="23" spans="1:20" ht="13.5" thickBot="1">
      <c r="A23" s="25">
        <v>7040073</v>
      </c>
      <c r="B23" s="1344" t="str">
        <f>VLOOKUP(A23,'Athlete and Points'!$A$1:$S$279,2,FALSE)</f>
        <v>LAIDLAW Timothy</v>
      </c>
      <c r="C23" s="1344"/>
      <c r="D23" s="24">
        <f>VLOOKUP(A23,'Athlete and Points'!$A$1:$S$279,4,FALSE)</f>
        <v>93</v>
      </c>
      <c r="E23" s="23"/>
      <c r="F23" s="1345"/>
      <c r="G23" s="1346"/>
      <c r="H23" s="23"/>
      <c r="I23" s="1345"/>
      <c r="J23" s="1346"/>
      <c r="K23" s="1346"/>
      <c r="L23" s="1346"/>
      <c r="M23" s="23" t="e">
        <f>VLOOKUP(B23,Slopestyle!$A$1:$D$113,5,FALSE)</f>
        <v>#N/A</v>
      </c>
      <c r="N23" s="1445">
        <v>41287</v>
      </c>
      <c r="O23" s="1348"/>
      <c r="P23" s="1445">
        <v>41294</v>
      </c>
      <c r="Q23" s="1349"/>
      <c r="R23" s="18"/>
      <c r="T23" s="52" t="s">
        <v>928</v>
      </c>
    </row>
    <row r="24" spans="1:20">
      <c r="A24" s="25">
        <v>9040091</v>
      </c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/>
      <c r="F24" s="1345"/>
      <c r="G24" s="1346"/>
      <c r="H24" s="23"/>
      <c r="I24" s="1345"/>
      <c r="J24" s="1346"/>
      <c r="K24" s="1346"/>
      <c r="L24" s="1346"/>
      <c r="M24" s="23" t="e">
        <f>VLOOKUP(B24,Slopestyle!$A$1:$D$113,5,FALSE)</f>
        <v>#N/A</v>
      </c>
      <c r="N24" s="1445">
        <v>41287</v>
      </c>
      <c r="O24" s="1348"/>
      <c r="P24" s="1445">
        <v>41294</v>
      </c>
      <c r="Q24" s="1349"/>
      <c r="R24" s="22"/>
      <c r="T24" s="52" t="s">
        <v>928</v>
      </c>
    </row>
    <row r="25" spans="1:20" ht="13.5" thickBot="1">
      <c r="A25" s="25">
        <v>9040163</v>
      </c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/>
      <c r="F25" s="1345"/>
      <c r="G25" s="1346"/>
      <c r="H25" s="23"/>
      <c r="I25" s="1345"/>
      <c r="J25" s="1346"/>
      <c r="K25" s="1346"/>
      <c r="L25" s="1346"/>
      <c r="M25" s="23" t="e">
        <f>VLOOKUP(B25,Slopestyle!$A$1:$D$113,5,FALSE)</f>
        <v>#N/A</v>
      </c>
      <c r="N25" s="1445">
        <v>41287</v>
      </c>
      <c r="O25" s="1348"/>
      <c r="P25" s="1445">
        <v>41294</v>
      </c>
      <c r="Q25" s="1349"/>
      <c r="R25" s="18"/>
      <c r="T25" s="52" t="s">
        <v>928</v>
      </c>
    </row>
    <row r="26" spans="1:20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VLOOKUP(B26,Slopestyle!$A$1:$D$113,5,FALSE)</f>
        <v>#N/A</v>
      </c>
      <c r="N26" s="1347"/>
      <c r="O26" s="1348"/>
      <c r="P26" s="1347"/>
      <c r="Q26" s="1349"/>
      <c r="R26" s="22"/>
    </row>
    <row r="27" spans="1:20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VLOOKUP(B27,Slopestyle!$A$1:$D$113,5,FALSE)</f>
        <v>#N/A</v>
      </c>
      <c r="N27" s="1347"/>
      <c r="O27" s="1348"/>
      <c r="P27" s="1347"/>
      <c r="Q27" s="1349"/>
      <c r="R27" s="18"/>
    </row>
    <row r="28" spans="1:20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VLOOKUP(B28,Slopestyle!$A$1:$D$113,5,FALSE)</f>
        <v>#N/A</v>
      </c>
      <c r="N28" s="1347"/>
      <c r="O28" s="1348"/>
      <c r="P28" s="1347"/>
      <c r="Q28" s="1349"/>
      <c r="R28" s="22"/>
    </row>
    <row r="29" spans="1:20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20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20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20" ht="13.5" thickBot="1">
      <c r="A32" s="29" t="s">
        <v>387</v>
      </c>
      <c r="B32" s="513"/>
      <c r="C32" s="513"/>
      <c r="D32" s="527"/>
      <c r="E32" s="527"/>
      <c r="F32" s="1336"/>
      <c r="G32" s="1337"/>
      <c r="H32" s="527"/>
      <c r="I32" s="1336"/>
      <c r="J32" s="1337"/>
      <c r="K32" s="1337"/>
      <c r="L32" s="1337"/>
      <c r="M32" s="528"/>
      <c r="N32" s="1336"/>
      <c r="O32" s="1337"/>
      <c r="P32" s="1336"/>
      <c r="Q32" s="1337"/>
      <c r="R32" s="22"/>
    </row>
    <row r="33" spans="1:20">
      <c r="A33" s="28">
        <v>9045034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/>
      <c r="G33" s="1340"/>
      <c r="H33" s="23" t="e">
        <f>VLOOKUP(B33,Halfpipe!$A$1:$D$148,5,FALSE)</f>
        <v>#N/A</v>
      </c>
      <c r="I33" s="1339"/>
      <c r="J33" s="1340"/>
      <c r="K33" s="1340"/>
      <c r="L33" s="1340"/>
      <c r="M33" s="26"/>
      <c r="N33" s="1388">
        <v>41286</v>
      </c>
      <c r="O33" s="1342"/>
      <c r="P33" s="1388">
        <v>41294</v>
      </c>
      <c r="Q33" s="1343"/>
      <c r="R33" s="5"/>
      <c r="T33" t="s">
        <v>928</v>
      </c>
    </row>
    <row r="34" spans="1:20" ht="13.5" thickBot="1">
      <c r="A34" s="25">
        <v>9045015</v>
      </c>
      <c r="B34" s="1344" t="str">
        <f>VLOOKUP(A34,'Athlete and Points'!$A$1:$S$279,2,FALSE)</f>
        <v>DAVIS-MEEHAN Michaela</v>
      </c>
      <c r="C34" s="1344"/>
      <c r="D34" s="24">
        <f>VLOOKUP(A34,'Athlete and Points'!$A$1:$S$279,4,FALSE)</f>
        <v>92</v>
      </c>
      <c r="E34" s="23"/>
      <c r="F34" s="1345"/>
      <c r="G34" s="1346"/>
      <c r="H34" s="23"/>
      <c r="I34" s="1345"/>
      <c r="J34" s="1346"/>
      <c r="K34" s="1346"/>
      <c r="L34" s="1346"/>
      <c r="M34" s="23" t="e">
        <f>VLOOKUP(B34,Slopestyle!$A$1:$D$113,5,FALSE)</f>
        <v>#N/A</v>
      </c>
      <c r="N34" s="1347"/>
      <c r="O34" s="1348"/>
      <c r="P34" s="1347"/>
      <c r="Q34" s="1349"/>
      <c r="R34" s="18"/>
      <c r="T34" t="s">
        <v>928</v>
      </c>
    </row>
    <row r="35" spans="1:20">
      <c r="A35" s="25">
        <v>9045054</v>
      </c>
      <c r="B35" s="1344" t="str">
        <f>VLOOKUP(A35,'Athlete and Points'!$A$1:$S$279,2,FALSE)</f>
        <v>FITCH Alex</v>
      </c>
      <c r="C35" s="1344"/>
      <c r="D35" s="24">
        <f>VLOOKUP(A35,'Athlete and Points'!$A$1:$S$279,4,FALSE)</f>
        <v>95</v>
      </c>
      <c r="E35" s="23"/>
      <c r="F35" s="1345"/>
      <c r="G35" s="1346"/>
      <c r="H35" s="23" t="e">
        <f>VLOOKUP(B35,Halfpipe!$A$1:$D$148,5,FALSE)</f>
        <v>#N/A</v>
      </c>
      <c r="I35" s="1345"/>
      <c r="J35" s="1346"/>
      <c r="K35" s="1346"/>
      <c r="L35" s="1346"/>
      <c r="M35" s="23"/>
      <c r="N35" s="1347"/>
      <c r="O35" s="1348"/>
      <c r="P35" s="1347"/>
      <c r="Q35" s="1349"/>
      <c r="R35" s="22"/>
      <c r="T35" s="52" t="s">
        <v>928</v>
      </c>
    </row>
    <row r="36" spans="1:20" ht="13.5" thickBot="1">
      <c r="A36" s="25">
        <v>9045044</v>
      </c>
      <c r="B36" s="1344" t="str">
        <f>VLOOKUP(A36,'Athlete and Points'!$A$1:$S$279,2,FALSE)</f>
        <v>TURNBULL Biba</v>
      </c>
      <c r="C36" s="1344"/>
      <c r="D36" s="24">
        <f>VLOOKUP(A36,'Athlete and Points'!$A$1:$S$279,4,FALSE)</f>
        <v>94</v>
      </c>
      <c r="E36" s="23"/>
      <c r="F36" s="1345"/>
      <c r="G36" s="1346"/>
      <c r="H36" s="23"/>
      <c r="I36" s="1345"/>
      <c r="J36" s="1346"/>
      <c r="K36" s="1346"/>
      <c r="L36" s="1346"/>
      <c r="M36" s="23" t="e">
        <f>VLOOKUP(B36,Slopestyle!$A$1:$D$113,5,FALSE)</f>
        <v>#N/A</v>
      </c>
      <c r="N36" s="1347"/>
      <c r="O36" s="1348"/>
      <c r="P36" s="1347"/>
      <c r="Q36" s="1349"/>
      <c r="R36" s="18"/>
      <c r="T36" s="52" t="s">
        <v>928</v>
      </c>
    </row>
    <row r="37" spans="1:20">
      <c r="A37" s="25">
        <v>9045022</v>
      </c>
      <c r="B37" s="1344" t="str">
        <f>VLOOKUP(A37,'Athlete and Points'!$A$1:$S$279,2,FALSE)</f>
        <v>STAVELEY Lauren</v>
      </c>
      <c r="C37" s="1344"/>
      <c r="D37" s="24">
        <f>VLOOKUP(A37,'Athlete and Points'!$A$1:$S$279,4,FALSE)</f>
        <v>94</v>
      </c>
      <c r="E37" s="23"/>
      <c r="F37" s="1345"/>
      <c r="G37" s="1346"/>
      <c r="H37" s="23"/>
      <c r="I37" s="1345"/>
      <c r="J37" s="1346"/>
      <c r="K37" s="1346"/>
      <c r="L37" s="1346"/>
      <c r="M37" s="23" t="e">
        <f>VLOOKUP(B37,Slopestyle!$A$1:$D$113,5,FALSE)</f>
        <v>#REF!</v>
      </c>
      <c r="N37" s="1347"/>
      <c r="O37" s="1348"/>
      <c r="P37" s="1347"/>
      <c r="Q37" s="1349"/>
      <c r="R37" s="22"/>
      <c r="T37" s="52" t="s">
        <v>928</v>
      </c>
    </row>
    <row r="38" spans="1:20" ht="13.5" thickBot="1">
      <c r="A38" s="25">
        <v>9045076</v>
      </c>
      <c r="B38" s="1344" t="str">
        <f>VLOOKUP(A38,'Athlete and Points'!$A$1:$S$279,2,FALSE)</f>
        <v>MULLINS Mahalah</v>
      </c>
      <c r="C38" s="1344"/>
      <c r="D38" s="24">
        <f>VLOOKUP(A38,'Athlete and Points'!$A$1:$S$279,4,FALSE)</f>
        <v>98</v>
      </c>
      <c r="E38" s="23"/>
      <c r="F38" s="1345"/>
      <c r="G38" s="1346"/>
      <c r="H38" s="23"/>
      <c r="I38" s="1345"/>
      <c r="J38" s="1346"/>
      <c r="K38" s="1346"/>
      <c r="L38" s="1346"/>
      <c r="M38" s="23" t="e">
        <f>VLOOKUP(B38,Slopestyle!$A$1:$D$113,5,FALSE)</f>
        <v>#REF!</v>
      </c>
      <c r="N38" s="1347"/>
      <c r="O38" s="1348"/>
      <c r="P38" s="1347"/>
      <c r="Q38" s="1349"/>
      <c r="R38" s="18"/>
      <c r="T38" s="52" t="s">
        <v>928</v>
      </c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VLOOKUP(B39,Slopestyle!$A$1:$D$113,5,FALSE)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VLOOKUP(B40,Slopestyle!$A$1:$D$113,5,FALSE)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21" ht="18">
      <c r="B49" s="12" t="s">
        <v>382</v>
      </c>
      <c r="C49" s="12"/>
    </row>
    <row r="50" spans="1:21" ht="18.75">
      <c r="D50" s="11" t="s">
        <v>381</v>
      </c>
    </row>
    <row r="51" spans="1:21" ht="18.75" thickBot="1">
      <c r="E51" s="10" t="s">
        <v>380</v>
      </c>
    </row>
    <row r="52" spans="1:21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21" ht="24">
      <c r="A53" s="1374" t="s">
        <v>375</v>
      </c>
      <c r="B53" s="1375"/>
      <c r="C53" s="1375"/>
      <c r="D53" s="1319"/>
      <c r="E53" s="1318" t="s">
        <v>374</v>
      </c>
      <c r="F53" s="1319"/>
      <c r="G53" s="522" t="s">
        <v>373</v>
      </c>
      <c r="H53" s="7" t="s">
        <v>372</v>
      </c>
    </row>
    <row r="54" spans="1:21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21" ht="24" customHeight="1" thickTop="1">
      <c r="A55" s="1361" t="s">
        <v>652</v>
      </c>
      <c r="B55" s="1362"/>
      <c r="C55" s="1362"/>
      <c r="D55" s="1363"/>
      <c r="E55" s="1361" t="s">
        <v>367</v>
      </c>
      <c r="F55" s="1363"/>
      <c r="G55" s="1446">
        <v>41287</v>
      </c>
      <c r="H55" s="1447">
        <v>41294</v>
      </c>
      <c r="S55" s="189" t="s">
        <v>929</v>
      </c>
      <c r="T55" s="52" t="s">
        <v>928</v>
      </c>
    </row>
    <row r="56" spans="1:21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21">
      <c r="A57" s="1376"/>
      <c r="B57" s="1377"/>
      <c r="C57" s="1377"/>
      <c r="D57" s="1378"/>
      <c r="E57" s="1379"/>
      <c r="F57" s="1380"/>
      <c r="G57" s="1381"/>
      <c r="H57" s="1382"/>
    </row>
    <row r="58" spans="1:21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21" ht="13.5" thickTop="1">
      <c r="A59" s="1361" t="s">
        <v>926</v>
      </c>
      <c r="B59" s="1362"/>
      <c r="C59" s="1362"/>
      <c r="D59" s="1363"/>
      <c r="E59" s="1361" t="s">
        <v>365</v>
      </c>
      <c r="F59" s="1363"/>
      <c r="G59" s="1367"/>
      <c r="H59" s="1369"/>
      <c r="S59" s="189" t="s">
        <v>927</v>
      </c>
      <c r="U59" t="s">
        <v>928</v>
      </c>
    </row>
    <row r="60" spans="1:21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21">
      <c r="A61" s="1376" t="s">
        <v>649</v>
      </c>
      <c r="B61" s="1377"/>
      <c r="C61" s="1377"/>
      <c r="D61" s="1378"/>
      <c r="E61" s="1379"/>
      <c r="F61" s="1380"/>
      <c r="G61" s="1381"/>
      <c r="H61" s="1382"/>
      <c r="S61" s="189" t="s">
        <v>925</v>
      </c>
      <c r="U61" s="52" t="s">
        <v>928</v>
      </c>
    </row>
    <row r="62" spans="1:21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21">
      <c r="A63" s="1376" t="s">
        <v>942</v>
      </c>
      <c r="B63" s="1377"/>
      <c r="C63" s="1377"/>
      <c r="D63" s="1378"/>
      <c r="E63" s="1379"/>
      <c r="F63" s="1380"/>
      <c r="G63" s="1381"/>
      <c r="H63" s="1382"/>
      <c r="S63" s="189" t="s">
        <v>943</v>
      </c>
      <c r="U63" s="52" t="s">
        <v>928</v>
      </c>
    </row>
    <row r="64" spans="1:21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 t="s">
        <v>944</v>
      </c>
      <c r="B65" s="1377"/>
      <c r="C65" s="1377"/>
      <c r="D65" s="1378"/>
      <c r="E65" s="1379"/>
      <c r="F65" s="1380"/>
      <c r="G65" s="1448">
        <v>41286</v>
      </c>
      <c r="H65" s="1449">
        <v>41294</v>
      </c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 t="s">
        <v>498</v>
      </c>
      <c r="B75" s="1362"/>
      <c r="C75" s="1362"/>
      <c r="D75" s="1363"/>
      <c r="E75" s="1361" t="s">
        <v>362</v>
      </c>
      <c r="F75" s="1363"/>
      <c r="G75" s="1446">
        <v>41286</v>
      </c>
      <c r="H75" s="1447">
        <v>41294</v>
      </c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32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1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</mergeCells>
  <conditionalFormatting sqref="U5:U13">
    <cfRule type="expression" dxfId="2268" priority="34" stopIfTrue="1">
      <formula>ISERROR($B$5:$B$13)</formula>
    </cfRule>
  </conditionalFormatting>
  <conditionalFormatting sqref="W9">
    <cfRule type="expression" dxfId="2267" priority="33" stopIfTrue="1">
      <formula>ISERROR($E$9)</formula>
    </cfRule>
  </conditionalFormatting>
  <conditionalFormatting sqref="C20">
    <cfRule type="expression" dxfId="2266" priority="32" stopIfTrue="1">
      <formula>ISERROR(C20:D35)</formula>
    </cfRule>
  </conditionalFormatting>
  <conditionalFormatting sqref="C20">
    <cfRule type="expression" dxfId="2265" priority="31" stopIfTrue="1">
      <formula>ISERROR(C20:D35)</formula>
    </cfRule>
  </conditionalFormatting>
  <conditionalFormatting sqref="B20:B31">
    <cfRule type="expression" dxfId="2264" priority="30" stopIfTrue="1">
      <formula>ISERROR(B20:B35)</formula>
    </cfRule>
  </conditionalFormatting>
  <conditionalFormatting sqref="D20:D31">
    <cfRule type="expression" dxfId="2263" priority="29" stopIfTrue="1">
      <formula>ISERROR(D20:H35)</formula>
    </cfRule>
  </conditionalFormatting>
  <conditionalFormatting sqref="F20:F31">
    <cfRule type="expression" dxfId="2262" priority="28" stopIfTrue="1">
      <formula>ISERROR(F20:N35)</formula>
    </cfRule>
  </conditionalFormatting>
  <conditionalFormatting sqref="E20:E31">
    <cfRule type="expression" dxfId="2261" priority="27" stopIfTrue="1">
      <formula>ISERROR(E20:K35)</formula>
    </cfRule>
  </conditionalFormatting>
  <conditionalFormatting sqref="I20:I31">
    <cfRule type="expression" dxfId="2260" priority="26" stopIfTrue="1">
      <formula>ISERROR(H20:R35)</formula>
    </cfRule>
  </conditionalFormatting>
  <conditionalFormatting sqref="H20:H21 H23:H31 M36:M42">
    <cfRule type="expression" dxfId="2259" priority="25" stopIfTrue="1">
      <formula>ISERROR(G20:P35)</formula>
    </cfRule>
  </conditionalFormatting>
  <conditionalFormatting sqref="F6 E5:E6 C5:C6 K9:R10 L11:N11 A20:B31 A33:B42 D34:L34 C20:Q20 D29:Q31 D22:G22 I22:L22 D33:G33 I33:M33 D41:M42 D35:G35 I35:M35 D23:L28 D21:L21 N21:Q28 D36:L40">
    <cfRule type="containsErrors" dxfId="2258" priority="24" stopIfTrue="1">
      <formula>ISERROR(A5)</formula>
    </cfRule>
  </conditionalFormatting>
  <conditionalFormatting sqref="M29:M31">
    <cfRule type="expression" dxfId="2257" priority="23" stopIfTrue="1">
      <formula>ISERROR(L29:U44)</formula>
    </cfRule>
  </conditionalFormatting>
  <conditionalFormatting sqref="B33:B42">
    <cfRule type="expression" dxfId="2256" priority="22" stopIfTrue="1">
      <formula>ISERROR(B33:B48)</formula>
    </cfRule>
  </conditionalFormatting>
  <conditionalFormatting sqref="D33:D42">
    <cfRule type="expression" dxfId="2255" priority="21" stopIfTrue="1">
      <formula>ISERROR(D33:H48)</formula>
    </cfRule>
  </conditionalFormatting>
  <conditionalFormatting sqref="F33:F42">
    <cfRule type="expression" dxfId="2254" priority="20" stopIfTrue="1">
      <formula>ISERROR(F33:N48)</formula>
    </cfRule>
  </conditionalFormatting>
  <conditionalFormatting sqref="E33:E42">
    <cfRule type="expression" dxfId="2253" priority="19" stopIfTrue="1">
      <formula>ISERROR(E33:K48)</formula>
    </cfRule>
  </conditionalFormatting>
  <conditionalFormatting sqref="I33:I42">
    <cfRule type="expression" dxfId="2252" priority="18" stopIfTrue="1">
      <formula>ISERROR(H33:R48)</formula>
    </cfRule>
  </conditionalFormatting>
  <conditionalFormatting sqref="H34 H36:H42">
    <cfRule type="expression" dxfId="2251" priority="17" stopIfTrue="1">
      <formula>ISERROR(G34:P49)</formula>
    </cfRule>
  </conditionalFormatting>
  <conditionalFormatting sqref="M33 M35">
    <cfRule type="expression" dxfId="2250" priority="16" stopIfTrue="1">
      <formula>ISERROR(L33:U48)</formula>
    </cfRule>
  </conditionalFormatting>
  <conditionalFormatting sqref="I34:I41">
    <cfRule type="expression" dxfId="2249" priority="15" stopIfTrue="1">
      <formula>ISERROR(H34:R49)</formula>
    </cfRule>
  </conditionalFormatting>
  <conditionalFormatting sqref="I33:I42">
    <cfRule type="expression" dxfId="2248" priority="14" stopIfTrue="1">
      <formula>ISERROR(H33:R48)</formula>
    </cfRule>
  </conditionalFormatting>
  <conditionalFormatting sqref="I35:I42">
    <cfRule type="expression" dxfId="2247" priority="13" stopIfTrue="1">
      <formula>ISERROR(H35:R50)</formula>
    </cfRule>
  </conditionalFormatting>
  <conditionalFormatting sqref="H22">
    <cfRule type="expression" dxfId="2246" priority="12" stopIfTrue="1">
      <formula>ISERROR(G22:P37)</formula>
    </cfRule>
  </conditionalFormatting>
  <conditionalFormatting sqref="H22">
    <cfRule type="containsErrors" dxfId="2245" priority="11" stopIfTrue="1">
      <formula>ISERROR(H22)</formula>
    </cfRule>
  </conditionalFormatting>
  <conditionalFormatting sqref="H22">
    <cfRule type="expression" dxfId="2244" priority="10" stopIfTrue="1">
      <formula>ISERROR(G22:P37)</formula>
    </cfRule>
  </conditionalFormatting>
  <conditionalFormatting sqref="H35 H33">
    <cfRule type="expression" dxfId="2243" priority="9" stopIfTrue="1">
      <formula>ISERROR(G33:P48)</formula>
    </cfRule>
  </conditionalFormatting>
  <conditionalFormatting sqref="H35 H33">
    <cfRule type="containsErrors" dxfId="2242" priority="8" stopIfTrue="1">
      <formula>ISERROR(H33)</formula>
    </cfRule>
  </conditionalFormatting>
  <conditionalFormatting sqref="H35 H33">
    <cfRule type="expression" dxfId="2241" priority="7" stopIfTrue="1">
      <formula>ISERROR(G33:P48)</formula>
    </cfRule>
  </conditionalFormatting>
  <conditionalFormatting sqref="M21:M28">
    <cfRule type="containsErrors" dxfId="2240" priority="6" stopIfTrue="1">
      <formula>ISERROR(M21)</formula>
    </cfRule>
  </conditionalFormatting>
  <conditionalFormatting sqref="M21:M28">
    <cfRule type="expression" dxfId="2239" priority="5" stopIfTrue="1">
      <formula>ISERROR(L21:U36)</formula>
    </cfRule>
  </conditionalFormatting>
  <conditionalFormatting sqref="M34">
    <cfRule type="containsErrors" dxfId="2238" priority="4" stopIfTrue="1">
      <formula>ISERROR(M34)</formula>
    </cfRule>
  </conditionalFormatting>
  <conditionalFormatting sqref="M34">
    <cfRule type="expression" dxfId="2237" priority="3" stopIfTrue="1">
      <formula>ISERROR(L34:U49)</formula>
    </cfRule>
  </conditionalFormatting>
  <conditionalFormatting sqref="M36:M40">
    <cfRule type="containsErrors" dxfId="2236" priority="2" stopIfTrue="1">
      <formula>ISERROR(M36)</formula>
    </cfRule>
  </conditionalFormatting>
  <hyperlinks>
    <hyperlink ref="S59" r:id="rId1"/>
    <hyperlink ref="S61" r:id="rId2"/>
    <hyperlink ref="S55" r:id="rId3"/>
    <hyperlink ref="S63" r:id="rId4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5"/>
  <rowBreaks count="1" manualBreakCount="1">
    <brk id="48" max="17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/>
  <dimension ref="A1:AF94"/>
  <sheetViews>
    <sheetView zoomScaleNormal="100" workbookViewId="0">
      <selection activeCell="U15" sqref="U15"/>
    </sheetView>
  </sheetViews>
  <sheetFormatPr defaultRowHeight="12.75"/>
  <cols>
    <col min="1" max="1" width="13" customWidth="1"/>
    <col min="2" max="2" width="12.5703125" customWidth="1"/>
    <col min="3" max="3" width="10" customWidth="1"/>
    <col min="6" max="6" width="2.7109375" customWidth="1"/>
    <col min="7" max="7" width="6.7109375" customWidth="1"/>
    <col min="8" max="8" width="7" customWidth="1"/>
    <col min="9" max="9" width="3.140625" customWidth="1"/>
    <col min="10" max="10" width="9.140625" hidden="1" customWidth="1"/>
    <col min="11" max="11" width="3.7109375" customWidth="1"/>
    <col min="12" max="12" width="1.42578125" customWidth="1"/>
    <col min="13" max="13" width="6.7109375" customWidth="1"/>
    <col min="14" max="14" width="5.7109375" customWidth="1"/>
    <col min="15" max="15" width="3" customWidth="1"/>
    <col min="16" max="16" width="3.140625" customWidth="1"/>
    <col min="17" max="17" width="4.42578125" customWidth="1"/>
    <col min="18" max="18" width="0.140625" customWidth="1"/>
    <col min="23" max="23" width="9.28515625" bestFit="1" customWidth="1"/>
    <col min="24" max="32" width="9.140625" style="593"/>
  </cols>
  <sheetData>
    <row r="1" spans="1:26" ht="18">
      <c r="A1" s="1278" t="s">
        <v>430</v>
      </c>
      <c r="B1" s="1278"/>
      <c r="C1" s="1278"/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  <c r="R1" s="1278"/>
    </row>
    <row r="2" spans="1:26" ht="18.75">
      <c r="A2" s="1279" t="s">
        <v>429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Z2" s="594"/>
    </row>
    <row r="3" spans="1:26" ht="18">
      <c r="A3" s="1280" t="s">
        <v>427</v>
      </c>
      <c r="B3" s="1280"/>
      <c r="C3" s="1280"/>
      <c r="D3" s="1280"/>
      <c r="E3" s="1280"/>
      <c r="F3" s="1280"/>
      <c r="G3" s="1280"/>
      <c r="H3" s="1280"/>
      <c r="I3" s="1280"/>
      <c r="J3" s="1280"/>
      <c r="K3" s="1280"/>
      <c r="L3" s="1280"/>
      <c r="M3" s="1280"/>
      <c r="N3" s="1280"/>
      <c r="O3" s="1280"/>
      <c r="P3" s="1280"/>
      <c r="Q3" s="1280"/>
      <c r="R3" s="1280"/>
      <c r="Z3" s="594"/>
    </row>
    <row r="4" spans="1:26" ht="13.5" thickBot="1">
      <c r="A4" s="16"/>
      <c r="D4" s="84"/>
      <c r="T4" s="39" t="s">
        <v>425</v>
      </c>
      <c r="U4" s="60">
        <v>33291</v>
      </c>
      <c r="V4" s="16"/>
      <c r="W4" s="16"/>
      <c r="Z4" s="594"/>
    </row>
    <row r="5" spans="1:26" ht="13.5" thickTop="1">
      <c r="A5" s="43" t="s">
        <v>423</v>
      </c>
      <c r="B5" s="556"/>
      <c r="C5" s="42" t="e">
        <f>U5</f>
        <v>#N/A</v>
      </c>
      <c r="E5" s="42"/>
      <c r="F5" s="85"/>
      <c r="G5" s="58"/>
      <c r="H5" s="556"/>
      <c r="I5" s="556"/>
      <c r="J5" s="556"/>
      <c r="K5" s="1281"/>
      <c r="L5" s="1281"/>
      <c r="M5" s="1281"/>
      <c r="N5" s="1281"/>
      <c r="O5" s="1281"/>
      <c r="P5" s="1281"/>
      <c r="Q5" s="1281"/>
      <c r="R5" s="1282"/>
      <c r="T5" s="39" t="s">
        <v>422</v>
      </c>
      <c r="U5" s="38" t="e">
        <f>VLOOKUP($U$4,Calendar!$1:$1048576,4,FALSE)</f>
        <v>#N/A</v>
      </c>
      <c r="V5" s="16"/>
      <c r="W5" s="16"/>
      <c r="Z5" s="594"/>
    </row>
    <row r="6" spans="1:26">
      <c r="A6" s="41" t="s">
        <v>420</v>
      </c>
      <c r="B6" s="558"/>
      <c r="C6" s="83" t="e">
        <f>U6</f>
        <v>#N/A</v>
      </c>
      <c r="E6" s="55"/>
      <c r="F6" s="56" t="e">
        <f>U7</f>
        <v>#N/A</v>
      </c>
      <c r="G6" s="558"/>
      <c r="H6" s="558"/>
      <c r="I6" s="558"/>
      <c r="J6" s="558"/>
      <c r="K6" s="1283"/>
      <c r="L6" s="1283"/>
      <c r="M6" s="1283"/>
      <c r="N6" s="1283"/>
      <c r="O6" s="1283"/>
      <c r="P6" s="1283"/>
      <c r="Q6" s="1283"/>
      <c r="R6" s="1284"/>
      <c r="T6" s="39" t="s">
        <v>340</v>
      </c>
      <c r="U6" s="38" t="e">
        <f>VLOOKUP($U$4,Calendar!$1:$1048576,9,FALSE)</f>
        <v>#N/A</v>
      </c>
      <c r="V6" s="16"/>
      <c r="W6" s="16"/>
      <c r="Z6" s="594"/>
    </row>
    <row r="7" spans="1:26" ht="13.5" thickBot="1">
      <c r="A7" s="40" t="s">
        <v>419</v>
      </c>
      <c r="B7" s="45"/>
      <c r="C7" s="45"/>
      <c r="D7" s="45"/>
      <c r="E7" s="45"/>
      <c r="F7" s="45"/>
      <c r="G7" s="45"/>
      <c r="H7" s="45"/>
      <c r="I7" s="45"/>
      <c r="J7" s="45"/>
      <c r="K7" s="1285"/>
      <c r="L7" s="1285"/>
      <c r="M7" s="1285"/>
      <c r="N7" s="1285"/>
      <c r="O7" s="1285"/>
      <c r="P7" s="1285"/>
      <c r="Q7" s="1285"/>
      <c r="R7" s="1286"/>
      <c r="T7" s="39" t="s">
        <v>354</v>
      </c>
      <c r="U7" s="38" t="e">
        <f>VLOOKUP($U$4,Calendar!$1:$1048576,7,FALSE)</f>
        <v>#N/A</v>
      </c>
      <c r="V7" s="16"/>
      <c r="W7" s="16"/>
      <c r="Z7" s="594"/>
    </row>
    <row r="8" spans="1:26" ht="13.5" thickTop="1">
      <c r="A8" s="43" t="s">
        <v>417</v>
      </c>
      <c r="B8" s="50"/>
      <c r="C8" s="50"/>
      <c r="D8" s="51" t="s">
        <v>416</v>
      </c>
      <c r="E8" s="50"/>
      <c r="F8" s="50"/>
      <c r="G8" s="50"/>
      <c r="H8" s="50"/>
      <c r="I8" s="50"/>
      <c r="J8" s="49"/>
      <c r="K8" s="48" t="s">
        <v>415</v>
      </c>
      <c r="L8" s="556"/>
      <c r="M8" s="556"/>
      <c r="N8" s="556"/>
      <c r="O8" s="556"/>
      <c r="P8" s="556"/>
      <c r="Q8" s="556"/>
      <c r="R8" s="557"/>
      <c r="T8" s="39" t="s">
        <v>414</v>
      </c>
      <c r="U8" s="38" t="s">
        <v>803</v>
      </c>
      <c r="V8" s="16"/>
      <c r="W8" s="16"/>
      <c r="Z8" s="594"/>
    </row>
    <row r="9" spans="1:26">
      <c r="A9" s="41" t="s">
        <v>413</v>
      </c>
      <c r="B9" s="558"/>
      <c r="C9" s="558"/>
      <c r="D9" s="558"/>
      <c r="E9" s="558"/>
      <c r="F9" s="558"/>
      <c r="G9" s="558"/>
      <c r="H9" s="558"/>
      <c r="I9" s="558"/>
      <c r="J9" s="47"/>
      <c r="K9" s="1287" t="e">
        <f>U9</f>
        <v>#N/A</v>
      </c>
      <c r="L9" s="1288"/>
      <c r="M9" s="1288"/>
      <c r="N9" s="1288"/>
      <c r="O9" s="1288"/>
      <c r="P9" s="1288"/>
      <c r="Q9" s="1288"/>
      <c r="R9" s="1289"/>
      <c r="T9" s="39" t="s">
        <v>412</v>
      </c>
      <c r="U9" s="46" t="e">
        <f>VLOOKUP($U$4,Calendar!$1:$1048576,5,FALSE)</f>
        <v>#N/A</v>
      </c>
      <c r="V9" s="39" t="s">
        <v>411</v>
      </c>
      <c r="W9" s="46" t="e">
        <f>VLOOKUP($U$4,Calendar!$1:$1048576,6,FALSE)</f>
        <v>#N/A</v>
      </c>
      <c r="Z9" s="594"/>
    </row>
    <row r="10" spans="1:26" ht="13.5" thickBot="1">
      <c r="A10" s="40" t="s">
        <v>410</v>
      </c>
      <c r="B10" s="45"/>
      <c r="C10" s="45"/>
      <c r="D10" s="45"/>
      <c r="E10" s="45"/>
      <c r="F10" s="45"/>
      <c r="G10" s="45"/>
      <c r="H10" s="45"/>
      <c r="I10" s="45"/>
      <c r="J10" s="44"/>
      <c r="K10" s="1290" t="e">
        <f>W9</f>
        <v>#N/A</v>
      </c>
      <c r="L10" s="1285"/>
      <c r="M10" s="1285"/>
      <c r="N10" s="1285"/>
      <c r="O10" s="1285"/>
      <c r="P10" s="1285"/>
      <c r="Q10" s="1285"/>
      <c r="R10" s="1286"/>
      <c r="T10" s="39" t="s">
        <v>409</v>
      </c>
      <c r="U10" s="38" t="e">
        <f>VLOOKUP($U$4,Calendar!$1:$1048576,33,FALSE)</f>
        <v>#N/A</v>
      </c>
      <c r="V10" s="16"/>
      <c r="W10" s="16"/>
    </row>
    <row r="11" spans="1:26" ht="14.25" thickTop="1" thickBot="1">
      <c r="A11" s="43" t="s">
        <v>408</v>
      </c>
      <c r="B11" s="556"/>
      <c r="C11" s="556"/>
      <c r="D11" s="42" t="s">
        <v>407</v>
      </c>
      <c r="E11" s="556"/>
      <c r="F11" s="556"/>
      <c r="G11" s="556"/>
      <c r="H11" s="556"/>
      <c r="I11" s="557"/>
      <c r="J11" s="1266" t="s">
        <v>404</v>
      </c>
      <c r="K11" s="1267"/>
      <c r="L11" s="1268" t="str">
        <f>U8</f>
        <v>WC SBX</v>
      </c>
      <c r="M11" s="1269"/>
      <c r="N11" s="1270"/>
      <c r="O11" s="1268"/>
      <c r="P11" s="1270"/>
      <c r="Q11" s="1268"/>
      <c r="R11" s="1271"/>
      <c r="T11" s="39" t="s">
        <v>406</v>
      </c>
      <c r="U11" s="38" t="e">
        <f>VLOOKUP($U$4,Calendar!$1:$1048576,32,FALSE)</f>
        <v>#N/A</v>
      </c>
      <c r="V11" s="16"/>
      <c r="W11" s="16"/>
    </row>
    <row r="12" spans="1:26" ht="13.5" thickBot="1">
      <c r="A12" s="41" t="s">
        <v>405</v>
      </c>
      <c r="B12" s="559"/>
      <c r="C12" s="559"/>
      <c r="D12" s="559"/>
      <c r="E12" s="559"/>
      <c r="F12" s="559"/>
      <c r="G12" s="559"/>
      <c r="H12" s="559"/>
      <c r="I12" s="553"/>
      <c r="J12" s="1272" t="s">
        <v>404</v>
      </c>
      <c r="K12" s="1273"/>
      <c r="L12" s="1274"/>
      <c r="M12" s="1275"/>
      <c r="N12" s="1276"/>
      <c r="O12" s="1274"/>
      <c r="P12" s="1276"/>
      <c r="Q12" s="1274"/>
      <c r="R12" s="1277"/>
      <c r="T12" s="39" t="s">
        <v>403</v>
      </c>
      <c r="U12" s="38" t="e">
        <f>VLOOKUP($U$4,Calendar!$1:$1048576,17,FALSE)</f>
        <v>#N/A</v>
      </c>
      <c r="V12" s="16"/>
      <c r="W12" s="16"/>
    </row>
    <row r="13" spans="1:26" ht="13.5" thickBot="1">
      <c r="A13" s="40" t="s">
        <v>402</v>
      </c>
      <c r="B13" s="554"/>
      <c r="C13" s="554"/>
      <c r="D13" s="554"/>
      <c r="E13" s="554"/>
      <c r="F13" s="554"/>
      <c r="G13" s="554"/>
      <c r="H13" s="554"/>
      <c r="I13" s="555"/>
      <c r="J13" s="1301" t="s">
        <v>401</v>
      </c>
      <c r="K13" s="1302"/>
      <c r="L13" s="1303"/>
      <c r="M13" s="1304"/>
      <c r="N13" s="1305"/>
      <c r="O13" s="1303"/>
      <c r="P13" s="1305"/>
      <c r="Q13" s="1303"/>
      <c r="R13" s="1306"/>
      <c r="T13" s="39" t="s">
        <v>400</v>
      </c>
      <c r="U13" s="38" t="e">
        <f>VLOOKUP($U$4,Calendar!$1:$1048576,16,FALSE)</f>
        <v>#N/A</v>
      </c>
      <c r="V13" s="16"/>
      <c r="W13" s="16"/>
    </row>
    <row r="14" spans="1:26" ht="18.75" thickTop="1">
      <c r="A14" s="1307" t="s">
        <v>399</v>
      </c>
      <c r="B14" s="1308"/>
      <c r="C14" s="1308"/>
      <c r="D14" s="1308"/>
      <c r="E14" s="1308"/>
      <c r="F14" s="1308"/>
      <c r="G14" s="1309"/>
      <c r="H14" s="1309"/>
      <c r="I14" s="1309"/>
      <c r="J14" s="1309"/>
      <c r="K14" s="1309"/>
      <c r="L14" s="1309"/>
      <c r="M14" s="1309"/>
      <c r="N14" s="1309"/>
      <c r="O14" s="1309"/>
      <c r="P14" s="1309"/>
      <c r="Q14" s="1310"/>
      <c r="R14" s="1311"/>
    </row>
    <row r="15" spans="1:26" ht="30.75" customHeight="1">
      <c r="A15" s="1313" t="s">
        <v>398</v>
      </c>
      <c r="B15" s="1314"/>
      <c r="C15" s="1314"/>
      <c r="D15" s="1314"/>
      <c r="E15" s="1314"/>
      <c r="F15" s="1314"/>
      <c r="G15" s="37" t="s">
        <v>397</v>
      </c>
      <c r="H15" s="37">
        <f>COUNT(A33:A42)</f>
        <v>1</v>
      </c>
      <c r="I15" s="37" t="s">
        <v>396</v>
      </c>
      <c r="J15" s="37"/>
      <c r="K15" s="1315">
        <f>COUNT(A21:A31)</f>
        <v>0</v>
      </c>
      <c r="L15" s="1315"/>
      <c r="M15" s="37"/>
      <c r="N15" s="37"/>
      <c r="O15" s="37"/>
      <c r="P15" s="37"/>
      <c r="Q15" s="36"/>
      <c r="R15" s="1312"/>
    </row>
    <row r="16" spans="1:26" ht="18.75" thickBot="1">
      <c r="A16" s="1316" t="s">
        <v>395</v>
      </c>
      <c r="B16" s="1317"/>
      <c r="C16" s="1317"/>
      <c r="D16" s="1317"/>
      <c r="E16" s="1317"/>
      <c r="F16" s="1317"/>
      <c r="G16" s="1291"/>
      <c r="H16" s="1291"/>
      <c r="I16" s="1291"/>
      <c r="J16" s="1291"/>
      <c r="K16" s="1291"/>
      <c r="L16" s="1291"/>
      <c r="M16" s="1291"/>
      <c r="N16" s="1291"/>
      <c r="O16" s="1291"/>
      <c r="P16" s="1291"/>
      <c r="Q16" s="1292"/>
      <c r="R16" s="1312"/>
    </row>
    <row r="17" spans="1:18" ht="15.75">
      <c r="A17" s="35" t="s">
        <v>394</v>
      </c>
      <c r="B17" s="1293" t="s">
        <v>379</v>
      </c>
      <c r="C17" s="1294"/>
      <c r="D17" s="571" t="s">
        <v>393</v>
      </c>
      <c r="E17" s="569"/>
      <c r="F17" s="1295"/>
      <c r="G17" s="1296"/>
      <c r="H17" s="569"/>
      <c r="I17" s="1295"/>
      <c r="J17" s="1297"/>
      <c r="K17" s="1297"/>
      <c r="L17" s="1296"/>
      <c r="M17" s="570"/>
      <c r="N17" s="1298" t="s">
        <v>377</v>
      </c>
      <c r="O17" s="1299"/>
      <c r="P17" s="1298" t="s">
        <v>376</v>
      </c>
      <c r="Q17" s="1300"/>
      <c r="R17" s="1299"/>
    </row>
    <row r="18" spans="1:18" ht="15.75">
      <c r="A18" s="34" t="s">
        <v>392</v>
      </c>
      <c r="B18" s="1318" t="s">
        <v>375</v>
      </c>
      <c r="C18" s="1319"/>
      <c r="D18" s="565" t="s">
        <v>391</v>
      </c>
      <c r="E18" s="563" t="s">
        <v>353</v>
      </c>
      <c r="F18" s="1320" t="s">
        <v>352</v>
      </c>
      <c r="G18" s="1321"/>
      <c r="H18" s="563" t="s">
        <v>151</v>
      </c>
      <c r="I18" s="1320" t="s">
        <v>351</v>
      </c>
      <c r="J18" s="1322"/>
      <c r="K18" s="1322"/>
      <c r="L18" s="1321"/>
      <c r="M18" s="564" t="s">
        <v>115</v>
      </c>
      <c r="N18" s="1323" t="s">
        <v>373</v>
      </c>
      <c r="O18" s="1324"/>
      <c r="P18" s="1323" t="s">
        <v>372</v>
      </c>
      <c r="Q18" s="1325"/>
      <c r="R18" s="1324"/>
    </row>
    <row r="19" spans="1:18" ht="13.5" thickBot="1">
      <c r="A19" s="33" t="s">
        <v>390</v>
      </c>
      <c r="B19" s="1326" t="s">
        <v>371</v>
      </c>
      <c r="C19" s="1327"/>
      <c r="D19" s="568" t="s">
        <v>389</v>
      </c>
      <c r="E19" s="32"/>
      <c r="F19" s="1328"/>
      <c r="G19" s="1329"/>
      <c r="H19" s="566"/>
      <c r="I19" s="1328"/>
      <c r="J19" s="1330"/>
      <c r="K19" s="1330"/>
      <c r="L19" s="1329"/>
      <c r="M19" s="567"/>
      <c r="N19" s="1331" t="s">
        <v>369</v>
      </c>
      <c r="O19" s="1332"/>
      <c r="P19" s="1331" t="s">
        <v>368</v>
      </c>
      <c r="Q19" s="1333"/>
      <c r="R19" s="1332"/>
    </row>
    <row r="20" spans="1:18" ht="13.5" thickBot="1">
      <c r="A20" s="29" t="s">
        <v>388</v>
      </c>
      <c r="B20" s="30"/>
      <c r="C20" s="30"/>
      <c r="D20" s="31"/>
      <c r="E20" s="30"/>
      <c r="F20" s="1334"/>
      <c r="G20" s="1335"/>
      <c r="H20" s="30"/>
      <c r="I20" s="1334"/>
      <c r="J20" s="1335"/>
      <c r="K20" s="1335"/>
      <c r="L20" s="1335"/>
      <c r="M20" s="562"/>
      <c r="N20" s="1336"/>
      <c r="O20" s="1337"/>
      <c r="P20" s="1336"/>
      <c r="Q20" s="1337"/>
      <c r="R20" s="560"/>
    </row>
    <row r="21" spans="1:18" ht="13.5" thickBot="1">
      <c r="A21" s="28"/>
      <c r="B21" s="1338" t="e">
        <f>VLOOKUP(A21,'Athlete and Points'!$A$1:$S$279,2,FALSE)</f>
        <v>#N/A</v>
      </c>
      <c r="C21" s="1338"/>
      <c r="D21" s="27" t="e">
        <f>VLOOKUP(A21,'Athlete and Points'!$A$1:$S$279,4,FALSE)</f>
        <v>#N/A</v>
      </c>
      <c r="E21" s="26" t="e">
        <f>VLOOKUP(A21,'Athlete and Points'!$A$1:$S$279,5,FALSE)</f>
        <v>#N/A</v>
      </c>
      <c r="F21" s="1339" t="e">
        <f>VLOOKUP(A21,'Athlete and Points'!$A$1:$S$279,8,FALSE)</f>
        <v>#N/A</v>
      </c>
      <c r="G21" s="1340"/>
      <c r="H21" s="26" t="e">
        <f>VLOOKUP(A21,'Athlete and Points'!$A$1:$S$279,11,FALSE)</f>
        <v>#N/A</v>
      </c>
      <c r="I21" s="1339" t="e">
        <f>VLOOKUP(A21,'Athlete and Points'!$A$1:$S$279,14,FALSE)</f>
        <v>#N/A</v>
      </c>
      <c r="J21" s="1340"/>
      <c r="K21" s="1340"/>
      <c r="L21" s="1340"/>
      <c r="M21" s="26" t="e">
        <f>VLOOKUP(A21,'Athlete and Points'!$A$1:$S$279,17,FALSE)</f>
        <v>#N/A</v>
      </c>
      <c r="N21" s="1341"/>
      <c r="O21" s="1342"/>
      <c r="P21" s="1341"/>
      <c r="Q21" s="1343"/>
      <c r="R21" s="18"/>
    </row>
    <row r="22" spans="1:18">
      <c r="A22" s="25"/>
      <c r="B22" s="1344" t="e">
        <f>VLOOKUP(A22,'Athlete and Points'!$A$1:$S$279,2,FALSE)</f>
        <v>#N/A</v>
      </c>
      <c r="C22" s="1344"/>
      <c r="D22" s="24" t="e">
        <f>VLOOKUP(A22,'Athlete and Points'!$A$1:$S$279,4,FALSE)</f>
        <v>#N/A</v>
      </c>
      <c r="E22" s="23" t="e">
        <f>VLOOKUP(A22,'Athlete and Points'!$A$1:$S$279,5,FALSE)</f>
        <v>#N/A</v>
      </c>
      <c r="F22" s="1345" t="e">
        <f>VLOOKUP(A22,'Athlete and Points'!$A$1:$S$279,8,FALSE)</f>
        <v>#N/A</v>
      </c>
      <c r="G22" s="1346"/>
      <c r="H22" s="23" t="e">
        <f>VLOOKUP(A22,'Athlete and Points'!$A$1:$S$279,11,FALSE)</f>
        <v>#N/A</v>
      </c>
      <c r="I22" s="1345" t="e">
        <f>VLOOKUP(A22,'Athlete and Points'!$A$1:$S$279,14,FALSE)</f>
        <v>#N/A</v>
      </c>
      <c r="J22" s="1346"/>
      <c r="K22" s="1346"/>
      <c r="L22" s="1346"/>
      <c r="M22" s="23" t="e">
        <f>VLOOKUP(A22,'Athlete and Points'!$A$1:$S$279,17,FALSE)</f>
        <v>#N/A</v>
      </c>
      <c r="N22" s="1347"/>
      <c r="O22" s="1348"/>
      <c r="P22" s="1347"/>
      <c r="Q22" s="1349"/>
      <c r="R22" s="22"/>
    </row>
    <row r="23" spans="1:18" ht="13.5" thickBot="1">
      <c r="A23" s="25"/>
      <c r="B23" s="1344" t="e">
        <f>VLOOKUP(A23,'Athlete and Points'!$A$1:$S$279,2,FALSE)</f>
        <v>#N/A</v>
      </c>
      <c r="C23" s="1344"/>
      <c r="D23" s="24" t="e">
        <f>VLOOKUP(A23,'Athlete and Points'!$A$1:$S$279,4,FALSE)</f>
        <v>#N/A</v>
      </c>
      <c r="E23" s="23" t="e">
        <f>VLOOKUP(A23,'Athlete and Points'!$A$1:$S$279,5,FALSE)</f>
        <v>#N/A</v>
      </c>
      <c r="F23" s="1345" t="e">
        <f>VLOOKUP(A23,'Athlete and Points'!$A$1:$S$279,8,FALSE)</f>
        <v>#N/A</v>
      </c>
      <c r="G23" s="1346"/>
      <c r="H23" s="23" t="e">
        <f>VLOOKUP(A23,'Athlete and Points'!$A$1:$S$279,11,FALSE)</f>
        <v>#N/A</v>
      </c>
      <c r="I23" s="1345" t="e">
        <f>VLOOKUP(A23,'Athlete and Points'!$A$1:$S$279,14,FALSE)</f>
        <v>#N/A</v>
      </c>
      <c r="J23" s="1346"/>
      <c r="K23" s="1346"/>
      <c r="L23" s="1346"/>
      <c r="M23" s="23" t="e">
        <f>VLOOKUP(A23,'Athlete and Points'!$A$1:$S$279,17,FALSE)</f>
        <v>#N/A</v>
      </c>
      <c r="N23" s="1347"/>
      <c r="O23" s="1348"/>
      <c r="P23" s="1347"/>
      <c r="Q23" s="1349"/>
      <c r="R23" s="18"/>
    </row>
    <row r="24" spans="1:18">
      <c r="A24" s="25"/>
      <c r="B24" s="1344" t="e">
        <f>VLOOKUP(A24,'Athlete and Points'!$A$1:$S$279,2,FALSE)</f>
        <v>#N/A</v>
      </c>
      <c r="C24" s="1344"/>
      <c r="D24" s="24" t="e">
        <f>VLOOKUP(A24,'Athlete and Points'!$A$1:$S$279,4,FALSE)</f>
        <v>#N/A</v>
      </c>
      <c r="E24" s="23" t="e">
        <f>VLOOKUP(A24,'Athlete and Points'!$A$1:$S$279,5,FALSE)</f>
        <v>#N/A</v>
      </c>
      <c r="F24" s="1345" t="e">
        <f>VLOOKUP(A24,'Athlete and Points'!$A$1:$S$279,8,FALSE)</f>
        <v>#N/A</v>
      </c>
      <c r="G24" s="1346"/>
      <c r="H24" s="23" t="e">
        <f>VLOOKUP(A24,'Athlete and Points'!$A$1:$S$279,11,FALSE)</f>
        <v>#N/A</v>
      </c>
      <c r="I24" s="1345" t="e">
        <f>VLOOKUP(A24,'Athlete and Points'!$A$1:$S$279,14,FALSE)</f>
        <v>#N/A</v>
      </c>
      <c r="J24" s="1346"/>
      <c r="K24" s="1346"/>
      <c r="L24" s="1346"/>
      <c r="M24" s="23" t="e">
        <f>VLOOKUP(A24,'Athlete and Points'!$A$1:$S$279,17,FALSE)</f>
        <v>#N/A</v>
      </c>
      <c r="N24" s="1347"/>
      <c r="O24" s="1348"/>
      <c r="P24" s="1347"/>
      <c r="Q24" s="1349"/>
      <c r="R24" s="22"/>
    </row>
    <row r="25" spans="1:18" ht="13.5" thickBot="1">
      <c r="A25" s="25"/>
      <c r="B25" s="1344" t="e">
        <f>VLOOKUP(A25,'Athlete and Points'!$A$1:$S$279,2,FALSE)</f>
        <v>#N/A</v>
      </c>
      <c r="C25" s="1344"/>
      <c r="D25" s="24" t="e">
        <f>VLOOKUP(A25,'Athlete and Points'!$A$1:$S$279,4,FALSE)</f>
        <v>#N/A</v>
      </c>
      <c r="E25" s="23" t="e">
        <f>VLOOKUP(A25,'Athlete and Points'!$A$1:$S$279,5,FALSE)</f>
        <v>#N/A</v>
      </c>
      <c r="F25" s="1345" t="e">
        <f>VLOOKUP(A25,'Athlete and Points'!$A$1:$S$279,8,FALSE)</f>
        <v>#N/A</v>
      </c>
      <c r="G25" s="1346"/>
      <c r="H25" s="23" t="e">
        <f>VLOOKUP(A25,'Athlete and Points'!$A$1:$S$279,11,FALSE)</f>
        <v>#N/A</v>
      </c>
      <c r="I25" s="1345" t="e">
        <f>VLOOKUP(A25,'Athlete and Points'!$A$1:$S$279,14,FALSE)</f>
        <v>#N/A</v>
      </c>
      <c r="J25" s="1346"/>
      <c r="K25" s="1346"/>
      <c r="L25" s="1346"/>
      <c r="M25" s="23" t="e">
        <f>VLOOKUP(A25,'Athlete and Points'!$A$1:$S$279,17,FALSE)</f>
        <v>#N/A</v>
      </c>
      <c r="N25" s="1347"/>
      <c r="O25" s="1348"/>
      <c r="P25" s="1347"/>
      <c r="Q25" s="1349"/>
      <c r="R25" s="18"/>
    </row>
    <row r="26" spans="1:18">
      <c r="A26" s="25"/>
      <c r="B26" s="1344" t="e">
        <f>VLOOKUP(A26,'Athlete and Points'!$A$1:$S$279,2,FALSE)</f>
        <v>#N/A</v>
      </c>
      <c r="C26" s="1344"/>
      <c r="D26" s="24" t="e">
        <f>VLOOKUP(A26,'Athlete and Points'!$A$1:$S$279,4,FALSE)</f>
        <v>#N/A</v>
      </c>
      <c r="E26" s="23" t="e">
        <f>VLOOKUP(A26,'Athlete and Points'!$A$1:$S$279,5,FALSE)</f>
        <v>#N/A</v>
      </c>
      <c r="F26" s="1345" t="e">
        <f>VLOOKUP(A26,'Athlete and Points'!$A$1:$S$279,8,FALSE)</f>
        <v>#N/A</v>
      </c>
      <c r="G26" s="1346"/>
      <c r="H26" s="23" t="e">
        <f>VLOOKUP(A26,'Athlete and Points'!$A$1:$S$279,11,FALSE)</f>
        <v>#N/A</v>
      </c>
      <c r="I26" s="1345" t="e">
        <f>VLOOKUP(A26,'Athlete and Points'!$A$1:$S$279,14,FALSE)</f>
        <v>#N/A</v>
      </c>
      <c r="J26" s="1346"/>
      <c r="K26" s="1346"/>
      <c r="L26" s="1346"/>
      <c r="M26" s="23" t="e">
        <f>VLOOKUP(A26,'Athlete and Points'!$A$1:$S$279,17,FALSE)</f>
        <v>#N/A</v>
      </c>
      <c r="N26" s="1347"/>
      <c r="O26" s="1348"/>
      <c r="P26" s="1347"/>
      <c r="Q26" s="1349"/>
      <c r="R26" s="22"/>
    </row>
    <row r="27" spans="1:18" ht="13.5" thickBot="1">
      <c r="A27" s="25"/>
      <c r="B27" s="1344" t="e">
        <f>VLOOKUP(A27,'Athlete and Points'!$A$1:$S$279,2,FALSE)</f>
        <v>#N/A</v>
      </c>
      <c r="C27" s="1344"/>
      <c r="D27" s="24" t="e">
        <f>VLOOKUP(A27,'Athlete and Points'!$A$1:$S$279,4,FALSE)</f>
        <v>#N/A</v>
      </c>
      <c r="E27" s="23" t="e">
        <f>VLOOKUP(A27,'Athlete and Points'!$A$1:$S$279,5,FALSE)</f>
        <v>#N/A</v>
      </c>
      <c r="F27" s="1345" t="e">
        <f>VLOOKUP(A27,'Athlete and Points'!$A$1:$S$279,8,FALSE)</f>
        <v>#N/A</v>
      </c>
      <c r="G27" s="1346"/>
      <c r="H27" s="23" t="e">
        <f>VLOOKUP(A27,'Athlete and Points'!$A$1:$S$279,11,FALSE)</f>
        <v>#N/A</v>
      </c>
      <c r="I27" s="1345" t="e">
        <f>VLOOKUP(A27,'Athlete and Points'!$A$1:$S$279,14,FALSE)</f>
        <v>#N/A</v>
      </c>
      <c r="J27" s="1346"/>
      <c r="K27" s="1346"/>
      <c r="L27" s="1346"/>
      <c r="M27" s="23" t="e">
        <f>VLOOKUP(A27,'Athlete and Points'!$A$1:$S$279,17,FALSE)</f>
        <v>#N/A</v>
      </c>
      <c r="N27" s="1347"/>
      <c r="O27" s="1348"/>
      <c r="P27" s="1347"/>
      <c r="Q27" s="1349"/>
      <c r="R27" s="18"/>
    </row>
    <row r="28" spans="1:18">
      <c r="A28" s="25"/>
      <c r="B28" s="1344" t="e">
        <f>VLOOKUP(A28,'Athlete and Points'!$A$1:$S$279,2,FALSE)</f>
        <v>#N/A</v>
      </c>
      <c r="C28" s="1344"/>
      <c r="D28" s="24" t="e">
        <f>VLOOKUP(A28,'Athlete and Points'!$A$1:$S$279,4,FALSE)</f>
        <v>#N/A</v>
      </c>
      <c r="E28" s="23" t="e">
        <f>VLOOKUP(A28,'Athlete and Points'!$A$1:$S$279,5,FALSE)</f>
        <v>#N/A</v>
      </c>
      <c r="F28" s="1345" t="e">
        <f>VLOOKUP(A28,'Athlete and Points'!$A$1:$S$279,8,FALSE)</f>
        <v>#N/A</v>
      </c>
      <c r="G28" s="1346"/>
      <c r="H28" s="23" t="e">
        <f>VLOOKUP(A28,'Athlete and Points'!$A$1:$S$279,11,FALSE)</f>
        <v>#N/A</v>
      </c>
      <c r="I28" s="1345" t="e">
        <f>VLOOKUP(A28,'Athlete and Points'!$A$1:$S$279,14,FALSE)</f>
        <v>#N/A</v>
      </c>
      <c r="J28" s="1346"/>
      <c r="K28" s="1346"/>
      <c r="L28" s="1346"/>
      <c r="M28" s="23" t="e">
        <f>VLOOKUP(A28,'Athlete and Points'!$A$1:$S$279,17,FALSE)</f>
        <v>#N/A</v>
      </c>
      <c r="N28" s="1347"/>
      <c r="O28" s="1348"/>
      <c r="P28" s="1347"/>
      <c r="Q28" s="1349"/>
      <c r="R28" s="22"/>
    </row>
    <row r="29" spans="1:18" ht="13.5" thickBot="1">
      <c r="A29" s="25"/>
      <c r="B29" s="1344" t="e">
        <f>VLOOKUP(A29,'Athlete and Points'!$A$1:$S$279,2,FALSE)</f>
        <v>#N/A</v>
      </c>
      <c r="C29" s="1344"/>
      <c r="D29" s="24" t="e">
        <f>VLOOKUP(A29,'Athlete and Points'!$A$1:$S$279,4,FALSE)</f>
        <v>#N/A</v>
      </c>
      <c r="E29" s="23" t="e">
        <f>VLOOKUP(A29,'Athlete and Points'!$A$1:$S$279,5,FALSE)</f>
        <v>#N/A</v>
      </c>
      <c r="F29" s="1345" t="e">
        <f>VLOOKUP(A29,'Athlete and Points'!$A$1:$S$279,8,FALSE)</f>
        <v>#N/A</v>
      </c>
      <c r="G29" s="1346"/>
      <c r="H29" s="23" t="e">
        <f>VLOOKUP(A29,'Athlete and Points'!$A$1:$S$279,11,FALSE)</f>
        <v>#N/A</v>
      </c>
      <c r="I29" s="1345" t="e">
        <f>VLOOKUP(A29,'Athlete and Points'!$A$1:$S$279,14,FALSE)</f>
        <v>#N/A</v>
      </c>
      <c r="J29" s="1346"/>
      <c r="K29" s="1346"/>
      <c r="L29" s="1346"/>
      <c r="M29" s="23" t="e">
        <f>VLOOKUP(A29,'Athlete and Points'!$A$1:$S$279,17,FALSE)</f>
        <v>#N/A</v>
      </c>
      <c r="N29" s="1347"/>
      <c r="O29" s="1348"/>
      <c r="P29" s="1347"/>
      <c r="Q29" s="1349"/>
      <c r="R29" s="18"/>
    </row>
    <row r="30" spans="1:18">
      <c r="A30" s="25"/>
      <c r="B30" s="1344" t="e">
        <f>VLOOKUP(A30,'Athlete and Points'!$A$1:$S$279,2,FALSE)</f>
        <v>#N/A</v>
      </c>
      <c r="C30" s="1344"/>
      <c r="D30" s="24" t="e">
        <f>VLOOKUP(A30,'Athlete and Points'!$A$1:$S$279,4,FALSE)</f>
        <v>#N/A</v>
      </c>
      <c r="E30" s="23" t="e">
        <f>VLOOKUP(A30,'Athlete and Points'!$A$1:$S$279,5,FALSE)</f>
        <v>#N/A</v>
      </c>
      <c r="F30" s="1345" t="e">
        <f>VLOOKUP(A30,'Athlete and Points'!$A$1:$S$279,8,FALSE)</f>
        <v>#N/A</v>
      </c>
      <c r="G30" s="1346"/>
      <c r="H30" s="23" t="e">
        <f>VLOOKUP(A30,'Athlete and Points'!$A$1:$S$279,11,FALSE)</f>
        <v>#N/A</v>
      </c>
      <c r="I30" s="1345" t="e">
        <f>VLOOKUP(A30,'Athlete and Points'!$A$1:$S$279,14,FALSE)</f>
        <v>#N/A</v>
      </c>
      <c r="J30" s="1346"/>
      <c r="K30" s="1346"/>
      <c r="L30" s="1346"/>
      <c r="M30" s="23" t="e">
        <f>VLOOKUP(A30,'Athlete and Points'!$A$1:$S$279,17,FALSE)</f>
        <v>#N/A</v>
      </c>
      <c r="N30" s="1347"/>
      <c r="O30" s="1348"/>
      <c r="P30" s="1347"/>
      <c r="Q30" s="1349"/>
      <c r="R30" s="22"/>
    </row>
    <row r="31" spans="1:18" ht="13.5" thickBot="1">
      <c r="A31" s="21"/>
      <c r="B31" s="1350" t="e">
        <f>VLOOKUP(A31,'Athlete and Points'!$A$1:$S$279,2,FALSE)</f>
        <v>#N/A</v>
      </c>
      <c r="C31" s="1350"/>
      <c r="D31" s="20" t="e">
        <f>VLOOKUP(A31,'Athlete and Points'!$A$1:$S$279,4,FALSE)</f>
        <v>#N/A</v>
      </c>
      <c r="E31" s="19" t="e">
        <f>VLOOKUP(A31,'Athlete and Points'!$A$1:$S$279,5,FALSE)</f>
        <v>#N/A</v>
      </c>
      <c r="F31" s="1351" t="e">
        <f>VLOOKUP(A31,'Athlete and Points'!$A$1:$S$279,8,FALSE)</f>
        <v>#N/A</v>
      </c>
      <c r="G31" s="1352"/>
      <c r="H31" s="19" t="e">
        <f>VLOOKUP(A31,'Athlete and Points'!$A$1:$S$279,11,FALSE)</f>
        <v>#N/A</v>
      </c>
      <c r="I31" s="1351" t="e">
        <f>VLOOKUP(A31,'Athlete and Points'!$A$1:$S$279,14,FALSE)</f>
        <v>#N/A</v>
      </c>
      <c r="J31" s="1352"/>
      <c r="K31" s="1352"/>
      <c r="L31" s="1352"/>
      <c r="M31" s="19" t="e">
        <f>VLOOKUP(A31,'Athlete and Points'!$A$1:$S$279,17,FALSE)</f>
        <v>#N/A</v>
      </c>
      <c r="N31" s="1353"/>
      <c r="O31" s="1354"/>
      <c r="P31" s="1353"/>
      <c r="Q31" s="1355"/>
      <c r="R31" s="18"/>
    </row>
    <row r="32" spans="1:18" ht="13.5" thickBot="1">
      <c r="A32" s="29" t="s">
        <v>387</v>
      </c>
      <c r="B32" s="572"/>
      <c r="C32" s="572"/>
      <c r="D32" s="560"/>
      <c r="E32" s="560"/>
      <c r="F32" s="1336"/>
      <c r="G32" s="1337"/>
      <c r="H32" s="560"/>
      <c r="I32" s="1336"/>
      <c r="J32" s="1337"/>
      <c r="K32" s="1337"/>
      <c r="L32" s="1337"/>
      <c r="M32" s="561"/>
      <c r="N32" s="1336"/>
      <c r="O32" s="1337"/>
      <c r="P32" s="1336"/>
      <c r="Q32" s="1337"/>
      <c r="R32" s="22"/>
    </row>
    <row r="33" spans="1:20">
      <c r="A33" s="28">
        <v>9045005</v>
      </c>
      <c r="B33" s="1338" t="e">
        <f>VLOOKUP(A33,'Athlete and Points'!$A$1:$S$279,2,FALSE)</f>
        <v>#N/A</v>
      </c>
      <c r="C33" s="1338"/>
      <c r="D33" s="27" t="e">
        <f>VLOOKUP(A33,'Athlete and Points'!$A$1:$S$279,4,FALSE)</f>
        <v>#N/A</v>
      </c>
      <c r="E33" s="26"/>
      <c r="F33" s="1339" t="e">
        <f>VLOOKUP(A33,'Athlete and Points'!$A$1:$S$279,8,FALSE)</f>
        <v>#N/A</v>
      </c>
      <c r="G33" s="1340"/>
      <c r="H33" s="26"/>
      <c r="I33" s="1339"/>
      <c r="J33" s="1340"/>
      <c r="K33" s="1340"/>
      <c r="L33" s="1340"/>
      <c r="M33" s="26"/>
      <c r="N33" s="1341"/>
      <c r="O33" s="1342"/>
      <c r="P33" s="1341"/>
      <c r="Q33" s="1343"/>
      <c r="R33" s="5"/>
      <c r="T33" t="s">
        <v>928</v>
      </c>
    </row>
    <row r="34" spans="1:20" ht="13.5" thickBot="1">
      <c r="A34" s="25"/>
      <c r="B34" s="1344" t="e">
        <f>VLOOKUP(A34,'Athlete and Points'!$A$1:$S$279,2,FALSE)</f>
        <v>#N/A</v>
      </c>
      <c r="C34" s="1344"/>
      <c r="D34" s="24" t="e">
        <f>VLOOKUP(A34,'Athlete and Points'!$A$1:$S$279,4,FALSE)</f>
        <v>#N/A</v>
      </c>
      <c r="E34" s="23" t="e">
        <f>VLOOKUP(A34,'Athlete and Points'!$A$1:$S$279,5,FALSE)</f>
        <v>#N/A</v>
      </c>
      <c r="F34" s="1345" t="e">
        <f>VLOOKUP(A34,'Athlete and Points'!$A$1:$S$279,8,FALSE)</f>
        <v>#N/A</v>
      </c>
      <c r="G34" s="1346"/>
      <c r="H34" s="23" t="e">
        <f>VLOOKUP(A34,'Athlete and Points'!$A$1:$S$279,11,FALSE)</f>
        <v>#N/A</v>
      </c>
      <c r="I34" s="1345" t="e">
        <f>VLOOKUP(A34,'Athlete and Points'!$A$1:$S$279,14,FALSE)</f>
        <v>#N/A</v>
      </c>
      <c r="J34" s="1346"/>
      <c r="K34" s="1346"/>
      <c r="L34" s="1346"/>
      <c r="M34" s="23" t="e">
        <f>VLOOKUP(A34,'Athlete and Points'!$A$1:$S$279,17,FALSE)</f>
        <v>#N/A</v>
      </c>
      <c r="N34" s="1347"/>
      <c r="O34" s="1348"/>
      <c r="P34" s="1347"/>
      <c r="Q34" s="1349"/>
      <c r="R34" s="18"/>
    </row>
    <row r="35" spans="1:20">
      <c r="A35" s="25"/>
      <c r="B35" s="1344" t="e">
        <f>VLOOKUP(A35,'Athlete and Points'!$A$1:$S$279,2,FALSE)</f>
        <v>#N/A</v>
      </c>
      <c r="C35" s="1344"/>
      <c r="D35" s="24" t="e">
        <f>VLOOKUP(A35,'Athlete and Points'!$A$1:$S$279,4,FALSE)</f>
        <v>#N/A</v>
      </c>
      <c r="E35" s="23" t="e">
        <f>VLOOKUP(A35,'Athlete and Points'!$A$1:$S$279,5,FALSE)</f>
        <v>#N/A</v>
      </c>
      <c r="F35" s="1345" t="e">
        <f>VLOOKUP(A35,'Athlete and Points'!$A$1:$S$279,8,FALSE)</f>
        <v>#N/A</v>
      </c>
      <c r="G35" s="1346"/>
      <c r="H35" s="23" t="e">
        <f>VLOOKUP(A35,'Athlete and Points'!$A$1:$S$279,11,FALSE)</f>
        <v>#N/A</v>
      </c>
      <c r="I35" s="1345" t="e">
        <f>VLOOKUP(A35,'Athlete and Points'!$A$1:$S$279,14,FALSE)</f>
        <v>#N/A</v>
      </c>
      <c r="J35" s="1346"/>
      <c r="K35" s="1346"/>
      <c r="L35" s="1346"/>
      <c r="M35" s="23" t="e">
        <f>VLOOKUP(A35,'Athlete and Points'!$A$1:$S$279,17,FALSE)</f>
        <v>#N/A</v>
      </c>
      <c r="N35" s="1347"/>
      <c r="O35" s="1348"/>
      <c r="P35" s="1347"/>
      <c r="Q35" s="1349"/>
      <c r="R35" s="22"/>
    </row>
    <row r="36" spans="1:20" ht="13.5" thickBot="1">
      <c r="A36" s="25"/>
      <c r="B36" s="1344" t="e">
        <f>VLOOKUP(A36,'Athlete and Points'!$A$1:$S$279,2,FALSE)</f>
        <v>#N/A</v>
      </c>
      <c r="C36" s="1344"/>
      <c r="D36" s="24" t="e">
        <f>VLOOKUP(A36,'Athlete and Points'!$A$1:$S$279,4,FALSE)</f>
        <v>#N/A</v>
      </c>
      <c r="E36" s="23" t="e">
        <f>VLOOKUP(A36,'Athlete and Points'!$A$1:$S$279,5,FALSE)</f>
        <v>#N/A</v>
      </c>
      <c r="F36" s="1345" t="e">
        <f>VLOOKUP(A36,'Athlete and Points'!$A$1:$S$279,8,FALSE)</f>
        <v>#N/A</v>
      </c>
      <c r="G36" s="1346"/>
      <c r="H36" s="23" t="e">
        <f>VLOOKUP(A36,'Athlete and Points'!$A$1:$S$279,11,FALSE)</f>
        <v>#N/A</v>
      </c>
      <c r="I36" s="1345" t="e">
        <f>VLOOKUP(A36,'Athlete and Points'!$A$1:$S$279,14,FALSE)</f>
        <v>#N/A</v>
      </c>
      <c r="J36" s="1346"/>
      <c r="K36" s="1346"/>
      <c r="L36" s="1346"/>
      <c r="M36" s="23" t="e">
        <f>VLOOKUP(A36,'Athlete and Points'!$A$1:$S$279,17,FALSE)</f>
        <v>#N/A</v>
      </c>
      <c r="N36" s="1347"/>
      <c r="O36" s="1348"/>
      <c r="P36" s="1347"/>
      <c r="Q36" s="1349"/>
      <c r="R36" s="18"/>
    </row>
    <row r="37" spans="1:20">
      <c r="A37" s="25"/>
      <c r="B37" s="1344" t="e">
        <f>VLOOKUP(A37,'Athlete and Points'!$A$1:$S$279,2,FALSE)</f>
        <v>#N/A</v>
      </c>
      <c r="C37" s="1344"/>
      <c r="D37" s="24" t="e">
        <f>VLOOKUP(A37,'Athlete and Points'!$A$1:$S$279,4,FALSE)</f>
        <v>#N/A</v>
      </c>
      <c r="E37" s="23" t="e">
        <f>VLOOKUP(A37,'Athlete and Points'!$A$1:$S$279,5,FALSE)</f>
        <v>#N/A</v>
      </c>
      <c r="F37" s="1345" t="e">
        <f>VLOOKUP(A37,'Athlete and Points'!$A$1:$S$279,8,FALSE)</f>
        <v>#N/A</v>
      </c>
      <c r="G37" s="1346"/>
      <c r="H37" s="23" t="e">
        <f>VLOOKUP(A37,'Athlete and Points'!$A$1:$S$279,11,FALSE)</f>
        <v>#N/A</v>
      </c>
      <c r="I37" s="1345" t="e">
        <f>VLOOKUP(A37,'Athlete and Points'!$A$1:$S$279,14,FALSE)</f>
        <v>#N/A</v>
      </c>
      <c r="J37" s="1346"/>
      <c r="K37" s="1346"/>
      <c r="L37" s="1346"/>
      <c r="M37" s="23" t="e">
        <f>VLOOKUP(A37,'Athlete and Points'!$A$1:$S$279,17,FALSE)</f>
        <v>#N/A</v>
      </c>
      <c r="N37" s="1347"/>
      <c r="O37" s="1348"/>
      <c r="P37" s="1347"/>
      <c r="Q37" s="1349"/>
      <c r="R37" s="22"/>
    </row>
    <row r="38" spans="1:20" ht="13.5" thickBot="1">
      <c r="A38" s="25"/>
      <c r="B38" s="1344" t="e">
        <f>VLOOKUP(A38,'Athlete and Points'!$A$1:$S$279,2,FALSE)</f>
        <v>#N/A</v>
      </c>
      <c r="C38" s="1344"/>
      <c r="D38" s="24" t="e">
        <f>VLOOKUP(A38,'Athlete and Points'!$A$1:$S$279,4,FALSE)</f>
        <v>#N/A</v>
      </c>
      <c r="E38" s="23" t="e">
        <f>VLOOKUP(A38,'Athlete and Points'!$A$1:$S$279,5,FALSE)</f>
        <v>#N/A</v>
      </c>
      <c r="F38" s="1345" t="e">
        <f>VLOOKUP(A38,'Athlete and Points'!$A$1:$S$279,8,FALSE)</f>
        <v>#N/A</v>
      </c>
      <c r="G38" s="1346"/>
      <c r="H38" s="23" t="e">
        <f>VLOOKUP(A38,'Athlete and Points'!$A$1:$S$279,11,FALSE)</f>
        <v>#N/A</v>
      </c>
      <c r="I38" s="1345" t="e">
        <f>VLOOKUP(A38,'Athlete and Points'!$A$1:$S$279,14,FALSE)</f>
        <v>#N/A</v>
      </c>
      <c r="J38" s="1346"/>
      <c r="K38" s="1346"/>
      <c r="L38" s="1346"/>
      <c r="M38" s="23" t="e">
        <f>VLOOKUP(A38,'Athlete and Points'!$A$1:$S$279,17,FALSE)</f>
        <v>#N/A</v>
      </c>
      <c r="N38" s="1347"/>
      <c r="O38" s="1348"/>
      <c r="P38" s="1347"/>
      <c r="Q38" s="1349"/>
      <c r="R38" s="18"/>
    </row>
    <row r="39" spans="1:20">
      <c r="A39" s="25"/>
      <c r="B39" s="1344" t="e">
        <f>VLOOKUP(A39,'Athlete and Points'!$A$1:$S$279,2,FALSE)</f>
        <v>#N/A</v>
      </c>
      <c r="C39" s="1344"/>
      <c r="D39" s="24" t="e">
        <f>VLOOKUP(A39,'Athlete and Points'!$A$1:$S$279,4,FALSE)</f>
        <v>#N/A</v>
      </c>
      <c r="E39" s="23" t="e">
        <f>VLOOKUP(A39,'Athlete and Points'!$A$1:$S$279,5,FALSE)</f>
        <v>#N/A</v>
      </c>
      <c r="F39" s="1345" t="e">
        <f>VLOOKUP(A39,'Athlete and Points'!$A$1:$S$279,8,FALSE)</f>
        <v>#N/A</v>
      </c>
      <c r="G39" s="1346"/>
      <c r="H39" s="23" t="e">
        <f>VLOOKUP(A39,'Athlete and Points'!$A$1:$S$279,11,FALSE)</f>
        <v>#N/A</v>
      </c>
      <c r="I39" s="1345" t="e">
        <f>VLOOKUP(A39,'Athlete and Points'!$A$1:$S$279,14,FALSE)</f>
        <v>#N/A</v>
      </c>
      <c r="J39" s="1346"/>
      <c r="K39" s="1346"/>
      <c r="L39" s="1346"/>
      <c r="M39" s="23" t="e">
        <f>VLOOKUP(A39,'Athlete and Points'!$A$1:$S$279,17,FALSE)</f>
        <v>#N/A</v>
      </c>
      <c r="N39" s="1347"/>
      <c r="O39" s="1348"/>
      <c r="P39" s="1347"/>
      <c r="Q39" s="1349"/>
      <c r="R39" s="22"/>
    </row>
    <row r="40" spans="1:20" ht="13.5" thickBot="1">
      <c r="A40" s="25"/>
      <c r="B40" s="1344" t="e">
        <f>VLOOKUP(A40,'Athlete and Points'!$A$1:$S$279,2,FALSE)</f>
        <v>#N/A</v>
      </c>
      <c r="C40" s="1344"/>
      <c r="D40" s="24" t="e">
        <f>VLOOKUP(A40,'Athlete and Points'!$A$1:$S$279,4,FALSE)</f>
        <v>#N/A</v>
      </c>
      <c r="E40" s="23" t="e">
        <f>VLOOKUP(A40,'Athlete and Points'!$A$1:$S$279,5,FALSE)</f>
        <v>#N/A</v>
      </c>
      <c r="F40" s="1345" t="e">
        <f>VLOOKUP(A40,'Athlete and Points'!$A$1:$S$279,8,FALSE)</f>
        <v>#N/A</v>
      </c>
      <c r="G40" s="1346"/>
      <c r="H40" s="23" t="e">
        <f>VLOOKUP(A40,'Athlete and Points'!$A$1:$S$279,11,FALSE)</f>
        <v>#N/A</v>
      </c>
      <c r="I40" s="1345" t="e">
        <f>VLOOKUP(A40,'Athlete and Points'!$A$1:$S$279,14,FALSE)</f>
        <v>#N/A</v>
      </c>
      <c r="J40" s="1346"/>
      <c r="K40" s="1346"/>
      <c r="L40" s="1346"/>
      <c r="M40" s="23" t="e">
        <f>VLOOKUP(A40,'Athlete and Points'!$A$1:$S$279,17,FALSE)</f>
        <v>#N/A</v>
      </c>
      <c r="N40" s="1347"/>
      <c r="O40" s="1348"/>
      <c r="P40" s="1347"/>
      <c r="Q40" s="1349"/>
      <c r="R40" s="18"/>
    </row>
    <row r="41" spans="1:20">
      <c r="A41" s="25"/>
      <c r="B41" s="1344" t="e">
        <f>VLOOKUP(A41,'Athlete and Points'!$A$1:$S$279,2,FALSE)</f>
        <v>#N/A</v>
      </c>
      <c r="C41" s="1344"/>
      <c r="D41" s="24" t="e">
        <f>VLOOKUP(A41,'Athlete and Points'!$A$1:$S$279,4,FALSE)</f>
        <v>#N/A</v>
      </c>
      <c r="E41" s="23" t="e">
        <f>VLOOKUP(A41,'Athlete and Points'!$A$1:$S$279,5,FALSE)</f>
        <v>#N/A</v>
      </c>
      <c r="F41" s="1345" t="e">
        <f>VLOOKUP(A41,'Athlete and Points'!$A$1:$S$279,8,FALSE)</f>
        <v>#N/A</v>
      </c>
      <c r="G41" s="1346"/>
      <c r="H41" s="23" t="e">
        <f>VLOOKUP(A41,'Athlete and Points'!$A$1:$S$279,11,FALSE)</f>
        <v>#N/A</v>
      </c>
      <c r="I41" s="1345" t="e">
        <f>VLOOKUP(A41,'Athlete and Points'!$A$1:$S$279,14,FALSE)</f>
        <v>#N/A</v>
      </c>
      <c r="J41" s="1346"/>
      <c r="K41" s="1346"/>
      <c r="L41" s="1346"/>
      <c r="M41" s="23" t="e">
        <f>VLOOKUP(A41,'Athlete and Points'!$A$1:$S$279,17,FALSE)</f>
        <v>#N/A</v>
      </c>
      <c r="N41" s="1347"/>
      <c r="O41" s="1348"/>
      <c r="P41" s="1347"/>
      <c r="Q41" s="1349"/>
      <c r="R41" s="22"/>
    </row>
    <row r="42" spans="1:20" ht="13.5" thickBot="1">
      <c r="A42" s="21"/>
      <c r="B42" s="1350" t="e">
        <f>VLOOKUP(A42,'Athlete and Points'!$A$1:$S$279,2,FALSE)</f>
        <v>#N/A</v>
      </c>
      <c r="C42" s="1350"/>
      <c r="D42" s="20" t="e">
        <f>VLOOKUP(A42,'Athlete and Points'!$A$1:$S$279,4,FALSE)</f>
        <v>#N/A</v>
      </c>
      <c r="E42" s="19" t="e">
        <f>VLOOKUP(A42,'Athlete and Points'!$A$1:$S$279,5,FALSE)</f>
        <v>#N/A</v>
      </c>
      <c r="F42" s="1351" t="e">
        <f>VLOOKUP(A42,'Athlete and Points'!$A$1:$S$279,8,FALSE)</f>
        <v>#N/A</v>
      </c>
      <c r="G42" s="1352"/>
      <c r="H42" s="19" t="e">
        <f>VLOOKUP(A42,'Athlete and Points'!$A$1:$S$279,11,FALSE)</f>
        <v>#N/A</v>
      </c>
      <c r="I42" s="1351" t="e">
        <f>VLOOKUP(A42,'Athlete and Points'!$A$1:$S$279,14,FALSE)</f>
        <v>#N/A</v>
      </c>
      <c r="J42" s="1352"/>
      <c r="K42" s="1352"/>
      <c r="L42" s="1352"/>
      <c r="M42" s="19" t="e">
        <f>VLOOKUP(A42,'Athlete and Points'!$A$1:$S$279,17,FALSE)</f>
        <v>#N/A</v>
      </c>
      <c r="N42" s="1353"/>
      <c r="O42" s="1354"/>
      <c r="P42" s="1353"/>
      <c r="Q42" s="1355"/>
      <c r="R42" s="18"/>
    </row>
    <row r="43" spans="1:20" ht="1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1:20" ht="13.5" thickBot="1">
      <c r="A44" s="16"/>
    </row>
    <row r="45" spans="1:20" ht="14.25" thickTop="1" thickBot="1">
      <c r="A45" s="1356" t="s">
        <v>386</v>
      </c>
      <c r="B45" s="1357"/>
      <c r="C45" s="1357"/>
      <c r="D45" s="1357"/>
      <c r="E45" s="1357"/>
      <c r="F45" s="1357"/>
      <c r="G45" s="1357"/>
      <c r="N45" s="15">
        <v>0</v>
      </c>
    </row>
    <row r="46" spans="1:20" ht="13.5" thickBot="1">
      <c r="A46" s="1356" t="s">
        <v>385</v>
      </c>
      <c r="B46" s="1357"/>
      <c r="C46" s="1357"/>
      <c r="D46" s="1357"/>
      <c r="E46" s="1357"/>
      <c r="N46" s="14" t="s">
        <v>384</v>
      </c>
    </row>
    <row r="47" spans="1:20" ht="13.5" thickBot="1">
      <c r="A47" s="1356" t="s">
        <v>383</v>
      </c>
      <c r="B47" s="1357"/>
      <c r="C47" s="1357"/>
      <c r="D47" s="1357"/>
      <c r="E47" s="1357"/>
      <c r="N47" s="13" t="s">
        <v>350</v>
      </c>
    </row>
    <row r="48" spans="1:20" ht="13.5" thickTop="1"/>
    <row r="49" spans="1:19" ht="18">
      <c r="B49" s="12" t="s">
        <v>382</v>
      </c>
      <c r="C49" s="12"/>
    </row>
    <row r="50" spans="1:19" ht="18.75">
      <c r="D50" s="11" t="s">
        <v>381</v>
      </c>
    </row>
    <row r="51" spans="1:19" ht="18.75" thickBot="1">
      <c r="E51" s="10" t="s">
        <v>380</v>
      </c>
    </row>
    <row r="52" spans="1:19" ht="24.75" thickTop="1">
      <c r="A52" s="1361" t="s">
        <v>379</v>
      </c>
      <c r="B52" s="1362"/>
      <c r="C52" s="1362"/>
      <c r="D52" s="1372"/>
      <c r="E52" s="1373" t="s">
        <v>378</v>
      </c>
      <c r="F52" s="1372"/>
      <c r="G52" s="9" t="s">
        <v>377</v>
      </c>
      <c r="H52" s="8" t="s">
        <v>376</v>
      </c>
    </row>
    <row r="53" spans="1:19" ht="24">
      <c r="A53" s="1374" t="s">
        <v>375</v>
      </c>
      <c r="B53" s="1375"/>
      <c r="C53" s="1375"/>
      <c r="D53" s="1319"/>
      <c r="E53" s="1318" t="s">
        <v>374</v>
      </c>
      <c r="F53" s="1319"/>
      <c r="G53" s="565" t="s">
        <v>373</v>
      </c>
      <c r="H53" s="7" t="s">
        <v>372</v>
      </c>
    </row>
    <row r="54" spans="1:19" ht="24.75" thickBot="1">
      <c r="A54" s="1358" t="s">
        <v>371</v>
      </c>
      <c r="B54" s="1285"/>
      <c r="C54" s="1285"/>
      <c r="D54" s="1359"/>
      <c r="E54" s="1360" t="s">
        <v>370</v>
      </c>
      <c r="F54" s="1359"/>
      <c r="G54" s="6" t="s">
        <v>369</v>
      </c>
      <c r="H54" s="5" t="s">
        <v>368</v>
      </c>
    </row>
    <row r="55" spans="1:19" ht="24" customHeight="1" thickTop="1">
      <c r="A55" s="1361"/>
      <c r="B55" s="1362"/>
      <c r="C55" s="1362"/>
      <c r="D55" s="1363"/>
      <c r="E55" s="1361" t="s">
        <v>367</v>
      </c>
      <c r="F55" s="1363"/>
      <c r="G55" s="1367"/>
      <c r="H55" s="1369"/>
    </row>
    <row r="56" spans="1:19" ht="13.5" thickBot="1">
      <c r="A56" s="1364"/>
      <c r="B56" s="1365"/>
      <c r="C56" s="1365"/>
      <c r="D56" s="1366"/>
      <c r="E56" s="1371" t="s">
        <v>366</v>
      </c>
      <c r="F56" s="1284"/>
      <c r="G56" s="1368"/>
      <c r="H56" s="1370"/>
    </row>
    <row r="57" spans="1:19">
      <c r="A57" s="1376"/>
      <c r="B57" s="1377"/>
      <c r="C57" s="1377"/>
      <c r="D57" s="1378"/>
      <c r="E57" s="1379"/>
      <c r="F57" s="1380"/>
      <c r="G57" s="1381"/>
      <c r="H57" s="1382"/>
    </row>
    <row r="58" spans="1:19" ht="13.5" thickBot="1">
      <c r="A58" s="1383"/>
      <c r="B58" s="1384"/>
      <c r="C58" s="1384"/>
      <c r="D58" s="1385"/>
      <c r="E58" s="1383"/>
      <c r="F58" s="1385"/>
      <c r="G58" s="1386"/>
      <c r="H58" s="1387"/>
    </row>
    <row r="59" spans="1:19" ht="13.5" thickTop="1">
      <c r="A59" s="1361" t="s">
        <v>945</v>
      </c>
      <c r="B59" s="1362"/>
      <c r="C59" s="1362"/>
      <c r="D59" s="1363"/>
      <c r="E59" s="1361" t="s">
        <v>365</v>
      </c>
      <c r="F59" s="1363"/>
      <c r="G59" s="1367"/>
      <c r="H59" s="1369"/>
      <c r="S59" s="189" t="s">
        <v>946</v>
      </c>
    </row>
    <row r="60" spans="1:19" ht="13.5" thickBot="1">
      <c r="A60" s="1364"/>
      <c r="B60" s="1365"/>
      <c r="C60" s="1365"/>
      <c r="D60" s="1366"/>
      <c r="E60" s="1379"/>
      <c r="F60" s="1380"/>
      <c r="G60" s="1368"/>
      <c r="H60" s="1370"/>
    </row>
    <row r="61" spans="1:19">
      <c r="A61" s="1376"/>
      <c r="B61" s="1377"/>
      <c r="C61" s="1377"/>
      <c r="D61" s="1378"/>
      <c r="E61" s="1379"/>
      <c r="F61" s="1380"/>
      <c r="G61" s="1381"/>
      <c r="H61" s="1382"/>
    </row>
    <row r="62" spans="1:19" ht="13.5" thickBot="1">
      <c r="A62" s="1364"/>
      <c r="B62" s="1365"/>
      <c r="C62" s="1365"/>
      <c r="D62" s="1366"/>
      <c r="E62" s="1379"/>
      <c r="F62" s="1380"/>
      <c r="G62" s="1368"/>
      <c r="H62" s="1370"/>
    </row>
    <row r="63" spans="1:19">
      <c r="A63" s="1376"/>
      <c r="B63" s="1377"/>
      <c r="C63" s="1377"/>
      <c r="D63" s="1378"/>
      <c r="E63" s="1379"/>
      <c r="F63" s="1380"/>
      <c r="G63" s="1381"/>
      <c r="H63" s="1382"/>
    </row>
    <row r="64" spans="1:19" ht="13.5" thickBot="1">
      <c r="A64" s="1364"/>
      <c r="B64" s="1365"/>
      <c r="C64" s="1365"/>
      <c r="D64" s="1366"/>
      <c r="E64" s="1379"/>
      <c r="F64" s="1380"/>
      <c r="G64" s="1368"/>
      <c r="H64" s="1370"/>
    </row>
    <row r="65" spans="1:8">
      <c r="A65" s="1376"/>
      <c r="B65" s="1377"/>
      <c r="C65" s="1377"/>
      <c r="D65" s="1378"/>
      <c r="E65" s="1379"/>
      <c r="F65" s="1380"/>
      <c r="G65" s="1381"/>
      <c r="H65" s="1382"/>
    </row>
    <row r="66" spans="1:8" ht="13.5" thickBot="1">
      <c r="A66" s="1364"/>
      <c r="B66" s="1365"/>
      <c r="C66" s="1365"/>
      <c r="D66" s="1366"/>
      <c r="E66" s="1379"/>
      <c r="F66" s="1380"/>
      <c r="G66" s="1368"/>
      <c r="H66" s="1370"/>
    </row>
    <row r="67" spans="1:8" ht="13.5" thickTop="1">
      <c r="A67" s="1361"/>
      <c r="B67" s="1362"/>
      <c r="C67" s="1362"/>
      <c r="D67" s="1363"/>
      <c r="E67" s="1361" t="s">
        <v>364</v>
      </c>
      <c r="F67" s="1363"/>
      <c r="G67" s="1367"/>
      <c r="H67" s="1369"/>
    </row>
    <row r="68" spans="1:8" ht="13.5" thickBot="1">
      <c r="A68" s="1364"/>
      <c r="B68" s="1365"/>
      <c r="C68" s="1365"/>
      <c r="D68" s="1366"/>
      <c r="E68" s="1379"/>
      <c r="F68" s="1380"/>
      <c r="G68" s="1368"/>
      <c r="H68" s="1370"/>
    </row>
    <row r="69" spans="1:8">
      <c r="A69" s="1376"/>
      <c r="B69" s="1377"/>
      <c r="C69" s="1377"/>
      <c r="D69" s="1378"/>
      <c r="E69" s="1379"/>
      <c r="F69" s="1380"/>
      <c r="G69" s="1381"/>
      <c r="H69" s="1382"/>
    </row>
    <row r="70" spans="1:8" ht="13.5" thickBot="1">
      <c r="A70" s="1383"/>
      <c r="B70" s="1384"/>
      <c r="C70" s="1384"/>
      <c r="D70" s="1385"/>
      <c r="E70" s="1383"/>
      <c r="F70" s="1385"/>
      <c r="G70" s="1386"/>
      <c r="H70" s="1387"/>
    </row>
    <row r="71" spans="1:8" ht="13.5" thickTop="1">
      <c r="A71" s="1361"/>
      <c r="B71" s="1362"/>
      <c r="C71" s="1362"/>
      <c r="D71" s="1363"/>
      <c r="E71" s="1361" t="s">
        <v>363</v>
      </c>
      <c r="F71" s="1363"/>
      <c r="G71" s="1367"/>
      <c r="H71" s="1369"/>
    </row>
    <row r="72" spans="1:8" ht="13.5" thickBot="1">
      <c r="A72" s="1364"/>
      <c r="B72" s="1365"/>
      <c r="C72" s="1365"/>
      <c r="D72" s="1366"/>
      <c r="E72" s="1379"/>
      <c r="F72" s="1380"/>
      <c r="G72" s="1368"/>
      <c r="H72" s="1370"/>
    </row>
    <row r="73" spans="1:8">
      <c r="A73" s="1376"/>
      <c r="B73" s="1377"/>
      <c r="C73" s="1377"/>
      <c r="D73" s="1378"/>
      <c r="E73" s="1379"/>
      <c r="F73" s="1380"/>
      <c r="G73" s="1381"/>
      <c r="H73" s="1382"/>
    </row>
    <row r="74" spans="1:8" ht="13.5" thickBot="1">
      <c r="A74" s="1383"/>
      <c r="B74" s="1384"/>
      <c r="C74" s="1384"/>
      <c r="D74" s="1385"/>
      <c r="E74" s="1383"/>
      <c r="F74" s="1385"/>
      <c r="G74" s="1386"/>
      <c r="H74" s="1387"/>
    </row>
    <row r="75" spans="1:8" ht="13.5" thickTop="1">
      <c r="A75" s="1361"/>
      <c r="B75" s="1362"/>
      <c r="C75" s="1362"/>
      <c r="D75" s="1363"/>
      <c r="E75" s="1361" t="s">
        <v>362</v>
      </c>
      <c r="F75" s="1363"/>
      <c r="G75" s="1367"/>
      <c r="H75" s="1369"/>
    </row>
    <row r="76" spans="1:8" ht="13.5" thickBot="1">
      <c r="A76" s="1364"/>
      <c r="B76" s="1365"/>
      <c r="C76" s="1365"/>
      <c r="D76" s="1366"/>
      <c r="E76" s="1379"/>
      <c r="F76" s="1380"/>
      <c r="G76" s="1368"/>
      <c r="H76" s="1370"/>
    </row>
    <row r="77" spans="1:8">
      <c r="A77" s="1376"/>
      <c r="B77" s="1377"/>
      <c r="C77" s="1377"/>
      <c r="D77" s="1378"/>
      <c r="E77" s="1379"/>
      <c r="F77" s="1380"/>
      <c r="G77" s="1381"/>
      <c r="H77" s="1382"/>
    </row>
    <row r="78" spans="1:8" ht="13.5" thickBot="1">
      <c r="A78" s="1364"/>
      <c r="B78" s="1365"/>
      <c r="C78" s="1365"/>
      <c r="D78" s="1366"/>
      <c r="E78" s="1379"/>
      <c r="F78" s="1380"/>
      <c r="G78" s="1368"/>
      <c r="H78" s="1370"/>
    </row>
    <row r="79" spans="1:8">
      <c r="A79" s="1376"/>
      <c r="B79" s="1377"/>
      <c r="C79" s="1377"/>
      <c r="D79" s="1378"/>
      <c r="E79" s="1379"/>
      <c r="F79" s="1380"/>
      <c r="G79" s="1381"/>
      <c r="H79" s="1382"/>
    </row>
    <row r="80" spans="1:8" ht="13.5" thickBot="1">
      <c r="A80" s="1364"/>
      <c r="B80" s="1365"/>
      <c r="C80" s="1365"/>
      <c r="D80" s="1366"/>
      <c r="E80" s="1379"/>
      <c r="F80" s="1380"/>
      <c r="G80" s="1368"/>
      <c r="H80" s="1370"/>
    </row>
    <row r="81" spans="1:8">
      <c r="A81" s="1376"/>
      <c r="B81" s="1377"/>
      <c r="C81" s="1377"/>
      <c r="D81" s="1378"/>
      <c r="E81" s="1379"/>
      <c r="F81" s="1380"/>
      <c r="G81" s="1381"/>
      <c r="H81" s="1382"/>
    </row>
    <row r="82" spans="1:8" ht="13.5" thickBot="1">
      <c r="A82" s="1364"/>
      <c r="B82" s="1365"/>
      <c r="C82" s="1365"/>
      <c r="D82" s="1366"/>
      <c r="E82" s="1379"/>
      <c r="F82" s="1380"/>
      <c r="G82" s="1368"/>
      <c r="H82" s="1370"/>
    </row>
    <row r="83" spans="1:8" ht="46.5" customHeight="1" thickTop="1">
      <c r="A83" s="1361"/>
      <c r="B83" s="1362"/>
      <c r="C83" s="1362"/>
      <c r="D83" s="1363"/>
      <c r="E83" s="1361" t="s">
        <v>361</v>
      </c>
      <c r="F83" s="1363"/>
      <c r="G83" s="1367"/>
      <c r="H83" s="1369"/>
    </row>
    <row r="84" spans="1:8" ht="13.5" thickBot="1">
      <c r="A84" s="1364"/>
      <c r="B84" s="1365"/>
      <c r="C84" s="1365"/>
      <c r="D84" s="1366"/>
      <c r="E84" s="1379"/>
      <c r="F84" s="1380"/>
      <c r="G84" s="1368"/>
      <c r="H84" s="1370"/>
    </row>
    <row r="85" spans="1:8">
      <c r="A85" s="1376"/>
      <c r="B85" s="1377"/>
      <c r="C85" s="1377"/>
      <c r="D85" s="1378"/>
      <c r="E85" s="1379"/>
      <c r="F85" s="1380"/>
      <c r="G85" s="1381"/>
      <c r="H85" s="1382"/>
    </row>
    <row r="86" spans="1:8" ht="13.5" thickBot="1">
      <c r="A86" s="1364"/>
      <c r="B86" s="1365"/>
      <c r="C86" s="1365"/>
      <c r="D86" s="1366"/>
      <c r="E86" s="1379"/>
      <c r="F86" s="1380"/>
      <c r="G86" s="1368"/>
      <c r="H86" s="1370"/>
    </row>
    <row r="87" spans="1:8">
      <c r="A87" s="1376"/>
      <c r="B87" s="1377"/>
      <c r="C87" s="1377"/>
      <c r="D87" s="1378"/>
      <c r="E87" s="1379"/>
      <c r="F87" s="1380"/>
      <c r="G87" s="1381"/>
      <c r="H87" s="1382"/>
    </row>
    <row r="88" spans="1:8" ht="13.5" thickBot="1">
      <c r="A88" s="1364"/>
      <c r="B88" s="1365"/>
      <c r="C88" s="1365"/>
      <c r="D88" s="1366"/>
      <c r="E88" s="1379"/>
      <c r="F88" s="1380"/>
      <c r="G88" s="1368"/>
      <c r="H88" s="1370"/>
    </row>
    <row r="89" spans="1:8">
      <c r="A89" s="1376"/>
      <c r="B89" s="1377"/>
      <c r="C89" s="1377"/>
      <c r="D89" s="1378"/>
      <c r="E89" s="1379"/>
      <c r="F89" s="1380"/>
      <c r="G89" s="1381"/>
      <c r="H89" s="1382"/>
    </row>
    <row r="90" spans="1:8" ht="13.5" thickBot="1">
      <c r="A90" s="1364"/>
      <c r="B90" s="1365"/>
      <c r="C90" s="1365"/>
      <c r="D90" s="1366"/>
      <c r="E90" s="1379"/>
      <c r="F90" s="1380"/>
      <c r="G90" s="1368"/>
      <c r="H90" s="1370"/>
    </row>
    <row r="91" spans="1:8" ht="13.5" thickTop="1">
      <c r="A91" s="1361" t="s">
        <v>360</v>
      </c>
      <c r="B91" s="1372"/>
      <c r="C91" s="4">
        <f ca="1">TODAY()</f>
        <v>42433</v>
      </c>
      <c r="D91" s="1373" t="s">
        <v>359</v>
      </c>
      <c r="E91" s="1362"/>
      <c r="F91" s="1362"/>
      <c r="G91" s="1362"/>
      <c r="H91" s="1363"/>
    </row>
    <row r="92" spans="1:8">
      <c r="A92" s="1374" t="s">
        <v>358</v>
      </c>
      <c r="B92" s="1319"/>
      <c r="C92" s="559"/>
      <c r="D92" s="1318" t="s">
        <v>357</v>
      </c>
      <c r="E92" s="1288"/>
      <c r="F92" s="1288"/>
      <c r="G92" s="1288"/>
      <c r="H92" s="1289"/>
    </row>
    <row r="93" spans="1:8" ht="13.5" thickBot="1">
      <c r="A93" s="1358" t="s">
        <v>356</v>
      </c>
      <c r="B93" s="1359"/>
      <c r="C93" s="554"/>
      <c r="D93" s="1360" t="s">
        <v>355</v>
      </c>
      <c r="E93" s="1285"/>
      <c r="F93" s="1285"/>
      <c r="G93" s="1285"/>
      <c r="H93" s="1286"/>
    </row>
    <row r="94" spans="1:8" ht="13.5" thickTop="1">
      <c r="A94" s="3"/>
    </row>
  </sheetData>
  <protectedRanges>
    <protectedRange sqref="U4" name="Event ID_1"/>
  </protectedRanges>
  <mergeCells count="241">
    <mergeCell ref="A92:B92"/>
    <mergeCell ref="D92:H92"/>
    <mergeCell ref="A93:B93"/>
    <mergeCell ref="D93:H93"/>
    <mergeCell ref="A89:D90"/>
    <mergeCell ref="E89:F90"/>
    <mergeCell ref="G89:G90"/>
    <mergeCell ref="H89:H90"/>
    <mergeCell ref="A91:B91"/>
    <mergeCell ref="D91:H91"/>
    <mergeCell ref="A85:D86"/>
    <mergeCell ref="E85:F86"/>
    <mergeCell ref="G85:G86"/>
    <mergeCell ref="H85:H86"/>
    <mergeCell ref="A87:D88"/>
    <mergeCell ref="E87:F88"/>
    <mergeCell ref="G87:G88"/>
    <mergeCell ref="H87:H88"/>
    <mergeCell ref="A81:D82"/>
    <mergeCell ref="E81:F82"/>
    <mergeCell ref="G81:G82"/>
    <mergeCell ref="H81:H82"/>
    <mergeCell ref="A83:D84"/>
    <mergeCell ref="E83:F84"/>
    <mergeCell ref="G83:G84"/>
    <mergeCell ref="H83:H84"/>
    <mergeCell ref="A77:D78"/>
    <mergeCell ref="E77:F78"/>
    <mergeCell ref="G77:G78"/>
    <mergeCell ref="H77:H78"/>
    <mergeCell ref="A79:D80"/>
    <mergeCell ref="E79:F80"/>
    <mergeCell ref="G79:G80"/>
    <mergeCell ref="H79:H80"/>
    <mergeCell ref="A73:D74"/>
    <mergeCell ref="E73:F74"/>
    <mergeCell ref="G73:G74"/>
    <mergeCell ref="H73:H74"/>
    <mergeCell ref="A75:D76"/>
    <mergeCell ref="E75:F76"/>
    <mergeCell ref="G75:G76"/>
    <mergeCell ref="H75:H76"/>
    <mergeCell ref="A69:D70"/>
    <mergeCell ref="E69:F70"/>
    <mergeCell ref="G69:G70"/>
    <mergeCell ref="H69:H70"/>
    <mergeCell ref="A71:D72"/>
    <mergeCell ref="E71:F72"/>
    <mergeCell ref="G71:G72"/>
    <mergeCell ref="H71:H72"/>
    <mergeCell ref="A65:D66"/>
    <mergeCell ref="E65:F66"/>
    <mergeCell ref="G65:G66"/>
    <mergeCell ref="H65:H66"/>
    <mergeCell ref="A67:D68"/>
    <mergeCell ref="E67:F68"/>
    <mergeCell ref="G67:G68"/>
    <mergeCell ref="H67:H68"/>
    <mergeCell ref="A61:D62"/>
    <mergeCell ref="E61:F62"/>
    <mergeCell ref="G61:G62"/>
    <mergeCell ref="H61:H62"/>
    <mergeCell ref="A63:D64"/>
    <mergeCell ref="E63:F64"/>
    <mergeCell ref="G63:G64"/>
    <mergeCell ref="H63:H64"/>
    <mergeCell ref="A57:D58"/>
    <mergeCell ref="E57:F58"/>
    <mergeCell ref="G57:G58"/>
    <mergeCell ref="H57:H58"/>
    <mergeCell ref="A59:D60"/>
    <mergeCell ref="E59:F60"/>
    <mergeCell ref="G59:G60"/>
    <mergeCell ref="H59:H60"/>
    <mergeCell ref="A54:D54"/>
    <mergeCell ref="E54:F54"/>
    <mergeCell ref="A55:D56"/>
    <mergeCell ref="E55:F55"/>
    <mergeCell ref="G55:G56"/>
    <mergeCell ref="H55:H56"/>
    <mergeCell ref="E56:F56"/>
    <mergeCell ref="A46:E46"/>
    <mergeCell ref="A47:E47"/>
    <mergeCell ref="A52:D52"/>
    <mergeCell ref="E52:F52"/>
    <mergeCell ref="A53:D53"/>
    <mergeCell ref="E53:F53"/>
    <mergeCell ref="B42:C42"/>
    <mergeCell ref="F42:G42"/>
    <mergeCell ref="I42:L42"/>
    <mergeCell ref="N42:O42"/>
    <mergeCell ref="P42:Q42"/>
    <mergeCell ref="A45:G45"/>
    <mergeCell ref="B40:C40"/>
    <mergeCell ref="F40:G40"/>
    <mergeCell ref="I40:L40"/>
    <mergeCell ref="N40:O40"/>
    <mergeCell ref="P40:Q40"/>
    <mergeCell ref="B41:C41"/>
    <mergeCell ref="F41:G41"/>
    <mergeCell ref="I41:L41"/>
    <mergeCell ref="N41:O41"/>
    <mergeCell ref="P41:Q41"/>
    <mergeCell ref="B38:C38"/>
    <mergeCell ref="F38:G38"/>
    <mergeCell ref="I38:L38"/>
    <mergeCell ref="N38:O38"/>
    <mergeCell ref="P38:Q38"/>
    <mergeCell ref="B39:C39"/>
    <mergeCell ref="F39:G39"/>
    <mergeCell ref="I39:L39"/>
    <mergeCell ref="N39:O39"/>
    <mergeCell ref="P39:Q39"/>
    <mergeCell ref="B36:C36"/>
    <mergeCell ref="F36:G36"/>
    <mergeCell ref="I36:L36"/>
    <mergeCell ref="N36:O36"/>
    <mergeCell ref="P36:Q36"/>
    <mergeCell ref="B37:C37"/>
    <mergeCell ref="F37:G37"/>
    <mergeCell ref="I37:L37"/>
    <mergeCell ref="N37:O37"/>
    <mergeCell ref="P37:Q37"/>
    <mergeCell ref="B34:C34"/>
    <mergeCell ref="F34:G34"/>
    <mergeCell ref="I34:L34"/>
    <mergeCell ref="N34:O34"/>
    <mergeCell ref="P34:Q34"/>
    <mergeCell ref="B35:C35"/>
    <mergeCell ref="F35:G35"/>
    <mergeCell ref="I35:L35"/>
    <mergeCell ref="N35:O35"/>
    <mergeCell ref="P35:Q35"/>
    <mergeCell ref="F32:G32"/>
    <mergeCell ref="I32:L32"/>
    <mergeCell ref="N32:O32"/>
    <mergeCell ref="P32:Q32"/>
    <mergeCell ref="B33:C33"/>
    <mergeCell ref="F33:G33"/>
    <mergeCell ref="I33:L33"/>
    <mergeCell ref="N33:O33"/>
    <mergeCell ref="P33:Q33"/>
    <mergeCell ref="B30:C30"/>
    <mergeCell ref="F30:G30"/>
    <mergeCell ref="I30:L30"/>
    <mergeCell ref="N30:O30"/>
    <mergeCell ref="P30:Q30"/>
    <mergeCell ref="B31:C31"/>
    <mergeCell ref="F31:G31"/>
    <mergeCell ref="I31:L31"/>
    <mergeCell ref="N31:O31"/>
    <mergeCell ref="P31:Q31"/>
    <mergeCell ref="B28:C28"/>
    <mergeCell ref="F28:G28"/>
    <mergeCell ref="I28:L28"/>
    <mergeCell ref="N28:O28"/>
    <mergeCell ref="P28:Q28"/>
    <mergeCell ref="B29:C29"/>
    <mergeCell ref="F29:G29"/>
    <mergeCell ref="I29:L29"/>
    <mergeCell ref="N29:O29"/>
    <mergeCell ref="P29:Q29"/>
    <mergeCell ref="B26:C26"/>
    <mergeCell ref="F26:G26"/>
    <mergeCell ref="I26:L26"/>
    <mergeCell ref="N26:O26"/>
    <mergeCell ref="P26:Q26"/>
    <mergeCell ref="B27:C27"/>
    <mergeCell ref="F27:G27"/>
    <mergeCell ref="I27:L27"/>
    <mergeCell ref="N27:O27"/>
    <mergeCell ref="P27:Q27"/>
    <mergeCell ref="B24:C24"/>
    <mergeCell ref="F24:G24"/>
    <mergeCell ref="I24:L24"/>
    <mergeCell ref="N24:O24"/>
    <mergeCell ref="P24:Q24"/>
    <mergeCell ref="B25:C25"/>
    <mergeCell ref="F25:G25"/>
    <mergeCell ref="I25:L25"/>
    <mergeCell ref="N25:O25"/>
    <mergeCell ref="P25:Q25"/>
    <mergeCell ref="B22:C22"/>
    <mergeCell ref="F22:G22"/>
    <mergeCell ref="I22:L22"/>
    <mergeCell ref="N22:O22"/>
    <mergeCell ref="P22:Q22"/>
    <mergeCell ref="B23:C23"/>
    <mergeCell ref="F23:G23"/>
    <mergeCell ref="I23:L23"/>
    <mergeCell ref="N23:O23"/>
    <mergeCell ref="P23:Q23"/>
    <mergeCell ref="F20:G20"/>
    <mergeCell ref="I20:L20"/>
    <mergeCell ref="N20:O20"/>
    <mergeCell ref="P20:Q20"/>
    <mergeCell ref="B21:C21"/>
    <mergeCell ref="F21:G21"/>
    <mergeCell ref="I21:L21"/>
    <mergeCell ref="N21:O21"/>
    <mergeCell ref="P21:Q21"/>
    <mergeCell ref="B18:C18"/>
    <mergeCell ref="F18:G18"/>
    <mergeCell ref="I18:L18"/>
    <mergeCell ref="N18:O18"/>
    <mergeCell ref="P18:R18"/>
    <mergeCell ref="B19:C19"/>
    <mergeCell ref="F19:G19"/>
    <mergeCell ref="I19:L19"/>
    <mergeCell ref="N19:O19"/>
    <mergeCell ref="P19:R19"/>
    <mergeCell ref="G16:Q16"/>
    <mergeCell ref="B17:C17"/>
    <mergeCell ref="F17:G17"/>
    <mergeCell ref="I17:L17"/>
    <mergeCell ref="N17:O17"/>
    <mergeCell ref="P17:R17"/>
    <mergeCell ref="J13:K13"/>
    <mergeCell ref="L13:N13"/>
    <mergeCell ref="O13:P13"/>
    <mergeCell ref="Q13:R13"/>
    <mergeCell ref="A14:F14"/>
    <mergeCell ref="G14:Q14"/>
    <mergeCell ref="R14:R16"/>
    <mergeCell ref="A15:F15"/>
    <mergeCell ref="K15:L15"/>
    <mergeCell ref="A16:F16"/>
    <mergeCell ref="J11:K11"/>
    <mergeCell ref="L11:N11"/>
    <mergeCell ref="O11:P11"/>
    <mergeCell ref="Q11:R11"/>
    <mergeCell ref="J12:K12"/>
    <mergeCell ref="L12:N12"/>
    <mergeCell ref="O12:P12"/>
    <mergeCell ref="Q12:R12"/>
    <mergeCell ref="A1:R1"/>
    <mergeCell ref="A2:R2"/>
    <mergeCell ref="A3:R3"/>
    <mergeCell ref="K5:R7"/>
    <mergeCell ref="K9:R9"/>
    <mergeCell ref="K10:R10"/>
  </mergeCells>
  <conditionalFormatting sqref="U5:U13">
    <cfRule type="expression" dxfId="2235" priority="22" stopIfTrue="1">
      <formula>ISERROR($B$5:$B$13)</formula>
    </cfRule>
  </conditionalFormatting>
  <conditionalFormatting sqref="W9">
    <cfRule type="expression" dxfId="2234" priority="21" stopIfTrue="1">
      <formula>ISERROR($E$9)</formula>
    </cfRule>
  </conditionalFormatting>
  <conditionalFormatting sqref="C20">
    <cfRule type="expression" dxfId="2233" priority="20" stopIfTrue="1">
      <formula>ISERROR(C20:D35)</formula>
    </cfRule>
  </conditionalFormatting>
  <conditionalFormatting sqref="C20">
    <cfRule type="expression" dxfId="2232" priority="19" stopIfTrue="1">
      <formula>ISERROR(C20:D35)</formula>
    </cfRule>
  </conditionalFormatting>
  <conditionalFormatting sqref="B20:B31">
    <cfRule type="expression" dxfId="2231" priority="18" stopIfTrue="1">
      <formula>ISERROR(B20:B35)</formula>
    </cfRule>
  </conditionalFormatting>
  <conditionalFormatting sqref="D20:D31">
    <cfRule type="expression" dxfId="2230" priority="17" stopIfTrue="1">
      <formula>ISERROR(D20:H35)</formula>
    </cfRule>
  </conditionalFormatting>
  <conditionalFormatting sqref="F20:F31">
    <cfRule type="expression" dxfId="2229" priority="16" stopIfTrue="1">
      <formula>ISERROR(F20:N35)</formula>
    </cfRule>
  </conditionalFormatting>
  <conditionalFormatting sqref="E20:E31">
    <cfRule type="expression" dxfId="2228" priority="15" stopIfTrue="1">
      <formula>ISERROR(E20:K35)</formula>
    </cfRule>
  </conditionalFormatting>
  <conditionalFormatting sqref="I20:I31">
    <cfRule type="expression" dxfId="2227" priority="14" stopIfTrue="1">
      <formula>ISERROR(H20:R35)</formula>
    </cfRule>
  </conditionalFormatting>
  <conditionalFormatting sqref="H20:H31">
    <cfRule type="expression" dxfId="2226" priority="13" stopIfTrue="1">
      <formula>ISERROR(G20:P35)</formula>
    </cfRule>
  </conditionalFormatting>
  <conditionalFormatting sqref="F6 C20 E5:E6 C5:C6 K9:R10 L11:N11 A20:B31 D20:Q31 A33:B42 D33:M42">
    <cfRule type="containsErrors" dxfId="2225" priority="12" stopIfTrue="1">
      <formula>ISERROR(A5)</formula>
    </cfRule>
  </conditionalFormatting>
  <conditionalFormatting sqref="M21:M31">
    <cfRule type="expression" dxfId="2224" priority="11" stopIfTrue="1">
      <formula>ISERROR(L21:U36)</formula>
    </cfRule>
  </conditionalFormatting>
  <conditionalFormatting sqref="B33:B42">
    <cfRule type="expression" dxfId="2223" priority="10" stopIfTrue="1">
      <formula>ISERROR(B33:B48)</formula>
    </cfRule>
  </conditionalFormatting>
  <conditionalFormatting sqref="D33:D42">
    <cfRule type="expression" dxfId="2222" priority="9" stopIfTrue="1">
      <formula>ISERROR(D33:H48)</formula>
    </cfRule>
  </conditionalFormatting>
  <conditionalFormatting sqref="F33:F42">
    <cfRule type="expression" dxfId="2221" priority="8" stopIfTrue="1">
      <formula>ISERROR(F33:N48)</formula>
    </cfRule>
  </conditionalFormatting>
  <conditionalFormatting sqref="E33:E42">
    <cfRule type="expression" dxfId="2220" priority="7" stopIfTrue="1">
      <formula>ISERROR(E33:K48)</formula>
    </cfRule>
  </conditionalFormatting>
  <conditionalFormatting sqref="I33:I42">
    <cfRule type="expression" dxfId="2219" priority="6" stopIfTrue="1">
      <formula>ISERROR(H33:R48)</formula>
    </cfRule>
  </conditionalFormatting>
  <conditionalFormatting sqref="H33:H42">
    <cfRule type="expression" dxfId="2218" priority="5" stopIfTrue="1">
      <formula>ISERROR(G33:P48)</formula>
    </cfRule>
  </conditionalFormatting>
  <conditionalFormatting sqref="M33:M42">
    <cfRule type="expression" dxfId="2217" priority="4" stopIfTrue="1">
      <formula>ISERROR(L33:U48)</formula>
    </cfRule>
  </conditionalFormatting>
  <conditionalFormatting sqref="I34:I41">
    <cfRule type="expression" dxfId="2216" priority="3" stopIfTrue="1">
      <formula>ISERROR(H34:R49)</formula>
    </cfRule>
  </conditionalFormatting>
  <conditionalFormatting sqref="I33:I42">
    <cfRule type="expression" dxfId="2215" priority="2" stopIfTrue="1">
      <formula>ISERROR(H33:R48)</formula>
    </cfRule>
  </conditionalFormatting>
  <conditionalFormatting sqref="I35:I42">
    <cfRule type="expression" dxfId="2214" priority="1" stopIfTrue="1">
      <formula>ISERROR(H35:R50)</formula>
    </cfRule>
  </conditionalFormatting>
  <hyperlinks>
    <hyperlink ref="S59" r:id="rId1"/>
  </hyperlinks>
  <pageMargins left="0.15748031496062992" right="0.11811023622047245" top="0.74803149606299213" bottom="0.74803149606299213" header="0.31496062992125984" footer="0.31496062992125984"/>
  <pageSetup paperSize="9" fitToHeight="2" orientation="portrait" horizontalDpi="1200" verticalDpi="1200" r:id="rId2"/>
  <rowBreaks count="1" manualBreakCount="1">
    <brk id="48" max="1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191</vt:i4>
      </vt:variant>
      <vt:variant>
        <vt:lpstr>Named Ranges</vt:lpstr>
      </vt:variant>
      <vt:variant>
        <vt:i4>185</vt:i4>
      </vt:variant>
    </vt:vector>
  </HeadingPairs>
  <TitlesOfParts>
    <vt:vector size="376" baseType="lpstr">
      <vt:lpstr>National SS HP Team #1</vt:lpstr>
      <vt:lpstr>Calendar</vt:lpstr>
      <vt:lpstr>Athlete and Points</vt:lpstr>
      <vt:lpstr>121206 Montafon</vt:lpstr>
      <vt:lpstr>121207 Ruka</vt:lpstr>
      <vt:lpstr>121212 Telluride</vt:lpstr>
      <vt:lpstr>121214 Steamboat Springs </vt:lpstr>
      <vt:lpstr>Entry Form Template</vt:lpstr>
      <vt:lpstr>Slopestyle</vt:lpstr>
      <vt:lpstr>Halfpipe</vt:lpstr>
      <vt:lpstr>131111 Copper NAC</vt:lpstr>
      <vt:lpstr>131114 Copper NAC</vt:lpstr>
      <vt:lpstr>131115 Landgraaf EC</vt:lpstr>
      <vt:lpstr>131207 Hochfugen EC</vt:lpstr>
      <vt:lpstr>Event Quota Allocation</vt:lpstr>
      <vt:lpstr>151118 Echo Mtn NAC</vt:lpstr>
      <vt:lpstr>151125 Pitzal EC</vt:lpstr>
      <vt:lpstr>151128 Pitzal JUN</vt:lpstr>
      <vt:lpstr>151207 Copper REV</vt:lpstr>
      <vt:lpstr>151211 Montafon WC</vt:lpstr>
      <vt:lpstr>151212 Breuil FIS</vt:lpstr>
      <vt:lpstr>151218 Cortina d'Ampezzo WC</vt:lpstr>
      <vt:lpstr>151219 Buck Hill NAC</vt:lpstr>
      <vt:lpstr>160109 Vars EC</vt:lpstr>
      <vt:lpstr>160115 Blackcomb FIS</vt:lpstr>
      <vt:lpstr>160116 Howelsen Hill NAC</vt:lpstr>
      <vt:lpstr>160121 Mammoth WC</vt:lpstr>
      <vt:lpstr>160123 Sunshine FIS</vt:lpstr>
      <vt:lpstr>160129 Tabor Mtn NAC</vt:lpstr>
      <vt:lpstr>160130 Grasgehren EC</vt:lpstr>
      <vt:lpstr>160130 Mammoth REV - Quota</vt:lpstr>
      <vt:lpstr>160130 Mammoth REV - Re-Allocat</vt:lpstr>
      <vt:lpstr>160203 Tabor Mtn NAC</vt:lpstr>
      <vt:lpstr>160204 Park City WC</vt:lpstr>
      <vt:lpstr>160206 Bjelasnica EC</vt:lpstr>
      <vt:lpstr>160206 Sedrun SUI</vt:lpstr>
      <vt:lpstr>160211 Boston WC</vt:lpstr>
      <vt:lpstr>160212 Mt Seymour FIS</vt:lpstr>
      <vt:lpstr>160213 Sapporo WC</vt:lpstr>
      <vt:lpstr>160217 Ski Cooper NAC</vt:lpstr>
      <vt:lpstr>160217 Toronto SC NAC</vt:lpstr>
      <vt:lpstr>160219 PyeongChang WC</vt:lpstr>
      <vt:lpstr>160220 Seiser EC</vt:lpstr>
      <vt:lpstr>160220 Ski Cooper REV</vt:lpstr>
      <vt:lpstr>160222 Holiday Valley NAC</vt:lpstr>
      <vt:lpstr>160226 Le Relais JUN</vt:lpstr>
      <vt:lpstr>160227 Le Relais NAC</vt:lpstr>
      <vt:lpstr>160227 Bozi Dar EC</vt:lpstr>
      <vt:lpstr>160229 Sugarloaf NAC</vt:lpstr>
      <vt:lpstr>160229 Sugarloaf REV</vt:lpstr>
      <vt:lpstr>160304 Winter Park REV</vt:lpstr>
      <vt:lpstr>160305 Grasgehren JUN</vt:lpstr>
      <vt:lpstr>160305 Bozi Dar EC</vt:lpstr>
      <vt:lpstr>160305 Gudauri FIS</vt:lpstr>
      <vt:lpstr>160308 Mount St Louis NC</vt:lpstr>
      <vt:lpstr>160312 Isola 2000 EC</vt:lpstr>
      <vt:lpstr>160312 Puy St Vincent EC</vt:lpstr>
      <vt:lpstr>160316 Squaw Valley NAC</vt:lpstr>
      <vt:lpstr>160317 Squaw Valley REV</vt:lpstr>
      <vt:lpstr>160317 7 Springs REV</vt:lpstr>
      <vt:lpstr>160318 Lenk EC</vt:lpstr>
      <vt:lpstr>160319 Spindleruv Mlyn WC</vt:lpstr>
      <vt:lpstr>160321 Ski Chantecler NAC</vt:lpstr>
      <vt:lpstr>160324 Rogla EC</vt:lpstr>
      <vt:lpstr>160326 Strbske EC</vt:lpstr>
      <vt:lpstr>160328 Sunny Valley NC</vt:lpstr>
      <vt:lpstr>160323 Rogla EC</vt:lpstr>
      <vt:lpstr>160326 Racines EC</vt:lpstr>
      <vt:lpstr>160401 Bad Gastein EC</vt:lpstr>
      <vt:lpstr>160403 Copper NAC</vt:lpstr>
      <vt:lpstr>150726 Cardrona ANC</vt:lpstr>
      <vt:lpstr>150805 Hotham ANC</vt:lpstr>
      <vt:lpstr>150831 Antillanca SAC</vt:lpstr>
      <vt:lpstr>141129 Pitztal JUN</vt:lpstr>
      <vt:lpstr>141203 Pitztal EC</vt:lpstr>
      <vt:lpstr>141204 Copper WC</vt:lpstr>
      <vt:lpstr>141205 Montafon WC</vt:lpstr>
      <vt:lpstr>141206 Buck Hill NAC</vt:lpstr>
      <vt:lpstr>141212 Steamboat NAC</vt:lpstr>
      <vt:lpstr>141216 Copper REV EOI</vt:lpstr>
      <vt:lpstr>141216 Copper REV Submitted</vt:lpstr>
      <vt:lpstr>141220 Le Relais NAC</vt:lpstr>
      <vt:lpstr>150115 Kreischberg WCH</vt:lpstr>
      <vt:lpstr>150117 Put St Vincent EC</vt:lpstr>
      <vt:lpstr>150121 Holliday Valley NAC</vt:lpstr>
      <vt:lpstr>150124 Sedrun EC-NC</vt:lpstr>
      <vt:lpstr>150129 Seven Springs ENTRY</vt:lpstr>
      <vt:lpstr>131213 Ruka WC</vt:lpstr>
      <vt:lpstr>131218 Copper WC GP</vt:lpstr>
      <vt:lpstr>131218 Steamboat NAC</vt:lpstr>
      <vt:lpstr>131220 Lake Louise WC</vt:lpstr>
      <vt:lpstr>131221 Cortina EC</vt:lpstr>
      <vt:lpstr>140103 Buck Hill NAC JUN</vt:lpstr>
      <vt:lpstr>140104 Big White FIS</vt:lpstr>
      <vt:lpstr>140108 Breckenridge FIS GP</vt:lpstr>
      <vt:lpstr>140110 Puy St Vincent EC</vt:lpstr>
      <vt:lpstr>140110 Vallnord-Arcalis WC</vt:lpstr>
      <vt:lpstr>130116 Stoneham WC</vt:lpstr>
      <vt:lpstr>140117 Veysonnaz WC</vt:lpstr>
      <vt:lpstr>140119 Rogla EC</vt:lpstr>
      <vt:lpstr>140125 Hochficht EC</vt:lpstr>
      <vt:lpstr>140122 Holiday Valley NAC</vt:lpstr>
      <vt:lpstr>140125 Ontario NAC</vt:lpstr>
      <vt:lpstr>140128 Tremblant NAC</vt:lpstr>
      <vt:lpstr>140130 Colere EC</vt:lpstr>
      <vt:lpstr>140203 Seven Springs FIS REV</vt:lpstr>
      <vt:lpstr>140205 Copper NAC</vt:lpstr>
      <vt:lpstr>140207 Peyragudes EC</vt:lpstr>
      <vt:lpstr>140208 Marianske EC</vt:lpstr>
      <vt:lpstr>140207 Isola 2000 FIS</vt:lpstr>
      <vt:lpstr>140208 Big White FIS</vt:lpstr>
      <vt:lpstr>140215 Lenzerheide EC</vt:lpstr>
      <vt:lpstr>140215 Innsbruck-Kuehtai FIS</vt:lpstr>
      <vt:lpstr>140215 Le Relais NAC</vt:lpstr>
      <vt:lpstr>140222 Owls Head FIS</vt:lpstr>
      <vt:lpstr>140222 Big White NAC</vt:lpstr>
      <vt:lpstr>140222 Davos FIS</vt:lpstr>
      <vt:lpstr>140225 Mammoth FIS REV</vt:lpstr>
      <vt:lpstr>140301 Gerlitzen EC</vt:lpstr>
      <vt:lpstr>140305 Kreischerg WC</vt:lpstr>
      <vt:lpstr>140306 Sun Valley FIS REV</vt:lpstr>
      <vt:lpstr>130306 Sugarloaf NAC</vt:lpstr>
      <vt:lpstr>140308 La Molina WC</vt:lpstr>
      <vt:lpstr>140310 Holliday Valley FIS</vt:lpstr>
      <vt:lpstr>140312 Mt Tremblant NAC</vt:lpstr>
      <vt:lpstr>140316 Beaver Valley NAC</vt:lpstr>
      <vt:lpstr>140320 Calgary Olympic Park FIS</vt:lpstr>
      <vt:lpstr>140322 Vallnord EC</vt:lpstr>
      <vt:lpstr>140322 Lenk EC</vt:lpstr>
      <vt:lpstr>140322 Mt Hood NAC</vt:lpstr>
      <vt:lpstr>NZ WinterGames FS SS</vt:lpstr>
      <vt:lpstr>NZ WinterGames FS HP</vt:lpstr>
      <vt:lpstr>NZ WinterGames SB SS</vt:lpstr>
      <vt:lpstr>NZ WinterGames SB HP</vt:lpstr>
      <vt:lpstr>121222 Cortina d'Ampezzo</vt:lpstr>
      <vt:lpstr>130105 Big White</vt:lpstr>
      <vt:lpstr>130105 Sedrun</vt:lpstr>
      <vt:lpstr>130109 Copper Mountain</vt:lpstr>
      <vt:lpstr>130109 Copper WC-GP Entry</vt:lpstr>
      <vt:lpstr>130111 Puy St Vincent</vt:lpstr>
      <vt:lpstr>130114 Northstar</vt:lpstr>
      <vt:lpstr>130114 Northstar Entry</vt:lpstr>
      <vt:lpstr>130114 Northstar Entry - Update</vt:lpstr>
      <vt:lpstr>130112 Marianske Lazne</vt:lpstr>
      <vt:lpstr>130117 Stoneham</vt:lpstr>
      <vt:lpstr>130117 Stoneham WCH Entry</vt:lpstr>
      <vt:lpstr>130118 Les 2 Alpes</vt:lpstr>
      <vt:lpstr>130119 Vratna - Paseky</vt:lpstr>
      <vt:lpstr>130119 Sun Peaks</vt:lpstr>
      <vt:lpstr>130124 Copper Mountain</vt:lpstr>
      <vt:lpstr>130125 Colere </vt:lpstr>
      <vt:lpstr>130125 Adelboden</vt:lpstr>
      <vt:lpstr>130126 Covilha EC</vt:lpstr>
      <vt:lpstr>130126 Big White</vt:lpstr>
      <vt:lpstr>130127 Isola </vt:lpstr>
      <vt:lpstr>130201 Blue Mountain</vt:lpstr>
      <vt:lpstr>130201 Park City </vt:lpstr>
      <vt:lpstr>130201 TBA </vt:lpstr>
      <vt:lpstr>130202 Val Thorens</vt:lpstr>
      <vt:lpstr>130205 Killington</vt:lpstr>
      <vt:lpstr>130209 Sarajevo Bjelasnica</vt:lpstr>
      <vt:lpstr>130209 Big White</vt:lpstr>
      <vt:lpstr>130210 Sochi</vt:lpstr>
      <vt:lpstr>130220 Squaw Valley FIS</vt:lpstr>
      <vt:lpstr>130223 Osogovo EC</vt:lpstr>
      <vt:lpstr>130223 Grasgehren</vt:lpstr>
      <vt:lpstr>130223 Mavrovo</vt:lpstr>
      <vt:lpstr>130227 Holiday Valley</vt:lpstr>
      <vt:lpstr>130228 Canyons</vt:lpstr>
      <vt:lpstr>130301 Moonstone</vt:lpstr>
      <vt:lpstr>130301 Donovaly CANCELLED</vt:lpstr>
      <vt:lpstr>130301 Erzurum</vt:lpstr>
      <vt:lpstr>130301 Erzurum WJC Entry</vt:lpstr>
      <vt:lpstr>130302 Big White</vt:lpstr>
      <vt:lpstr>130308 Arosa</vt:lpstr>
      <vt:lpstr>130309 Owl's Head</vt:lpstr>
      <vt:lpstr>130314 Maribor</vt:lpstr>
      <vt:lpstr>130314 COP</vt:lpstr>
      <vt:lpstr>130316 Brand</vt:lpstr>
      <vt:lpstr>130316 Spindleruv</vt:lpstr>
      <vt:lpstr>130316 La Molina</vt:lpstr>
      <vt:lpstr>130318 Sun Valley</vt:lpstr>
      <vt:lpstr>130320 Sierra Nevada</vt:lpstr>
      <vt:lpstr>130321 Rogla</vt:lpstr>
      <vt:lpstr>130323 Mt Hood Meadows</vt:lpstr>
      <vt:lpstr>130325 Le Relais</vt:lpstr>
      <vt:lpstr>130330 Big White</vt:lpstr>
      <vt:lpstr>130330 Isola 2000</vt:lpstr>
      <vt:lpstr>130405 Klappen</vt:lpstr>
      <vt:lpstr>USASA Nationals</vt:lpstr>
      <vt:lpstr>WJC Qualified</vt:lpstr>
      <vt:lpstr>'121206 Montafon'!Print_Area</vt:lpstr>
      <vt:lpstr>'121207 Ruka'!Print_Area</vt:lpstr>
      <vt:lpstr>'121212 Telluride'!Print_Area</vt:lpstr>
      <vt:lpstr>'121214 Steamboat Springs '!Print_Area</vt:lpstr>
      <vt:lpstr>'121222 Cortina d''Ampezzo'!Print_Area</vt:lpstr>
      <vt:lpstr>'130105 Big White'!Print_Area</vt:lpstr>
      <vt:lpstr>'130105 Sedrun'!Print_Area</vt:lpstr>
      <vt:lpstr>'130109 Copper Mountain'!Print_Area</vt:lpstr>
      <vt:lpstr>'130109 Copper WC-GP Entry'!Print_Area</vt:lpstr>
      <vt:lpstr>'130111 Puy St Vincent'!Print_Area</vt:lpstr>
      <vt:lpstr>'130112 Marianske Lazne'!Print_Area</vt:lpstr>
      <vt:lpstr>'130114 Northstar'!Print_Area</vt:lpstr>
      <vt:lpstr>'130114 Northstar Entry'!Print_Area</vt:lpstr>
      <vt:lpstr>'130114 Northstar Entry - Update'!Print_Area</vt:lpstr>
      <vt:lpstr>'130116 Stoneham WC'!Print_Area</vt:lpstr>
      <vt:lpstr>'130117 Stoneham'!Print_Area</vt:lpstr>
      <vt:lpstr>'130117 Stoneham WCH Entry'!Print_Area</vt:lpstr>
      <vt:lpstr>'130118 Les 2 Alpes'!Print_Area</vt:lpstr>
      <vt:lpstr>'130119 Sun Peaks'!Print_Area</vt:lpstr>
      <vt:lpstr>'130119 Vratna - Paseky'!Print_Area</vt:lpstr>
      <vt:lpstr>'130124 Copper Mountain'!Print_Area</vt:lpstr>
      <vt:lpstr>'130125 Adelboden'!Print_Area</vt:lpstr>
      <vt:lpstr>'130125 Colere '!Print_Area</vt:lpstr>
      <vt:lpstr>'130126 Big White'!Print_Area</vt:lpstr>
      <vt:lpstr>'130126 Covilha EC'!Print_Area</vt:lpstr>
      <vt:lpstr>'130127 Isola '!Print_Area</vt:lpstr>
      <vt:lpstr>'130201 Blue Mountain'!Print_Area</vt:lpstr>
      <vt:lpstr>'130201 Park City '!Print_Area</vt:lpstr>
      <vt:lpstr>'130201 TBA '!Print_Area</vt:lpstr>
      <vt:lpstr>'130202 Val Thorens'!Print_Area</vt:lpstr>
      <vt:lpstr>'130205 Killington'!Print_Area</vt:lpstr>
      <vt:lpstr>'130209 Big White'!Print_Area</vt:lpstr>
      <vt:lpstr>'130209 Sarajevo Bjelasnica'!Print_Area</vt:lpstr>
      <vt:lpstr>'130210 Sochi'!Print_Area</vt:lpstr>
      <vt:lpstr>'130220 Squaw Valley FIS'!Print_Area</vt:lpstr>
      <vt:lpstr>'130223 Grasgehren'!Print_Area</vt:lpstr>
      <vt:lpstr>'130223 Mavrovo'!Print_Area</vt:lpstr>
      <vt:lpstr>'130223 Osogovo EC'!Print_Area</vt:lpstr>
      <vt:lpstr>'130227 Holiday Valley'!Print_Area</vt:lpstr>
      <vt:lpstr>'130228 Canyons'!Print_Area</vt:lpstr>
      <vt:lpstr>'130301 Donovaly CANCELLED'!Print_Area</vt:lpstr>
      <vt:lpstr>'130301 Erzurum'!Print_Area</vt:lpstr>
      <vt:lpstr>'130301 Erzurum WJC Entry'!Print_Area</vt:lpstr>
      <vt:lpstr>'130301 Moonstone'!Print_Area</vt:lpstr>
      <vt:lpstr>'130302 Big White'!Print_Area</vt:lpstr>
      <vt:lpstr>'130306 Sugarloaf NAC'!Print_Area</vt:lpstr>
      <vt:lpstr>'130308 Arosa'!Print_Area</vt:lpstr>
      <vt:lpstr>'130309 Owl''s Head'!Print_Area</vt:lpstr>
      <vt:lpstr>'130314 COP'!Print_Area</vt:lpstr>
      <vt:lpstr>'130314 Maribor'!Print_Area</vt:lpstr>
      <vt:lpstr>'130316 Brand'!Print_Area</vt:lpstr>
      <vt:lpstr>'130316 La Molina'!Print_Area</vt:lpstr>
      <vt:lpstr>'130316 Spindleruv'!Print_Area</vt:lpstr>
      <vt:lpstr>'130318 Sun Valley'!Print_Area</vt:lpstr>
      <vt:lpstr>'130320 Sierra Nevada'!Print_Area</vt:lpstr>
      <vt:lpstr>'130321 Rogla'!Print_Area</vt:lpstr>
      <vt:lpstr>'130323 Mt Hood Meadows'!Print_Area</vt:lpstr>
      <vt:lpstr>'130325 Le Relais'!Print_Area</vt:lpstr>
      <vt:lpstr>'130330 Big White'!Print_Area</vt:lpstr>
      <vt:lpstr>'130330 Isola 2000'!Print_Area</vt:lpstr>
      <vt:lpstr>'130405 Klappen'!Print_Area</vt:lpstr>
      <vt:lpstr>'131111 Copper NAC'!Print_Area</vt:lpstr>
      <vt:lpstr>'131114 Copper NAC'!Print_Area</vt:lpstr>
      <vt:lpstr>'131115 Landgraaf EC'!Print_Area</vt:lpstr>
      <vt:lpstr>'131207 Hochfugen EC'!Print_Area</vt:lpstr>
      <vt:lpstr>'131213 Ruka WC'!Print_Area</vt:lpstr>
      <vt:lpstr>'131218 Copper WC GP'!Print_Area</vt:lpstr>
      <vt:lpstr>'131218 Steamboat NAC'!Print_Area</vt:lpstr>
      <vt:lpstr>'131220 Lake Louise WC'!Print_Area</vt:lpstr>
      <vt:lpstr>'131221 Cortina EC'!Print_Area</vt:lpstr>
      <vt:lpstr>'140103 Buck Hill NAC JUN'!Print_Area</vt:lpstr>
      <vt:lpstr>'140104 Big White FIS'!Print_Area</vt:lpstr>
      <vt:lpstr>'140108 Breckenridge FIS GP'!Print_Area</vt:lpstr>
      <vt:lpstr>'140110 Puy St Vincent EC'!Print_Area</vt:lpstr>
      <vt:lpstr>'140110 Vallnord-Arcalis WC'!Print_Area</vt:lpstr>
      <vt:lpstr>'140117 Veysonnaz WC'!Print_Area</vt:lpstr>
      <vt:lpstr>'140119 Rogla EC'!Print_Area</vt:lpstr>
      <vt:lpstr>'140122 Holiday Valley NAC'!Print_Area</vt:lpstr>
      <vt:lpstr>'140125 Hochficht EC'!Print_Area</vt:lpstr>
      <vt:lpstr>'140125 Ontario NAC'!Print_Area</vt:lpstr>
      <vt:lpstr>'140128 Tremblant NAC'!Print_Area</vt:lpstr>
      <vt:lpstr>'140130 Colere EC'!Print_Area</vt:lpstr>
      <vt:lpstr>'140203 Seven Springs FIS REV'!Print_Area</vt:lpstr>
      <vt:lpstr>'140205 Copper NAC'!Print_Area</vt:lpstr>
      <vt:lpstr>'140207 Isola 2000 FIS'!Print_Area</vt:lpstr>
      <vt:lpstr>'140207 Peyragudes EC'!Print_Area</vt:lpstr>
      <vt:lpstr>'140208 Big White FIS'!Print_Area</vt:lpstr>
      <vt:lpstr>'140208 Marianske EC'!Print_Area</vt:lpstr>
      <vt:lpstr>'140215 Innsbruck-Kuehtai FIS'!Print_Area</vt:lpstr>
      <vt:lpstr>'140215 Le Relais NAC'!Print_Area</vt:lpstr>
      <vt:lpstr>'140215 Lenzerheide EC'!Print_Area</vt:lpstr>
      <vt:lpstr>'140222 Big White NAC'!Print_Area</vt:lpstr>
      <vt:lpstr>'140222 Davos FIS'!Print_Area</vt:lpstr>
      <vt:lpstr>'140222 Owls Head FIS'!Print_Area</vt:lpstr>
      <vt:lpstr>'140225 Mammoth FIS REV'!Print_Area</vt:lpstr>
      <vt:lpstr>'140301 Gerlitzen EC'!Print_Area</vt:lpstr>
      <vt:lpstr>'140305 Kreischerg WC'!Print_Area</vt:lpstr>
      <vt:lpstr>'140306 Sun Valley FIS REV'!Print_Area</vt:lpstr>
      <vt:lpstr>'140308 La Molina WC'!Print_Area</vt:lpstr>
      <vt:lpstr>'140310 Holliday Valley FIS'!Print_Area</vt:lpstr>
      <vt:lpstr>'140312 Mt Tremblant NAC'!Print_Area</vt:lpstr>
      <vt:lpstr>'140316 Beaver Valley NAC'!Print_Area</vt:lpstr>
      <vt:lpstr>'140320 Calgary Olympic Park FIS'!Print_Area</vt:lpstr>
      <vt:lpstr>'140322 Lenk EC'!Print_Area</vt:lpstr>
      <vt:lpstr>'140322 Mt Hood NAC'!Print_Area</vt:lpstr>
      <vt:lpstr>'140322 Vallnord EC'!Print_Area</vt:lpstr>
      <vt:lpstr>'141129 Pitztal JUN'!Print_Area</vt:lpstr>
      <vt:lpstr>'141203 Pitztal EC'!Print_Area</vt:lpstr>
      <vt:lpstr>'141204 Copper WC'!Print_Area</vt:lpstr>
      <vt:lpstr>'141205 Montafon WC'!Print_Area</vt:lpstr>
      <vt:lpstr>'141206 Buck Hill NAC'!Print_Area</vt:lpstr>
      <vt:lpstr>'141212 Steamboat NAC'!Print_Area</vt:lpstr>
      <vt:lpstr>'141216 Copper REV EOI'!Print_Area</vt:lpstr>
      <vt:lpstr>'141216 Copper REV Submitted'!Print_Area</vt:lpstr>
      <vt:lpstr>'141220 Le Relais NAC'!Print_Area</vt:lpstr>
      <vt:lpstr>'150115 Kreischberg WCH'!Print_Area</vt:lpstr>
      <vt:lpstr>'150117 Put St Vincent EC'!Print_Area</vt:lpstr>
      <vt:lpstr>'150121 Holliday Valley NAC'!Print_Area</vt:lpstr>
      <vt:lpstr>'150124 Sedrun EC-NC'!Print_Area</vt:lpstr>
      <vt:lpstr>'150129 Seven Springs ENTRY'!Print_Area</vt:lpstr>
      <vt:lpstr>'150726 Cardrona ANC'!Print_Area</vt:lpstr>
      <vt:lpstr>'150805 Hotham ANC'!Print_Area</vt:lpstr>
      <vt:lpstr>'150831 Antillanca SAC'!Print_Area</vt:lpstr>
      <vt:lpstr>'151118 Echo Mtn NAC'!Print_Area</vt:lpstr>
      <vt:lpstr>'151125 Pitzal EC'!Print_Area</vt:lpstr>
      <vt:lpstr>'151128 Pitzal JUN'!Print_Area</vt:lpstr>
      <vt:lpstr>'151207 Copper REV'!Print_Area</vt:lpstr>
      <vt:lpstr>'151211 Montafon WC'!Print_Area</vt:lpstr>
      <vt:lpstr>'151212 Breuil FIS'!Print_Area</vt:lpstr>
      <vt:lpstr>'151218 Cortina d''Ampezzo WC'!Print_Area</vt:lpstr>
      <vt:lpstr>'151219 Buck Hill NAC'!Print_Area</vt:lpstr>
      <vt:lpstr>'160109 Vars EC'!Print_Area</vt:lpstr>
      <vt:lpstr>'160115 Blackcomb FIS'!Print_Area</vt:lpstr>
      <vt:lpstr>'160116 Howelsen Hill NAC'!Print_Area</vt:lpstr>
      <vt:lpstr>'160121 Mammoth WC'!Print_Area</vt:lpstr>
      <vt:lpstr>'160123 Sunshine FIS'!Print_Area</vt:lpstr>
      <vt:lpstr>'160129 Tabor Mtn NAC'!Print_Area</vt:lpstr>
      <vt:lpstr>'160130 Grasgehren EC'!Print_Area</vt:lpstr>
      <vt:lpstr>'160130 Mammoth REV - Quota'!Print_Area</vt:lpstr>
      <vt:lpstr>'160130 Mammoth REV - Re-Allocat'!Print_Area</vt:lpstr>
      <vt:lpstr>'160203 Tabor Mtn NAC'!Print_Area</vt:lpstr>
      <vt:lpstr>'160204 Park City WC'!Print_Area</vt:lpstr>
      <vt:lpstr>'160206 Bjelasnica EC'!Print_Area</vt:lpstr>
      <vt:lpstr>'160206 Sedrun SUI'!Print_Area</vt:lpstr>
      <vt:lpstr>'160211 Boston WC'!Print_Area</vt:lpstr>
      <vt:lpstr>'160212 Mt Seymour FIS'!Print_Area</vt:lpstr>
      <vt:lpstr>'160213 Sapporo WC'!Print_Area</vt:lpstr>
      <vt:lpstr>'160217 Ski Cooper NAC'!Print_Area</vt:lpstr>
      <vt:lpstr>'160217 Toronto SC NAC'!Print_Area</vt:lpstr>
      <vt:lpstr>'160219 PyeongChang WC'!Print_Area</vt:lpstr>
      <vt:lpstr>'160220 Seiser EC'!Print_Area</vt:lpstr>
      <vt:lpstr>'160220 Ski Cooper REV'!Print_Area</vt:lpstr>
      <vt:lpstr>'160222 Holiday Valley NAC'!Print_Area</vt:lpstr>
      <vt:lpstr>'160226 Le Relais JUN'!Print_Area</vt:lpstr>
      <vt:lpstr>'160227 Bozi Dar EC'!Print_Area</vt:lpstr>
      <vt:lpstr>'160227 Le Relais NAC'!Print_Area</vt:lpstr>
      <vt:lpstr>'160229 Sugarloaf NAC'!Print_Area</vt:lpstr>
      <vt:lpstr>'160229 Sugarloaf REV'!Print_Area</vt:lpstr>
      <vt:lpstr>'160304 Winter Park REV'!Print_Area</vt:lpstr>
      <vt:lpstr>'160305 Bozi Dar EC'!Print_Area</vt:lpstr>
      <vt:lpstr>'160305 Grasgehren JUN'!Print_Area</vt:lpstr>
      <vt:lpstr>'160305 Gudauri FIS'!Print_Area</vt:lpstr>
      <vt:lpstr>'160308 Mount St Louis NC'!Print_Area</vt:lpstr>
      <vt:lpstr>'160312 Isola 2000 EC'!Print_Area</vt:lpstr>
      <vt:lpstr>'160312 Puy St Vincent EC'!Print_Area</vt:lpstr>
      <vt:lpstr>'160316 Squaw Valley NAC'!Print_Area</vt:lpstr>
      <vt:lpstr>'160317 7 Springs REV'!Print_Area</vt:lpstr>
      <vt:lpstr>'160317 Squaw Valley REV'!Print_Area</vt:lpstr>
      <vt:lpstr>'160318 Lenk EC'!Print_Area</vt:lpstr>
      <vt:lpstr>'160319 Spindleruv Mlyn WC'!Print_Area</vt:lpstr>
      <vt:lpstr>'160321 Ski Chantecler NAC'!Print_Area</vt:lpstr>
      <vt:lpstr>'160323 Rogla EC'!Print_Area</vt:lpstr>
      <vt:lpstr>'160324 Rogla EC'!Print_Area</vt:lpstr>
      <vt:lpstr>'160326 Racines EC'!Print_Area</vt:lpstr>
      <vt:lpstr>'160326 Strbske EC'!Print_Area</vt:lpstr>
      <vt:lpstr>'160328 Sunny Valley NC'!Print_Area</vt:lpstr>
      <vt:lpstr>'160401 Bad Gastein EC'!Print_Area</vt:lpstr>
      <vt:lpstr>'160403 Copper NAC'!Print_Area</vt:lpstr>
      <vt:lpstr>'Entry Form Template'!Print_Area</vt:lpstr>
      <vt:lpstr>'Event Quota Allocation'!Print_Area</vt:lpstr>
      <vt:lpstr>'NZ WinterGames FS HP'!Print_Area</vt:lpstr>
      <vt:lpstr>'NZ WinterGames FS SS'!Print_Area</vt:lpstr>
      <vt:lpstr>'NZ WinterGames SB HP'!Print_Area</vt:lpstr>
      <vt:lpstr>'NZ WinterGames SB SS'!Print_Area</vt:lpstr>
      <vt:lpstr>'USASA Nationals'!Print_Area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Taylor</dc:creator>
  <cp:lastModifiedBy>Ryan Taylor</cp:lastModifiedBy>
  <cp:lastPrinted>2016-03-04T04:14:14Z</cp:lastPrinted>
  <dcterms:created xsi:type="dcterms:W3CDTF">2012-10-01T04:50:34Z</dcterms:created>
  <dcterms:modified xsi:type="dcterms:W3CDTF">2016-03-04T04:15:46Z</dcterms:modified>
</cp:coreProperties>
</file>