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85" windowWidth="12705" windowHeight="11520" tabRatio="824" firstSheet="2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'April'!$C$3:$J$99</definedName>
    <definedName name="_xlnm.Print_Area" localSheetId="7">'August'!$C$3:$J$99</definedName>
    <definedName name="_xlnm.Print_Area" localSheetId="11">'December'!$C$3:$J$99</definedName>
    <definedName name="_xlnm.Print_Area" localSheetId="1">'February'!$C$3:$J$98</definedName>
    <definedName name="_xlnm.Print_Area" localSheetId="0">'January'!$C$3:$J$99</definedName>
    <definedName name="_xlnm.Print_Area" localSheetId="6">'July'!$C$3:$J$99</definedName>
    <definedName name="_xlnm.Print_Area" localSheetId="5">'June'!$C$3:$J$99</definedName>
    <definedName name="_xlnm.Print_Area" localSheetId="2">'March'!$C$3:$J$99</definedName>
    <definedName name="_xlnm.Print_Area" localSheetId="4">'May'!$C$3:$J$97</definedName>
    <definedName name="_xlnm.Print_Area" localSheetId="10">'November'!$C$3:$J$99</definedName>
    <definedName name="_xlnm.Print_Area" localSheetId="9">'October'!$C$3:$J$99</definedName>
    <definedName name="_xlnm.Print_Area" localSheetId="8">'September'!$C$3:$J$99</definedName>
  </definedNames>
  <calcPr fullCalcOnLoad="1"/>
</workbook>
</file>

<file path=xl/sharedStrings.xml><?xml version="1.0" encoding="utf-8"?>
<sst xmlns="http://schemas.openxmlformats.org/spreadsheetml/2006/main" count="651" uniqueCount="255">
  <si>
    <t>SAT/SUN</t>
  </si>
  <si>
    <t>MONDAY</t>
  </si>
  <si>
    <t>TUESDAY</t>
  </si>
  <si>
    <t>WEDNESDAY</t>
  </si>
  <si>
    <t>THURSDAY</t>
  </si>
  <si>
    <t>FRIDAY</t>
  </si>
  <si>
    <t>Mon</t>
  </si>
  <si>
    <t>Tue</t>
  </si>
  <si>
    <t>Wed</t>
  </si>
  <si>
    <t>Fri</t>
  </si>
  <si>
    <t>Holiday</t>
  </si>
  <si>
    <t>Select The Year</t>
  </si>
  <si>
    <t xml:space="preserve"> </t>
  </si>
  <si>
    <t xml:space="preserve">Sun </t>
  </si>
  <si>
    <t>Thu</t>
  </si>
  <si>
    <t>Senior Golf</t>
  </si>
  <si>
    <t>7G 8G Softball</t>
  </si>
  <si>
    <t>IG SG Softball</t>
  </si>
  <si>
    <t>Surfing</t>
  </si>
  <si>
    <t>Queen's Birthday</t>
  </si>
  <si>
    <t>Cross Country</t>
  </si>
  <si>
    <t>sat</t>
  </si>
  <si>
    <t>sun</t>
  </si>
  <si>
    <t>mon</t>
  </si>
  <si>
    <t>tue</t>
  </si>
  <si>
    <t>wed</t>
  </si>
  <si>
    <t>thu</t>
  </si>
  <si>
    <t>fri</t>
  </si>
  <si>
    <t>SB SG Basketball</t>
  </si>
  <si>
    <t>SB SG Cricket Final</t>
  </si>
  <si>
    <t>Junior Golf</t>
  </si>
  <si>
    <t>Track &amp; Field</t>
  </si>
  <si>
    <t>Lawn Bowls</t>
  </si>
  <si>
    <t>SB SG Table Tennis</t>
  </si>
  <si>
    <t>JG IB Football Final</t>
  </si>
  <si>
    <r>
      <t>L</t>
    </r>
    <r>
      <rPr>
        <b/>
        <sz val="8"/>
        <color indexed="8"/>
        <rFont val="Arial"/>
        <family val="2"/>
      </rPr>
      <t xml:space="preserve">  Start Term 1</t>
    </r>
  </si>
  <si>
    <r>
      <t>@</t>
    </r>
    <r>
      <rPr>
        <b/>
        <sz val="8"/>
        <color indexed="8"/>
        <rFont val="Arial"/>
        <family val="2"/>
      </rPr>
      <t xml:space="preserve">  Labour Day</t>
    </r>
  </si>
  <si>
    <r>
      <t>J</t>
    </r>
    <r>
      <rPr>
        <b/>
        <sz val="8"/>
        <color indexed="8"/>
        <rFont val="Arial"/>
        <family val="2"/>
      </rPr>
      <t xml:space="preserve">  Term 3 Ends</t>
    </r>
  </si>
  <si>
    <r>
      <t>J</t>
    </r>
    <r>
      <rPr>
        <b/>
        <sz val="8"/>
        <color indexed="8"/>
        <rFont val="Arial"/>
        <family val="2"/>
      </rPr>
      <t xml:space="preserve">  Term 4 Ends</t>
    </r>
  </si>
  <si>
    <r>
      <t>J</t>
    </r>
    <r>
      <rPr>
        <b/>
        <sz val="8"/>
        <color indexed="8"/>
        <rFont val="Arial"/>
        <family val="2"/>
      </rPr>
      <t xml:space="preserve">  Term 1 Ends</t>
    </r>
  </si>
  <si>
    <r>
      <t xml:space="preserve">% </t>
    </r>
    <r>
      <rPr>
        <b/>
        <sz val="8"/>
        <color indexed="8"/>
        <rFont val="Arial"/>
        <family val="2"/>
      </rPr>
      <t>Melbourne Cup</t>
    </r>
  </si>
  <si>
    <t>M.S.A.C.</t>
  </si>
  <si>
    <t>Bundoora Park</t>
  </si>
  <si>
    <t>Olympic Park</t>
  </si>
  <si>
    <t>1/2</t>
  </si>
  <si>
    <r>
      <t>V</t>
    </r>
    <r>
      <rPr>
        <b/>
        <sz val="8"/>
        <color indexed="8"/>
        <rFont val="Arial"/>
        <family val="2"/>
      </rPr>
      <t xml:space="preserve">  Christmas Day</t>
    </r>
  </si>
  <si>
    <r>
      <t xml:space="preserve">V </t>
    </r>
    <r>
      <rPr>
        <b/>
        <sz val="8"/>
        <color indexed="8"/>
        <rFont val="Arial"/>
        <family val="2"/>
      </rPr>
      <t>Boxing Day</t>
    </r>
  </si>
  <si>
    <t>Swimming &amp; Diving</t>
  </si>
  <si>
    <t>WEEK 0</t>
  </si>
  <si>
    <t>School Sport Vic</t>
  </si>
  <si>
    <t>SB Football Final</t>
  </si>
  <si>
    <t>26/27</t>
  </si>
  <si>
    <t>8/9</t>
  </si>
  <si>
    <t>SCHOOL SPORT VICTORIA</t>
  </si>
  <si>
    <t>Enter
The
Year
V V V V</t>
  </si>
  <si>
    <t>Secondary</t>
  </si>
  <si>
    <t>Primary</t>
  </si>
  <si>
    <t>Golf</t>
  </si>
  <si>
    <t>Rugby</t>
  </si>
  <si>
    <t>Basketball</t>
  </si>
  <si>
    <t>Closing Date for</t>
  </si>
  <si>
    <t>Swimming Entries</t>
  </si>
  <si>
    <t>Cross Country Entries</t>
  </si>
  <si>
    <t>School Sport Victoria</t>
  </si>
  <si>
    <t>SG SB IG IB Volleyball</t>
  </si>
  <si>
    <t>SB IB Baseball</t>
  </si>
  <si>
    <t>SB SG IB IG Tennis</t>
  </si>
  <si>
    <t>SB SG Hockey</t>
  </si>
  <si>
    <t>SB SG IB IG Badminton</t>
  </si>
  <si>
    <t>SB SG IB IG Football (Soccer)</t>
  </si>
  <si>
    <t>SB IB JB Netball</t>
  </si>
  <si>
    <t>PB/M PG Netball</t>
  </si>
  <si>
    <t>PB/M PG Hockey 7s</t>
  </si>
  <si>
    <t>PB/M PG Teeball</t>
  </si>
  <si>
    <t>8B 8G 7B 7G Badminton</t>
  </si>
  <si>
    <t>8B 8G 7B 7G Football (Soccer)</t>
  </si>
  <si>
    <t>7B 8B Football</t>
  </si>
  <si>
    <t>IB IG 8B 8G Hockey</t>
  </si>
  <si>
    <t>PB/M PG Volleyball</t>
  </si>
  <si>
    <t>IB IG 8B 8G 7B 7G Basketball</t>
  </si>
  <si>
    <t>IB IG 8B 8G 7B 7G Table Tennis</t>
  </si>
  <si>
    <t>7B 7G Hockey</t>
  </si>
  <si>
    <t>8B 8G 7B 7G Volleyball</t>
  </si>
  <si>
    <t>8B 8G 7B 7G Tennis</t>
  </si>
  <si>
    <t>PB/M PG Softball</t>
  </si>
  <si>
    <t>8B 7B Baseball</t>
  </si>
  <si>
    <t>IB IG Cricket</t>
  </si>
  <si>
    <t>8B 8G Cricket</t>
  </si>
  <si>
    <t>PB/M PG Australian Football</t>
  </si>
  <si>
    <t>SG Football</t>
  </si>
  <si>
    <t>PB/M PG Football (Soccer)</t>
  </si>
  <si>
    <t>PB/M PG Tennis</t>
  </si>
  <si>
    <t>GIPPSLAND REGION</t>
  </si>
  <si>
    <t>SWIMMING PRIMARY</t>
  </si>
  <si>
    <t>SALE</t>
  </si>
  <si>
    <t>SWIMMING SECONDARY</t>
  </si>
  <si>
    <t>ATHLETICS</t>
  </si>
  <si>
    <t>PRIMARY</t>
  </si>
  <si>
    <t>GIPPSLAND</t>
  </si>
  <si>
    <t xml:space="preserve">CROSS COUNTRY </t>
  </si>
  <si>
    <t>PRIM &amp; SEC</t>
  </si>
  <si>
    <t>COMBINED</t>
  </si>
  <si>
    <t>GAT</t>
  </si>
  <si>
    <t>Senior Cricket</t>
  </si>
  <si>
    <t>Yr 7 &amp; 8 BADMINTON</t>
  </si>
  <si>
    <t>Snr &amp; Int BADMINTON</t>
  </si>
  <si>
    <t>BASEBALL</t>
  </si>
  <si>
    <t>Snr BASKETBALL</t>
  </si>
  <si>
    <t>Quarter Finals</t>
  </si>
  <si>
    <t>Semi Finals</t>
  </si>
  <si>
    <t>Senior Cricket -Final</t>
  </si>
  <si>
    <t>SEMI FINALS</t>
  </si>
  <si>
    <t>Snr HOCKEY</t>
  </si>
  <si>
    <t>Yr 7 8  Int HOCKEY</t>
  </si>
  <si>
    <t>7 8 INT SNR NETBALL</t>
  </si>
  <si>
    <t>SNR SOCCER</t>
  </si>
  <si>
    <t>7 8 INTB SOCCER</t>
  </si>
  <si>
    <t>7 8 INTG SOCCER</t>
  </si>
  <si>
    <t>Snr TABLE TENNIS</t>
  </si>
  <si>
    <t>7 8 &amp; Int TABLE TENNIS</t>
  </si>
  <si>
    <t>TENNIS</t>
  </si>
  <si>
    <t>VOLLEYBALL</t>
  </si>
  <si>
    <t>SE Conference</t>
  </si>
  <si>
    <t>Senior</t>
  </si>
  <si>
    <t>Cricket</t>
  </si>
  <si>
    <t>Tennis</t>
  </si>
  <si>
    <t>Volleyball (S&amp;I)</t>
  </si>
  <si>
    <t>Softball (S&amp;I)</t>
  </si>
  <si>
    <t>Baseball (S&amp;I)</t>
  </si>
  <si>
    <t>Tennis (S&amp;I)</t>
  </si>
  <si>
    <t>Australian Football</t>
  </si>
  <si>
    <t>Table Tennis</t>
  </si>
  <si>
    <t>Badminton (S&amp;I)</t>
  </si>
  <si>
    <t>Hockey</t>
  </si>
  <si>
    <t>Primary Hockey</t>
  </si>
  <si>
    <t>Primary Tee Ball</t>
  </si>
  <si>
    <t>Soccer (S&amp;I)</t>
  </si>
  <si>
    <t>Secondary Boys</t>
  </si>
  <si>
    <t>JG&amp;IB</t>
  </si>
  <si>
    <t>Netball</t>
  </si>
  <si>
    <t>Primary, 7 &amp; 8</t>
  </si>
  <si>
    <t>Soccer</t>
  </si>
  <si>
    <t>7 &amp; 8</t>
  </si>
  <si>
    <t>Badminton</t>
  </si>
  <si>
    <t>Inter</t>
  </si>
  <si>
    <t>Year 7</t>
  </si>
  <si>
    <t>Inter &amp; 8</t>
  </si>
  <si>
    <t>8, 7 &amp; Primary</t>
  </si>
  <si>
    <t>Primary, 7 &amp; 8 Girls</t>
  </si>
  <si>
    <t>Volleyball</t>
  </si>
  <si>
    <t>Softball</t>
  </si>
  <si>
    <t>Inter, 8 &amp; 7</t>
  </si>
  <si>
    <t>7 &amp; 8 Boys</t>
  </si>
  <si>
    <t>Year 8</t>
  </si>
  <si>
    <t>Baseball</t>
  </si>
  <si>
    <t>NAPLAN</t>
  </si>
  <si>
    <r>
      <t>V</t>
    </r>
    <r>
      <rPr>
        <b/>
        <sz val="10"/>
        <color indexed="8"/>
        <rFont val="Arial"/>
        <family val="2"/>
      </rPr>
      <t xml:space="preserve">  Easter Monday</t>
    </r>
  </si>
  <si>
    <r>
      <t>&amp;</t>
    </r>
    <r>
      <rPr>
        <b/>
        <sz val="10"/>
        <color indexed="8"/>
        <rFont val="Arial"/>
        <family val="2"/>
      </rPr>
      <t xml:space="preserve">  ANZAC Day</t>
    </r>
  </si>
  <si>
    <r>
      <t>V</t>
    </r>
    <r>
      <rPr>
        <b/>
        <sz val="10"/>
        <color indexed="8"/>
        <rFont val="Arial"/>
        <family val="2"/>
      </rPr>
      <t xml:space="preserve">  Good Friday</t>
    </r>
  </si>
  <si>
    <r>
      <t xml:space="preserve">L </t>
    </r>
    <r>
      <rPr>
        <b/>
        <sz val="10"/>
        <color indexed="8"/>
        <rFont val="Arial"/>
        <family val="2"/>
      </rPr>
      <t>Start Term 2</t>
    </r>
  </si>
  <si>
    <r>
      <t>L</t>
    </r>
    <r>
      <rPr>
        <b/>
        <sz val="10"/>
        <color indexed="8"/>
        <rFont val="Arial"/>
        <family val="2"/>
      </rPr>
      <t xml:space="preserve">  Start Term 3</t>
    </r>
  </si>
  <si>
    <r>
      <t>J</t>
    </r>
    <r>
      <rPr>
        <b/>
        <sz val="10"/>
        <color indexed="8"/>
        <rFont val="Arial"/>
        <family val="2"/>
      </rPr>
      <t xml:space="preserve">  Term 2 Ends</t>
    </r>
  </si>
  <si>
    <r>
      <t>L</t>
    </r>
    <r>
      <rPr>
        <b/>
        <sz val="10"/>
        <color indexed="8"/>
        <rFont val="Arial"/>
        <family val="2"/>
      </rPr>
      <t xml:space="preserve">  Start Term 4</t>
    </r>
  </si>
  <si>
    <t>Holiday in Lieu</t>
  </si>
  <si>
    <t>TESTING</t>
  </si>
  <si>
    <t>SG IG 8G 7G Netball</t>
  </si>
  <si>
    <t>State Athletics Centre</t>
  </si>
  <si>
    <t>PRIMARY TENNIS</t>
  </si>
  <si>
    <t xml:space="preserve">SENIOR &amp; JUNIOR </t>
  </si>
  <si>
    <t>ATHLETICS - SEC</t>
  </si>
  <si>
    <t>NEWBOROUGH</t>
  </si>
  <si>
    <t>SSA 15 &amp; U CRICKET - ADELAIDE</t>
  </si>
  <si>
    <t>SSA SWIM DIVE</t>
  </si>
  <si>
    <t>SSA RUGBY LEAGUE</t>
  </si>
  <si>
    <t>SCHOOL SPORT AUSTRALIA 19 &amp; UNDER FOOTBALL (SOCCER) - ADELAIDE, SA</t>
  </si>
  <si>
    <t>SCHOOL SPORT AUSTRALIA 16 &amp; UNDER BOYS &amp; GIRLS HOCKEY - NEWCASTLE, NSW</t>
  </si>
  <si>
    <t>SCHOOL SPORT AUSTRALIA 15 &amp; UNDER BOYS &amp; GIRLS VOLLEYBALL - PERTH, WA</t>
  </si>
  <si>
    <t>COMBINED X-COUNTRY</t>
  </si>
  <si>
    <t>SSA 19 &amp; UNDER GOLF - ADELAIDE, SA</t>
  </si>
  <si>
    <t>AFL, Soccer, Netball</t>
  </si>
  <si>
    <t>Primary Indiv. Trials</t>
  </si>
  <si>
    <t>CHURCHILL</t>
  </si>
  <si>
    <t>VGA Division Golf</t>
  </si>
  <si>
    <t>Maffra</t>
  </si>
  <si>
    <t>VGA REGION</t>
  </si>
  <si>
    <t>Golf SALE</t>
  </si>
  <si>
    <t>SCHOOL SPORT AUSTRALIA SOFTBALL - APRIL 30 - MAY 7 - TOOWOOMBA, QLD</t>
  </si>
  <si>
    <t>SCHOOL SPORT AUSTRALIA TENNIS - APRIL 30 - MAY 7 - BENDIGO, VIC</t>
  </si>
  <si>
    <t>SCHOOL SPORT AUSTRALIA BASEBALL - MAY 22-28 - CAIRNS, QLD</t>
  </si>
  <si>
    <t>SCHOOL SPORT AUSTRALIA ORIENTEERING - SEPT 30 - OCT 9 - WAGGA WAGGA, NSW</t>
  </si>
  <si>
    <t>SB Football</t>
  </si>
  <si>
    <t>SCHOOL SPORT AUSTRALIA 15 &amp; UNDER CRICKET - FEB 26 - MAR 4 - ADELAIDE, SA</t>
  </si>
  <si>
    <t>SSA TRIATHLON - MARCH 29 - APRIL 1 - REDCLIFFE, QLD</t>
  </si>
  <si>
    <t>SSA TRIATHLON</t>
  </si>
  <si>
    <t>SCHOOL SPORT AUSTRALIA 17 &amp; UNDER WATER POLO - MAY 15-20 - MELBOURNE, VIC</t>
  </si>
  <si>
    <t>SCHOOL SPORT AUSTRALIA 15 &amp; UNDER RUGBY LEAGUE - JUNE 25 - JULY 1 - PERTH, WA</t>
  </si>
  <si>
    <t>SCHOOL SPORT AUSTRALIA COMBINED AUSTRALIAN FOOTBALL - JULY 23-30 - CANBERRA, ACT</t>
  </si>
  <si>
    <t>SCHOOL SPORT AUSTRALIA 18 &amp; UNDER RUGBY LEAGUE - JULY 9-15 - SYDNEY, NSW</t>
  </si>
  <si>
    <t>SCHOOL SPORT AUSTRALIA COMBINED SWIMMING &amp; DIVING - JULY 30- AUGUST 6 - MELBOURNE, VIC</t>
  </si>
  <si>
    <t>SCHOOL SPORT AUSTRALIA 15 &amp; UNDER NETBALL - JULY 30 - AUG 5 - PERTH, WA</t>
  </si>
  <si>
    <t>SCHOOL SPORT AUSTRALIA 12 &amp; UNDER RUGBY LEAGUE - AUGUST 6-13 - MELBOURNE</t>
  </si>
  <si>
    <t>SCHOOL SPORT AUSTRALIA 12 &amp; UNDER HOCKEY - AUGUST 7-12 - MELBOURNE</t>
  </si>
  <si>
    <t>SCHOOL SPORT AUSTRALIA COMBINED BASKETBALL - AUGUST 6-12 - CANBERRA, ACT</t>
  </si>
  <si>
    <t>SSA COMBINED CROSS COUNTRY
AUG 19-22 - CANBERRA</t>
  </si>
  <si>
    <t>SCHOOL SPORT AUSTRALIA 12 &amp; UNDER FOOTBALL (SOCCER) - SEPTEMBER 4-9 - CANBERRA</t>
  </si>
  <si>
    <t>SSA T&amp;F - SEPT 15-19 - DARWIN</t>
  </si>
  <si>
    <t>SCHOOL SPORT AUSTRALIA 12 &amp; UNDER TENNIS - OCTOBER 15-22- ACT</t>
  </si>
  <si>
    <t>SCHOOL SPORT AUSTRALIA 12 &amp; UNDER NETBALL - OCTOBER 15-21 - DARWIN, NT</t>
  </si>
  <si>
    <t>SCHOOL SPORT AUSTRALIA COMBINED TOUCH - OCTOBER 23-28 - COFFS HARBOUR, NSW</t>
  </si>
  <si>
    <t>SCHOOL SPORT AUSTRALIA 12 &amp; UNDER SOFTBALL - NOVEMBER 13-18 - VICTORIA</t>
  </si>
  <si>
    <t>SCHOOL SPORT AUSTRALIA 12 &amp; UNDER GOLF - NOVEMBER 13-17 - ADELAIDE, SA</t>
  </si>
  <si>
    <t>SCHOOL SPORT AUSTRALIA SURFING - NOV 26 - DEC 3 - TASMANIA</t>
  </si>
  <si>
    <t>SSA SURFING - NOV 26 - DEC 3 - TASMANIA</t>
  </si>
  <si>
    <t>State</t>
  </si>
  <si>
    <t>Entries Due</t>
  </si>
  <si>
    <t>Korumburra GC</t>
  </si>
  <si>
    <t>Inter &amp; Senior</t>
  </si>
  <si>
    <t>Football</t>
  </si>
  <si>
    <t>R/R</t>
  </si>
  <si>
    <t>FOOTBALL R/R</t>
  </si>
  <si>
    <t xml:space="preserve">Yr 7 8  Int </t>
  </si>
  <si>
    <t>BASKETBALL</t>
  </si>
  <si>
    <t>Completed Now</t>
  </si>
  <si>
    <t>REGION</t>
  </si>
  <si>
    <t>FORUM</t>
  </si>
  <si>
    <t>TERM 1 WINNERS</t>
  </si>
  <si>
    <t>DUE NOW</t>
  </si>
  <si>
    <t>Including All Cricket</t>
  </si>
  <si>
    <t>GOLF - Direct Entry</t>
  </si>
  <si>
    <t>SOFTBALL &amp;</t>
  </si>
  <si>
    <t xml:space="preserve">ALL TERM 2 </t>
  </si>
  <si>
    <t>WINNERS DUE NOW</t>
  </si>
  <si>
    <t>SECONDARY</t>
  </si>
  <si>
    <t>ALL SENIOR</t>
  </si>
  <si>
    <t>ALL TERM 3</t>
  </si>
  <si>
    <t xml:space="preserve">7 8 &amp; INT CRICKET </t>
  </si>
  <si>
    <t>FINALS</t>
  </si>
  <si>
    <t>COMPLETED BY NOW</t>
  </si>
  <si>
    <t xml:space="preserve">(Gippsland v SMR play off. </t>
  </si>
  <si>
    <t>Winner to play EMR winner</t>
  </si>
  <si>
    <t>date TBC)</t>
  </si>
  <si>
    <t>7, 8 &amp; Int Netball</t>
  </si>
  <si>
    <t>INT B&amp;G</t>
  </si>
  <si>
    <t>CRICKET</t>
  </si>
  <si>
    <t>GIPP V SMR</t>
  </si>
  <si>
    <t>Yr 8  B&amp;G</t>
  </si>
  <si>
    <t>Yr 7 B&amp;G</t>
  </si>
  <si>
    <t>Yr 8 &amp; Int</t>
  </si>
  <si>
    <t>GIPPSLAND REGION 2011</t>
  </si>
  <si>
    <t>7B 7G Cricket</t>
  </si>
  <si>
    <t>7 &amp; Primary</t>
  </si>
  <si>
    <t>Senior Sec Girls</t>
  </si>
  <si>
    <t>&amp; Primary Netball</t>
  </si>
  <si>
    <t xml:space="preserve">7 8 JG </t>
  </si>
  <si>
    <t>Snr Girls &amp; Snr Boys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</si>
</sst>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9]dddd\,\ d\ mmmm\ yyyy"/>
    <numFmt numFmtId="169" formatCode="[$-C09]dd\-mmm\-yy;@"/>
    <numFmt numFmtId="170" formatCode="mmm\ dd\ yyyy"/>
  </numFmts>
  <fonts count="118">
    <font>
      <sz val="10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2"/>
      <name val="Arial"/>
      <family val="2"/>
    </font>
    <font>
      <b/>
      <sz val="10"/>
      <color indexed="22"/>
      <name val="Arial"/>
      <family val="2"/>
    </font>
    <font>
      <b/>
      <sz val="9"/>
      <color indexed="22"/>
      <name val="Arial"/>
      <family val="2"/>
    </font>
    <font>
      <sz val="10"/>
      <color indexed="22"/>
      <name val="Arial"/>
      <family val="2"/>
    </font>
    <font>
      <b/>
      <sz val="9"/>
      <color indexed="18"/>
      <name val="Arial"/>
      <family val="2"/>
    </font>
    <font>
      <sz val="10"/>
      <color indexed="11"/>
      <name val="Arial"/>
      <family val="2"/>
    </font>
    <font>
      <b/>
      <sz val="36"/>
      <color indexed="8"/>
      <name val="Arial"/>
      <family val="2"/>
    </font>
    <font>
      <sz val="9"/>
      <color indexed="11"/>
      <name val="Arial"/>
      <family val="2"/>
    </font>
    <font>
      <b/>
      <sz val="9"/>
      <color indexed="8"/>
      <name val="Wingdings"/>
      <family val="0"/>
    </font>
    <font>
      <b/>
      <sz val="9"/>
      <color indexed="8"/>
      <name val="Webdings"/>
      <family val="1"/>
    </font>
    <font>
      <b/>
      <sz val="9"/>
      <color indexed="8"/>
      <name val="Wingdings 3"/>
      <family val="1"/>
    </font>
    <font>
      <b/>
      <i/>
      <sz val="14"/>
      <color indexed="8"/>
      <name val="Arial Rounded MT Bold"/>
      <family val="2"/>
    </font>
    <font>
      <b/>
      <sz val="10"/>
      <color indexed="11"/>
      <name val="Arial"/>
      <family val="2"/>
    </font>
    <font>
      <sz val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Wingdings"/>
      <family val="0"/>
    </font>
    <font>
      <b/>
      <sz val="8"/>
      <color indexed="8"/>
      <name val="Webdings"/>
      <family val="1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Wingdings 3"/>
      <family val="1"/>
    </font>
    <font>
      <sz val="8"/>
      <color indexed="8"/>
      <name val="Webdings"/>
      <family val="1"/>
    </font>
    <font>
      <b/>
      <i/>
      <sz val="10"/>
      <color indexed="18"/>
      <name val="Arial"/>
      <family val="2"/>
    </font>
    <font>
      <b/>
      <i/>
      <sz val="26.5"/>
      <color indexed="18"/>
      <name val="Franklin Extra Cond. Gothic"/>
      <family val="2"/>
    </font>
    <font>
      <b/>
      <sz val="22"/>
      <color indexed="55"/>
      <name val="Arial"/>
      <family val="2"/>
    </font>
    <font>
      <strike/>
      <sz val="8"/>
      <color indexed="40"/>
      <name val="Arial"/>
      <family val="2"/>
    </font>
    <font>
      <strike/>
      <sz val="8"/>
      <color indexed="48"/>
      <name val="Arial"/>
      <family val="2"/>
    </font>
    <font>
      <b/>
      <strike/>
      <sz val="9"/>
      <color indexed="48"/>
      <name val="Arial"/>
      <family val="2"/>
    </font>
    <font>
      <b/>
      <sz val="8"/>
      <color indexed="8"/>
      <name val="Arial Rounded MT Bold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36"/>
      <color indexed="55"/>
      <name val="Arial"/>
      <family val="2"/>
    </font>
    <font>
      <b/>
      <strike/>
      <sz val="8"/>
      <color indexed="10"/>
      <name val="Arial"/>
      <family val="2"/>
    </font>
    <font>
      <strike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20"/>
      <color indexed="55"/>
      <name val="Scream outlined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trike/>
      <sz val="8"/>
      <color indexed="12"/>
      <name val="Arial"/>
      <family val="2"/>
    </font>
    <font>
      <strike/>
      <sz val="8"/>
      <color indexed="12"/>
      <name val="Arial"/>
      <family val="2"/>
    </font>
    <font>
      <i/>
      <strike/>
      <sz val="8"/>
      <color indexed="10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trike/>
      <sz val="7"/>
      <color indexed="10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8"/>
      <color indexed="55"/>
      <name val="Arial"/>
      <family val="2"/>
    </font>
    <font>
      <b/>
      <sz val="24"/>
      <color indexed="18"/>
      <name val="Arial"/>
      <family val="2"/>
    </font>
    <font>
      <b/>
      <sz val="12"/>
      <color indexed="18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i/>
      <sz val="48"/>
      <color indexed="18"/>
      <name val="Impact"/>
      <family val="2"/>
    </font>
    <font>
      <b/>
      <sz val="9"/>
      <color indexed="12"/>
      <name val="Arial"/>
      <family val="2"/>
    </font>
    <font>
      <i/>
      <strike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Wingdings"/>
      <family val="0"/>
    </font>
    <font>
      <b/>
      <sz val="10"/>
      <color indexed="8"/>
      <name val="Webdings"/>
      <family val="1"/>
    </font>
    <font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trike/>
      <sz val="9"/>
      <color indexed="8"/>
      <name val="Arial"/>
      <family val="2"/>
    </font>
    <font>
      <strike/>
      <sz val="9"/>
      <name val="Arial"/>
      <family val="2"/>
    </font>
    <font>
      <b/>
      <i/>
      <sz val="9"/>
      <color indexed="8"/>
      <name val="Arial Rounded MT Bold"/>
      <family val="2"/>
    </font>
    <font>
      <sz val="9"/>
      <color indexed="12"/>
      <name val="Arial"/>
      <family val="2"/>
    </font>
    <font>
      <b/>
      <sz val="20"/>
      <color indexed="55"/>
      <name val="OdaBalloon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8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top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6" fillId="34" borderId="16" xfId="0" applyNumberFormat="1" applyFont="1" applyFill="1" applyBorder="1" applyAlignment="1" applyProtection="1">
      <alignment horizontal="left" vertical="top" wrapText="1"/>
      <protection locked="0"/>
    </xf>
    <xf numFmtId="0" fontId="8" fillId="34" borderId="16" xfId="0" applyNumberFormat="1" applyFont="1" applyFill="1" applyBorder="1" applyAlignment="1" applyProtection="1">
      <alignment horizontal="left" vertical="top" wrapText="1"/>
      <protection locked="0"/>
    </xf>
    <xf numFmtId="0" fontId="8" fillId="0" borderId="17" xfId="0" applyNumberFormat="1" applyFont="1" applyFill="1" applyBorder="1" applyAlignment="1" applyProtection="1">
      <alignment horizontal="left" vertical="top" wrapText="1"/>
      <protection locked="0"/>
    </xf>
    <xf numFmtId="0" fontId="8" fillId="0" borderId="18" xfId="0" applyNumberFormat="1" applyFont="1" applyFill="1" applyBorder="1" applyAlignment="1" applyProtection="1">
      <alignment horizontal="left" vertical="top" wrapText="1"/>
      <protection locked="0"/>
    </xf>
    <xf numFmtId="0" fontId="8" fillId="34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NumberFormat="1" applyFont="1" applyFill="1" applyBorder="1" applyAlignment="1" applyProtection="1">
      <alignment horizontal="left" vertical="top" wrapText="1"/>
      <protection locked="0"/>
    </xf>
    <xf numFmtId="0" fontId="8" fillId="34" borderId="21" xfId="0" applyNumberFormat="1" applyFont="1" applyFill="1" applyBorder="1" applyAlignment="1" applyProtection="1">
      <alignment horizontal="left" vertical="top" wrapText="1"/>
      <protection locked="0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34" borderId="16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left" vertical="top" wrapText="1"/>
    </xf>
    <xf numFmtId="0" fontId="5" fillId="35" borderId="0" xfId="0" applyFont="1" applyFill="1" applyAlignment="1" applyProtection="1">
      <alignment horizontal="center" vertical="center"/>
      <protection locked="0"/>
    </xf>
    <xf numFmtId="0" fontId="5" fillId="36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vertical="top"/>
    </xf>
    <xf numFmtId="0" fontId="18" fillId="33" borderId="0" xfId="0" applyFont="1" applyFill="1" applyAlignment="1">
      <alignment/>
    </xf>
    <xf numFmtId="0" fontId="23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5" fillId="0" borderId="17" xfId="0" applyNumberFormat="1" applyFont="1" applyFill="1" applyBorder="1" applyAlignment="1" applyProtection="1">
      <alignment horizontal="left" vertical="top" wrapText="1"/>
      <protection locked="0"/>
    </xf>
    <xf numFmtId="0" fontId="26" fillId="34" borderId="16" xfId="0" applyNumberFormat="1" applyFont="1" applyFill="1" applyBorder="1" applyAlignment="1" applyProtection="1">
      <alignment horizontal="left" vertical="top" wrapText="1"/>
      <protection locked="0"/>
    </xf>
    <xf numFmtId="0" fontId="26" fillId="0" borderId="23" xfId="0" applyNumberFormat="1" applyFont="1" applyFill="1" applyBorder="1" applyAlignment="1" applyProtection="1">
      <alignment horizontal="left" vertical="top" wrapText="1"/>
      <protection locked="0"/>
    </xf>
    <xf numFmtId="0" fontId="26" fillId="0" borderId="17" xfId="0" applyNumberFormat="1" applyFont="1" applyFill="1" applyBorder="1" applyAlignment="1" applyProtection="1">
      <alignment horizontal="left" vertical="top" wrapText="1"/>
      <protection locked="0"/>
    </xf>
    <xf numFmtId="0" fontId="26" fillId="0" borderId="18" xfId="0" applyNumberFormat="1" applyFont="1" applyFill="1" applyBorder="1" applyAlignment="1" applyProtection="1">
      <alignment horizontal="left" vertical="top" wrapText="1"/>
      <protection locked="0"/>
    </xf>
    <xf numFmtId="0" fontId="25" fillId="34" borderId="16" xfId="0" applyNumberFormat="1" applyFont="1" applyFill="1" applyBorder="1" applyAlignment="1" applyProtection="1">
      <alignment horizontal="left" vertical="top" wrapText="1"/>
      <protection locked="0"/>
    </xf>
    <xf numFmtId="0" fontId="25" fillId="0" borderId="23" xfId="0" applyNumberFormat="1" applyFont="1" applyFill="1" applyBorder="1" applyAlignment="1" applyProtection="1">
      <alignment horizontal="left" vertical="top" wrapText="1"/>
      <protection locked="0"/>
    </xf>
    <xf numFmtId="0" fontId="25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18" xfId="0" applyNumberFormat="1" applyFont="1" applyFill="1" applyBorder="1" applyAlignment="1" applyProtection="1">
      <alignment horizontal="left" vertical="top" wrapText="1"/>
      <protection locked="0"/>
    </xf>
    <xf numFmtId="0" fontId="25" fillId="34" borderId="19" xfId="0" applyNumberFormat="1" applyFont="1" applyFill="1" applyBorder="1" applyAlignment="1" applyProtection="1">
      <alignment horizontal="left" vertical="top" wrapText="1"/>
      <protection locked="0"/>
    </xf>
    <xf numFmtId="0" fontId="25" fillId="0" borderId="29" xfId="0" applyNumberFormat="1" applyFont="1" applyFill="1" applyBorder="1" applyAlignment="1" applyProtection="1">
      <alignment horizontal="left" vertical="top" wrapText="1"/>
      <protection locked="0"/>
    </xf>
    <xf numFmtId="0" fontId="25" fillId="0" borderId="20" xfId="0" applyNumberFormat="1" applyFont="1" applyFill="1" applyBorder="1" applyAlignment="1" applyProtection="1">
      <alignment horizontal="left" vertical="top" wrapText="1"/>
      <protection locked="0"/>
    </xf>
    <xf numFmtId="0" fontId="25" fillId="0" borderId="3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31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34" borderId="21" xfId="0" applyNumberFormat="1" applyFont="1" applyFill="1" applyBorder="1" applyAlignment="1" applyProtection="1">
      <alignment horizontal="left" vertical="top" wrapText="1"/>
      <protection locked="0"/>
    </xf>
    <xf numFmtId="0" fontId="25" fillId="34" borderId="16" xfId="0" applyNumberFormat="1" applyFont="1" applyFill="1" applyBorder="1" applyAlignment="1" applyProtection="1">
      <alignment horizontal="left" vertical="top" wrapText="1"/>
      <protection locked="0"/>
    </xf>
    <xf numFmtId="0" fontId="25" fillId="0" borderId="23" xfId="0" applyNumberFormat="1" applyFont="1" applyFill="1" applyBorder="1" applyAlignment="1" applyProtection="1">
      <alignment horizontal="left" vertical="top" wrapText="1"/>
      <protection locked="0"/>
    </xf>
    <xf numFmtId="0" fontId="25" fillId="0" borderId="18" xfId="0" applyNumberFormat="1" applyFont="1" applyFill="1" applyBorder="1" applyAlignment="1" applyProtection="1">
      <alignment horizontal="left" vertical="top" wrapText="1"/>
      <protection locked="0"/>
    </xf>
    <xf numFmtId="0" fontId="25" fillId="34" borderId="19" xfId="0" applyNumberFormat="1" applyFont="1" applyFill="1" applyBorder="1" applyAlignment="1" applyProtection="1">
      <alignment horizontal="left" vertical="top" wrapText="1"/>
      <protection locked="0"/>
    </xf>
    <xf numFmtId="0" fontId="26" fillId="0" borderId="24" xfId="0" applyNumberFormat="1" applyFont="1" applyFill="1" applyBorder="1" applyAlignment="1" applyProtection="1">
      <alignment horizontal="left" vertical="top" wrapText="1"/>
      <protection locked="0"/>
    </xf>
    <xf numFmtId="0" fontId="26" fillId="0" borderId="32" xfId="0" applyNumberFormat="1" applyFont="1" applyFill="1" applyBorder="1" applyAlignment="1" applyProtection="1">
      <alignment horizontal="left" vertical="top" wrapText="1"/>
      <protection locked="0"/>
    </xf>
    <xf numFmtId="0" fontId="25" fillId="0" borderId="24" xfId="0" applyNumberFormat="1" applyFont="1" applyFill="1" applyBorder="1" applyAlignment="1" applyProtection="1">
      <alignment horizontal="left" vertical="top" wrapText="1"/>
      <protection locked="0"/>
    </xf>
    <xf numFmtId="0" fontId="25" fillId="0" borderId="32" xfId="0" applyNumberFormat="1" applyFont="1" applyFill="1" applyBorder="1" applyAlignment="1" applyProtection="1">
      <alignment horizontal="left" vertical="top" wrapText="1"/>
      <protection locked="0"/>
    </xf>
    <xf numFmtId="0" fontId="25" fillId="0" borderId="33" xfId="0" applyNumberFormat="1" applyFont="1" applyFill="1" applyBorder="1" applyAlignment="1" applyProtection="1">
      <alignment horizontal="left" vertical="top" wrapText="1"/>
      <protection locked="0"/>
    </xf>
    <xf numFmtId="0" fontId="28" fillId="0" borderId="23" xfId="0" applyNumberFormat="1" applyFont="1" applyFill="1" applyBorder="1" applyAlignment="1" applyProtection="1" quotePrefix="1">
      <alignment horizontal="left" vertical="top" wrapText="1"/>
      <protection locked="0"/>
    </xf>
    <xf numFmtId="0" fontId="25" fillId="0" borderId="20" xfId="0" applyNumberFormat="1" applyFont="1" applyFill="1" applyBorder="1" applyAlignment="1" applyProtection="1">
      <alignment horizontal="left" vertical="top" wrapText="1"/>
      <protection locked="0"/>
    </xf>
    <xf numFmtId="0" fontId="27" fillId="0" borderId="18" xfId="0" applyNumberFormat="1" applyFont="1" applyFill="1" applyBorder="1" applyAlignment="1" applyProtection="1">
      <alignment horizontal="left" vertical="top" wrapText="1"/>
      <protection locked="0"/>
    </xf>
    <xf numFmtId="0" fontId="27" fillId="34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5" fillId="0" borderId="34" xfId="0" applyNumberFormat="1" applyFont="1" applyFill="1" applyBorder="1" applyAlignment="1" applyProtection="1">
      <alignment horizontal="left" vertical="top" wrapText="1"/>
      <protection locked="0"/>
    </xf>
    <xf numFmtId="0" fontId="26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16" xfId="0" applyNumberFormat="1" applyFont="1" applyFill="1" applyBorder="1" applyAlignment="1" applyProtection="1">
      <alignment horizontal="left" vertical="top" wrapText="1"/>
      <protection locked="0"/>
    </xf>
    <xf numFmtId="0" fontId="31" fillId="0" borderId="2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NumberFormat="1" applyFont="1" applyFill="1" applyBorder="1" applyAlignment="1">
      <alignment horizontal="left" vertical="top" wrapText="1"/>
    </xf>
    <xf numFmtId="0" fontId="19" fillId="0" borderId="3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7" fillId="0" borderId="20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 indent="8"/>
    </xf>
    <xf numFmtId="0" fontId="33" fillId="0" borderId="0" xfId="0" applyFont="1" applyFill="1" applyAlignment="1">
      <alignment horizontal="left" vertical="top" indent="8"/>
    </xf>
    <xf numFmtId="0" fontId="24" fillId="0" borderId="0" xfId="0" applyFont="1" applyFill="1" applyBorder="1" applyAlignment="1">
      <alignment horizontal="left" vertical="center" textRotation="90"/>
    </xf>
    <xf numFmtId="0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40" fillId="0" borderId="0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/>
    </xf>
    <xf numFmtId="0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25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5" xfId="0" applyNumberFormat="1" applyFont="1" applyFill="1" applyBorder="1" applyAlignment="1">
      <alignment horizontal="left" vertical="top" wrapText="1"/>
    </xf>
    <xf numFmtId="0" fontId="6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21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8" fillId="0" borderId="34" xfId="0" applyNumberFormat="1" applyFont="1" applyFill="1" applyBorder="1" applyAlignment="1" applyProtection="1">
      <alignment horizontal="left" vertical="top" wrapText="1"/>
      <protection locked="0"/>
    </xf>
    <xf numFmtId="0" fontId="1" fillId="34" borderId="25" xfId="0" applyNumberFormat="1" applyFont="1" applyFill="1" applyBorder="1" applyAlignment="1">
      <alignment horizontal="left" vertical="top" wrapText="1"/>
    </xf>
    <xf numFmtId="0" fontId="26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8" xfId="0" applyNumberFormat="1" applyFont="1" applyFill="1" applyBorder="1" applyAlignment="1" applyProtection="1">
      <alignment horizontal="left" vertical="top" wrapText="1"/>
      <protection locked="0"/>
    </xf>
    <xf numFmtId="0" fontId="43" fillId="0" borderId="18" xfId="0" applyNumberFormat="1" applyFont="1" applyFill="1" applyBorder="1" applyAlignment="1" applyProtection="1">
      <alignment horizontal="left" vertical="top" wrapText="1"/>
      <protection locked="0"/>
    </xf>
    <xf numFmtId="0" fontId="51" fillId="0" borderId="25" xfId="0" applyNumberFormat="1" applyFont="1" applyFill="1" applyBorder="1" applyAlignment="1">
      <alignment horizontal="left" vertical="top" wrapText="1"/>
    </xf>
    <xf numFmtId="0" fontId="51" fillId="0" borderId="15" xfId="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5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top"/>
    </xf>
    <xf numFmtId="0" fontId="24" fillId="33" borderId="0" xfId="0" applyFont="1" applyFill="1" applyBorder="1" applyAlignment="1">
      <alignment horizontal="left" vertical="center" textRotation="90"/>
    </xf>
    <xf numFmtId="0" fontId="53" fillId="0" borderId="27" xfId="0" applyFont="1" applyFill="1" applyBorder="1" applyAlignment="1">
      <alignment horizontal="right" vertical="center"/>
    </xf>
    <xf numFmtId="0" fontId="3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6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1" fillId="34" borderId="14" xfId="0" applyNumberFormat="1" applyFont="1" applyFill="1" applyBorder="1" applyAlignment="1">
      <alignment horizontal="left" vertical="top" wrapText="1"/>
    </xf>
    <xf numFmtId="0" fontId="25" fillId="34" borderId="31" xfId="0" applyNumberFormat="1" applyFont="1" applyFill="1" applyBorder="1" applyAlignment="1" applyProtection="1">
      <alignment horizontal="left" vertical="top" wrapText="1"/>
      <protection locked="0"/>
    </xf>
    <xf numFmtId="0" fontId="25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0" borderId="35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left" vertical="top" wrapText="1"/>
    </xf>
    <xf numFmtId="0" fontId="59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1" xfId="0" applyNumberFormat="1" applyFont="1" applyFill="1" applyBorder="1" applyAlignment="1" applyProtection="1">
      <alignment horizontal="left" vertical="top" wrapText="1"/>
      <protection locked="0"/>
    </xf>
    <xf numFmtId="0" fontId="25" fillId="34" borderId="37" xfId="0" applyNumberFormat="1" applyFont="1" applyFill="1" applyBorder="1" applyAlignment="1" applyProtection="1">
      <alignment horizontal="left" vertical="top" wrapText="1"/>
      <protection locked="0"/>
    </xf>
    <xf numFmtId="0" fontId="25" fillId="34" borderId="17" xfId="0" applyNumberFormat="1" applyFont="1" applyFill="1" applyBorder="1" applyAlignment="1" applyProtection="1">
      <alignment horizontal="left" vertical="top" wrapText="1"/>
      <protection locked="0"/>
    </xf>
    <xf numFmtId="0" fontId="25" fillId="34" borderId="18" xfId="0" applyNumberFormat="1" applyFont="1" applyFill="1" applyBorder="1" applyAlignment="1" applyProtection="1">
      <alignment horizontal="left" vertical="top" wrapText="1"/>
      <protection locked="0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22" xfId="0" applyNumberFormat="1" applyFont="1" applyFill="1" applyBorder="1" applyAlignment="1">
      <alignment horizontal="left" vertical="top" wrapText="1"/>
    </xf>
    <xf numFmtId="0" fontId="4" fillId="0" borderId="3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/>
    </xf>
    <xf numFmtId="0" fontId="25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3" fillId="0" borderId="20" xfId="0" applyNumberFormat="1" applyFont="1" applyFill="1" applyBorder="1" applyAlignment="1" applyProtection="1">
      <alignment horizontal="center" vertical="top" wrapText="1"/>
      <protection locked="0"/>
    </xf>
    <xf numFmtId="0" fontId="5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30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44" fillId="0" borderId="30" xfId="0" applyNumberFormat="1" applyFont="1" applyFill="1" applyBorder="1" applyAlignment="1" applyProtection="1">
      <alignment horizontal="left" vertical="top" wrapText="1"/>
      <protection locked="0"/>
    </xf>
    <xf numFmtId="0" fontId="40" fillId="0" borderId="24" xfId="0" applyNumberFormat="1" applyFont="1" applyFill="1" applyBorder="1" applyAlignment="1" applyProtection="1">
      <alignment horizontal="center" vertical="top" wrapText="1"/>
      <protection locked="0"/>
    </xf>
    <xf numFmtId="0" fontId="40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0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8" xfId="0" applyNumberFormat="1" applyFont="1" applyFill="1" applyBorder="1" applyAlignment="1" quotePrefix="1">
      <alignment horizontal="left" vertical="top" wrapText="1"/>
    </xf>
    <xf numFmtId="0" fontId="1" fillId="34" borderId="12" xfId="0" applyNumberFormat="1" applyFont="1" applyFill="1" applyBorder="1" applyAlignment="1" quotePrefix="1">
      <alignment horizontal="left" vertical="top" wrapText="1"/>
    </xf>
    <xf numFmtId="0" fontId="26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3" xfId="0" applyNumberFormat="1" applyFont="1" applyFill="1" applyBorder="1" applyAlignment="1" applyProtection="1">
      <alignment horizontal="left" vertical="top" wrapText="1"/>
      <protection locked="0"/>
    </xf>
    <xf numFmtId="0" fontId="54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34" borderId="29" xfId="0" applyNumberFormat="1" applyFont="1" applyFill="1" applyBorder="1" applyAlignment="1" applyProtection="1">
      <alignment horizontal="left" vertical="top" wrapText="1"/>
      <protection locked="0"/>
    </xf>
    <xf numFmtId="0" fontId="55" fillId="0" borderId="2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>
      <alignment horizontal="right" vertical="center"/>
    </xf>
    <xf numFmtId="170" fontId="53" fillId="0" borderId="0" xfId="0" applyNumberFormat="1" applyFont="1" applyFill="1" applyBorder="1" applyAlignment="1">
      <alignment horizontal="left" vertical="center"/>
    </xf>
    <xf numFmtId="0" fontId="51" fillId="0" borderId="27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/>
    </xf>
    <xf numFmtId="0" fontId="25" fillId="34" borderId="39" xfId="0" applyNumberFormat="1" applyFont="1" applyFill="1" applyBorder="1" applyAlignment="1" applyProtection="1">
      <alignment horizontal="left" vertical="top" wrapText="1"/>
      <protection locked="0"/>
    </xf>
    <xf numFmtId="0" fontId="25" fillId="34" borderId="40" xfId="0" applyNumberFormat="1" applyFont="1" applyFill="1" applyBorder="1" applyAlignment="1" applyProtection="1">
      <alignment horizontal="left" vertical="top" wrapText="1"/>
      <protection locked="0"/>
    </xf>
    <xf numFmtId="0" fontId="2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9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25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2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7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center"/>
    </xf>
    <xf numFmtId="0" fontId="4" fillId="0" borderId="2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8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8" fillId="0" borderId="31" xfId="0" applyNumberFormat="1" applyFont="1" applyFill="1" applyBorder="1" applyAlignment="1" applyProtection="1">
      <alignment horizontal="center" vertical="top" wrapText="1"/>
      <protection locked="0"/>
    </xf>
    <xf numFmtId="0" fontId="8" fillId="34" borderId="37" xfId="0" applyNumberFormat="1" applyFont="1" applyFill="1" applyBorder="1" applyAlignment="1" applyProtection="1">
      <alignment horizontal="center" vertical="top" wrapText="1"/>
      <protection locked="0"/>
    </xf>
    <xf numFmtId="0" fontId="8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7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8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4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6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8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4" fillId="0" borderId="29" xfId="0" applyNumberFormat="1" applyFont="1" applyFill="1" applyBorder="1" applyAlignment="1" applyProtection="1">
      <alignment horizontal="center" vertical="top" wrapText="1"/>
      <protection locked="0"/>
    </xf>
    <xf numFmtId="0" fontId="8" fillId="0" borderId="39" xfId="0" applyNumberFormat="1" applyFont="1" applyFill="1" applyBorder="1" applyAlignment="1" applyProtection="1">
      <alignment horizontal="center" vertical="top" wrapText="1"/>
      <protection locked="0"/>
    </xf>
    <xf numFmtId="0" fontId="8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7" xfId="0" applyNumberFormat="1" applyFont="1" applyFill="1" applyBorder="1" applyAlignment="1" applyProtection="1" quotePrefix="1">
      <alignment horizontal="center" vertical="top" wrapText="1"/>
      <protection locked="0"/>
    </xf>
    <xf numFmtId="0" fontId="30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57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43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44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>
      <alignment horizontal="center"/>
    </xf>
    <xf numFmtId="0" fontId="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/>
    </xf>
    <xf numFmtId="0" fontId="40" fillId="0" borderId="3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32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40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>
      <alignment horizontal="center"/>
    </xf>
    <xf numFmtId="0" fontId="4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7" xfId="0" applyNumberFormat="1" applyFont="1" applyFill="1" applyBorder="1" applyAlignment="1" applyProtection="1">
      <alignment vertical="top" wrapText="1"/>
      <protection locked="0"/>
    </xf>
    <xf numFmtId="0" fontId="6" fillId="0" borderId="18" xfId="0" applyNumberFormat="1" applyFont="1" applyFill="1" applyBorder="1" applyAlignment="1" applyProtection="1">
      <alignment vertical="top" wrapText="1"/>
      <protection locked="0"/>
    </xf>
    <xf numFmtId="0" fontId="6" fillId="34" borderId="16" xfId="0" applyNumberFormat="1" applyFont="1" applyFill="1" applyBorder="1" applyAlignment="1" applyProtection="1">
      <alignment vertical="top" wrapText="1"/>
      <protection locked="0"/>
    </xf>
    <xf numFmtId="0" fontId="4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4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>
      <alignment horizontal="left" vertical="top" wrapText="1"/>
    </xf>
    <xf numFmtId="0" fontId="26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>
      <alignment horizontal="center"/>
    </xf>
    <xf numFmtId="0" fontId="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1" xfId="0" applyNumberFormat="1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Fill="1" applyBorder="1" applyAlignment="1" quotePrefix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38" fillId="0" borderId="24" xfId="0" applyNumberFormat="1" applyFont="1" applyFill="1" applyBorder="1" applyAlignment="1" applyProtection="1">
      <alignment horizontal="center" vertical="top" wrapText="1"/>
      <protection locked="0"/>
    </xf>
    <xf numFmtId="0" fontId="8" fillId="0" borderId="24" xfId="0" applyNumberFormat="1" applyFont="1" applyFill="1" applyBorder="1" applyAlignment="1" applyProtection="1">
      <alignment horizontal="center" vertical="top" wrapText="1"/>
      <protection locked="0"/>
    </xf>
    <xf numFmtId="0" fontId="8" fillId="0" borderId="33" xfId="0" applyNumberFormat="1" applyFont="1" applyFill="1" applyBorder="1" applyAlignment="1" applyProtection="1">
      <alignment horizontal="center" vertical="top" wrapText="1"/>
      <protection locked="0"/>
    </xf>
    <xf numFmtId="0" fontId="8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6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1" fillId="34" borderId="17" xfId="0" applyNumberFormat="1" applyFont="1" applyFill="1" applyBorder="1" applyAlignment="1">
      <alignment horizontal="left" vertical="top" wrapText="1"/>
    </xf>
    <xf numFmtId="0" fontId="1" fillId="34" borderId="18" xfId="0" applyNumberFormat="1" applyFont="1" applyFill="1" applyBorder="1" applyAlignment="1">
      <alignment horizontal="left" vertical="top" wrapText="1"/>
    </xf>
    <xf numFmtId="0" fontId="1" fillId="34" borderId="23" xfId="0" applyNumberFormat="1" applyFont="1" applyFill="1" applyBorder="1" applyAlignment="1">
      <alignment horizontal="left" vertical="top" wrapText="1"/>
    </xf>
    <xf numFmtId="0" fontId="7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1" fillId="34" borderId="28" xfId="0" applyNumberFormat="1" applyFont="1" applyFill="1" applyBorder="1" applyAlignment="1">
      <alignment horizontal="left" vertical="top" wrapText="1"/>
    </xf>
    <xf numFmtId="0" fontId="1" fillId="34" borderId="15" xfId="0" applyNumberFormat="1" applyFont="1" applyFill="1" applyBorder="1" applyAlignment="1">
      <alignment horizontal="left" vertical="top" wrapText="1"/>
    </xf>
    <xf numFmtId="0" fontId="26" fillId="34" borderId="18" xfId="0" applyNumberFormat="1" applyFont="1" applyFill="1" applyBorder="1" applyAlignment="1" applyProtection="1">
      <alignment horizontal="left" vertical="top" wrapText="1"/>
      <protection locked="0"/>
    </xf>
    <xf numFmtId="0" fontId="25" fillId="34" borderId="30" xfId="0" applyNumberFormat="1" applyFont="1" applyFill="1" applyBorder="1" applyAlignment="1" applyProtection="1">
      <alignment horizontal="left" vertical="top" wrapText="1"/>
      <protection locked="0"/>
    </xf>
    <xf numFmtId="0" fontId="27" fillId="34" borderId="18" xfId="0" applyNumberFormat="1" applyFont="1" applyFill="1" applyBorder="1" applyAlignment="1" applyProtection="1">
      <alignment horizontal="left" vertical="top" wrapText="1"/>
      <protection locked="0"/>
    </xf>
    <xf numFmtId="0" fontId="25" fillId="34" borderId="18" xfId="0" applyNumberFormat="1" applyFont="1" applyFill="1" applyBorder="1" applyAlignment="1" applyProtection="1">
      <alignment horizontal="left" vertical="top" wrapText="1"/>
      <protection locked="0"/>
    </xf>
    <xf numFmtId="0" fontId="26" fillId="34" borderId="17" xfId="0" applyNumberFormat="1" applyFont="1" applyFill="1" applyBorder="1" applyAlignment="1" applyProtection="1">
      <alignment horizontal="left" vertical="top" wrapText="1"/>
      <protection locked="0"/>
    </xf>
    <xf numFmtId="0" fontId="25" fillId="34" borderId="20" xfId="0" applyNumberFormat="1" applyFont="1" applyFill="1" applyBorder="1" applyAlignment="1" applyProtection="1">
      <alignment horizontal="left" vertical="top" wrapText="1"/>
      <protection locked="0"/>
    </xf>
    <xf numFmtId="0" fontId="1" fillId="34" borderId="13" xfId="0" applyNumberFormat="1" applyFont="1" applyFill="1" applyBorder="1" applyAlignment="1">
      <alignment horizontal="left" vertical="top" wrapText="1"/>
    </xf>
    <xf numFmtId="0" fontId="26" fillId="34" borderId="23" xfId="0" applyNumberFormat="1" applyFont="1" applyFill="1" applyBorder="1" applyAlignment="1" applyProtection="1">
      <alignment horizontal="left" vertical="top" wrapText="1"/>
      <protection locked="0"/>
    </xf>
    <xf numFmtId="0" fontId="27" fillId="34" borderId="17" xfId="0" applyNumberFormat="1" applyFont="1" applyFill="1" applyBorder="1" applyAlignment="1" applyProtection="1">
      <alignment horizontal="left" vertical="top" wrapText="1"/>
      <protection locked="0"/>
    </xf>
    <xf numFmtId="0" fontId="25" fillId="34" borderId="23" xfId="0" applyNumberFormat="1" applyFont="1" applyFill="1" applyBorder="1" applyAlignment="1" applyProtection="1">
      <alignment horizontal="left" vertical="top" wrapText="1"/>
      <protection locked="0"/>
    </xf>
    <xf numFmtId="0" fontId="25" fillId="34" borderId="17" xfId="0" applyNumberFormat="1" applyFont="1" applyFill="1" applyBorder="1" applyAlignment="1" applyProtection="1">
      <alignment horizontal="left" vertical="top" wrapText="1"/>
      <protection locked="0"/>
    </xf>
    <xf numFmtId="0" fontId="25" fillId="34" borderId="29" xfId="0" applyNumberFormat="1" applyFont="1" applyFill="1" applyBorder="1" applyAlignment="1" applyProtection="1">
      <alignment horizontal="left" vertical="top" wrapText="1"/>
      <protection locked="0"/>
    </xf>
    <xf numFmtId="0" fontId="25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42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42" xfId="0" applyNumberFormat="1" applyFont="1" applyFill="1" applyBorder="1" applyAlignment="1" applyProtection="1">
      <alignment horizontal="left" vertical="top" wrapText="1"/>
      <protection locked="0"/>
    </xf>
    <xf numFmtId="0" fontId="25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4" xfId="0" applyNumberFormat="1" applyFont="1" applyFill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>
      <alignment horizontal="center"/>
    </xf>
    <xf numFmtId="0" fontId="26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43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quotePrefix="1">
      <alignment horizontal="left" vertical="top" wrapText="1"/>
    </xf>
    <xf numFmtId="0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49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50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28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6" xfId="0" applyNumberFormat="1" applyFont="1" applyFill="1" applyBorder="1" applyAlignment="1" applyProtection="1">
      <alignment horizontal="center" vertical="top" wrapText="1"/>
      <protection locked="0"/>
    </xf>
    <xf numFmtId="0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3" xfId="0" applyNumberFormat="1" applyFont="1" applyFill="1" applyBorder="1" applyAlignment="1" applyProtection="1">
      <alignment horizontal="left" vertical="top" wrapText="1"/>
      <protection locked="0"/>
    </xf>
    <xf numFmtId="0" fontId="60" fillId="0" borderId="17" xfId="0" applyNumberFormat="1" applyFont="1" applyFill="1" applyBorder="1" applyAlignment="1" applyProtection="1">
      <alignment horizontal="left" vertical="top" wrapText="1"/>
      <protection locked="0"/>
    </xf>
    <xf numFmtId="0" fontId="60" fillId="0" borderId="18" xfId="0" applyNumberFormat="1" applyFont="1" applyFill="1" applyBorder="1" applyAlignment="1" applyProtection="1">
      <alignment horizontal="left" vertical="top" wrapText="1"/>
      <protection locked="0"/>
    </xf>
    <xf numFmtId="0" fontId="60" fillId="0" borderId="31" xfId="0" applyNumberFormat="1" applyFont="1" applyFill="1" applyBorder="1" applyAlignment="1" applyProtection="1">
      <alignment horizontal="left" vertical="top" wrapText="1"/>
      <protection locked="0"/>
    </xf>
    <xf numFmtId="0" fontId="60" fillId="0" borderId="23" xfId="0" applyNumberFormat="1" applyFont="1" applyFill="1" applyBorder="1" applyAlignment="1" applyProtection="1">
      <alignment horizontal="left" vertical="top"/>
      <protection locked="0"/>
    </xf>
    <xf numFmtId="0" fontId="28" fillId="34" borderId="23" xfId="0" applyNumberFormat="1" applyFont="1" applyFill="1" applyBorder="1" applyAlignment="1" applyProtection="1" quotePrefix="1">
      <alignment horizontal="left" vertical="top" wrapText="1"/>
      <protection locked="0"/>
    </xf>
    <xf numFmtId="0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0" fillId="34" borderId="16" xfId="0" applyFill="1" applyBorder="1" applyAlignment="1">
      <alignment/>
    </xf>
    <xf numFmtId="0" fontId="1" fillId="34" borderId="38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29" fillId="0" borderId="0" xfId="0" applyFont="1" applyFill="1" applyAlignment="1">
      <alignment horizontal="justify"/>
    </xf>
    <xf numFmtId="0" fontId="4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 horizontal="center"/>
    </xf>
    <xf numFmtId="0" fontId="25" fillId="34" borderId="32" xfId="0" applyNumberFormat="1" applyFont="1" applyFill="1" applyBorder="1" applyAlignment="1" applyProtection="1">
      <alignment horizontal="left" vertical="top" wrapText="1"/>
      <protection locked="0"/>
    </xf>
    <xf numFmtId="0" fontId="4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" fillId="34" borderId="44" xfId="0" applyNumberFormat="1" applyFont="1" applyFill="1" applyBorder="1" applyAlignment="1">
      <alignment horizontal="left" vertical="top" wrapText="1"/>
    </xf>
    <xf numFmtId="0" fontId="25" fillId="34" borderId="45" xfId="0" applyNumberFormat="1" applyFont="1" applyFill="1" applyBorder="1" applyAlignment="1" applyProtection="1">
      <alignment horizontal="left" vertical="top" wrapText="1"/>
      <protection locked="0"/>
    </xf>
    <xf numFmtId="0" fontId="26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64" fillId="34" borderId="21" xfId="0" applyFont="1" applyFill="1" applyBorder="1" applyAlignment="1">
      <alignment horizontal="center" vertical="top"/>
    </xf>
    <xf numFmtId="0" fontId="43" fillId="0" borderId="0" xfId="0" applyNumberFormat="1" applyFont="1" applyFill="1" applyBorder="1" applyAlignment="1" applyProtection="1">
      <alignment horizontal="center" vertical="top" wrapText="1"/>
      <protection locked="0"/>
    </xf>
    <xf numFmtId="0" fontId="6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0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6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>
      <alignment horizontal="center"/>
    </xf>
    <xf numFmtId="0" fontId="6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7" xfId="0" applyNumberFormat="1" applyFont="1" applyFill="1" applyBorder="1" applyAlignment="1" applyProtection="1">
      <alignment horizontal="left" vertical="top" wrapText="1"/>
      <protection locked="0"/>
    </xf>
    <xf numFmtId="0" fontId="7" fillId="0" borderId="20" xfId="0" applyNumberFormat="1" applyFont="1" applyFill="1" applyBorder="1" applyAlignment="1" applyProtection="1">
      <alignment horizontal="left" vertical="top" wrapText="1"/>
      <protection locked="0"/>
    </xf>
    <xf numFmtId="0" fontId="27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0" xfId="0" applyNumberFormat="1" applyFont="1" applyFill="1" applyBorder="1" applyAlignment="1" applyProtection="1">
      <alignment horizontal="center" vertical="top" wrapText="1"/>
      <protection locked="0"/>
    </xf>
    <xf numFmtId="0" fontId="6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8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45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40" fillId="34" borderId="0" xfId="0" applyFont="1" applyFill="1" applyAlignment="1">
      <alignment horizontal="center"/>
    </xf>
    <xf numFmtId="0" fontId="4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51" fillId="34" borderId="14" xfId="0" applyNumberFormat="1" applyFont="1" applyFill="1" applyBorder="1" applyAlignment="1">
      <alignment horizontal="left" vertical="top" wrapText="1"/>
    </xf>
    <xf numFmtId="0" fontId="51" fillId="34" borderId="15" xfId="0" applyNumberFormat="1" applyFont="1" applyFill="1" applyBorder="1" applyAlignment="1">
      <alignment horizontal="left" vertical="top" wrapText="1"/>
    </xf>
    <xf numFmtId="0" fontId="27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9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 wrapText="1"/>
    </xf>
    <xf numFmtId="0" fontId="51" fillId="34" borderId="17" xfId="0" applyNumberFormat="1" applyFont="1" applyFill="1" applyBorder="1" applyAlignment="1">
      <alignment horizontal="left" vertical="top" wrapText="1"/>
    </xf>
    <xf numFmtId="0" fontId="26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51" fillId="34" borderId="18" xfId="0" applyNumberFormat="1" applyFont="1" applyFill="1" applyBorder="1" applyAlignment="1">
      <alignment horizontal="left" vertical="top" wrapText="1"/>
    </xf>
    <xf numFmtId="0" fontId="26" fillId="34" borderId="23" xfId="0" applyNumberFormat="1" applyFont="1" applyFill="1" applyBorder="1" applyAlignment="1">
      <alignment horizontal="center" vertical="top" wrapText="1"/>
    </xf>
    <xf numFmtId="0" fontId="25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41" fillId="34" borderId="17" xfId="0" applyNumberFormat="1" applyFont="1" applyFill="1" applyBorder="1" applyAlignment="1">
      <alignment horizontal="left" vertical="top" wrapText="1"/>
    </xf>
    <xf numFmtId="0" fontId="1" fillId="34" borderId="29" xfId="0" applyNumberFormat="1" applyFont="1" applyFill="1" applyBorder="1" applyAlignment="1">
      <alignment horizontal="left" vertical="top" wrapText="1"/>
    </xf>
    <xf numFmtId="0" fontId="51" fillId="34" borderId="20" xfId="0" applyNumberFormat="1" applyFont="1" applyFill="1" applyBorder="1" applyAlignment="1">
      <alignment horizontal="left" vertical="top" wrapText="1"/>
    </xf>
    <xf numFmtId="0" fontId="41" fillId="34" borderId="20" xfId="0" applyNumberFormat="1" applyFont="1" applyFill="1" applyBorder="1" applyAlignment="1">
      <alignment horizontal="left" vertical="top" wrapText="1"/>
    </xf>
    <xf numFmtId="0" fontId="51" fillId="34" borderId="30" xfId="0" applyNumberFormat="1" applyFont="1" applyFill="1" applyBorder="1" applyAlignment="1">
      <alignment horizontal="left" vertical="top" wrapText="1"/>
    </xf>
    <xf numFmtId="0" fontId="8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59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7" fillId="34" borderId="0" xfId="0" applyFont="1" applyFill="1" applyAlignment="1">
      <alignment horizontal="center"/>
    </xf>
    <xf numFmtId="0" fontId="4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6" xfId="0" applyNumberFormat="1" applyFont="1" applyFill="1" applyBorder="1" applyAlignment="1" applyProtection="1">
      <alignment horizontal="left" vertical="top" wrapText="1"/>
      <protection locked="0"/>
    </xf>
    <xf numFmtId="0" fontId="25" fillId="0" borderId="16" xfId="0" applyNumberFormat="1" applyFont="1" applyFill="1" applyBorder="1" applyAlignment="1" applyProtection="1">
      <alignment horizontal="left" vertical="top" wrapText="1"/>
      <protection locked="0"/>
    </xf>
    <xf numFmtId="0" fontId="40" fillId="0" borderId="16" xfId="0" applyNumberFormat="1" applyFont="1" applyFill="1" applyBorder="1" applyAlignment="1" applyProtection="1">
      <alignment horizontal="left" vertical="top" wrapText="1"/>
      <protection locked="0"/>
    </xf>
    <xf numFmtId="0" fontId="43" fillId="0" borderId="16" xfId="0" applyNumberFormat="1" applyFont="1" applyFill="1" applyBorder="1" applyAlignment="1" applyProtection="1">
      <alignment horizontal="left" vertical="top" wrapText="1"/>
      <protection locked="0"/>
    </xf>
    <xf numFmtId="0" fontId="44" fillId="0" borderId="2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/>
    </xf>
    <xf numFmtId="0" fontId="62" fillId="0" borderId="32" xfId="0" applyNumberFormat="1" applyFont="1" applyFill="1" applyBorder="1" applyAlignment="1" applyProtection="1">
      <alignment horizontal="center" vertical="top" wrapText="1"/>
      <protection locked="0"/>
    </xf>
    <xf numFmtId="0" fontId="63" fillId="0" borderId="3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7" fillId="0" borderId="46" xfId="0" applyNumberFormat="1" applyFont="1" applyFill="1" applyBorder="1" applyAlignment="1" applyProtection="1">
      <alignment horizontal="center" vertical="top" wrapText="1"/>
      <protection locked="0"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left" vertical="top" wrapText="1"/>
      <protection locked="0"/>
    </xf>
    <xf numFmtId="0" fontId="27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2" xfId="0" applyNumberFormat="1" applyFont="1" applyFill="1" applyBorder="1" applyAlignment="1" applyProtection="1">
      <alignment horizontal="left" vertical="top" wrapText="1"/>
      <protection locked="0"/>
    </xf>
    <xf numFmtId="0" fontId="4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8" xfId="0" applyNumberFormat="1" applyFont="1" applyFill="1" applyBorder="1" applyAlignment="1" applyProtection="1">
      <alignment horizontal="left" vertical="top" wrapText="1"/>
      <protection locked="0"/>
    </xf>
    <xf numFmtId="0" fontId="44" fillId="0" borderId="42" xfId="0" applyNumberFormat="1" applyFont="1" applyFill="1" applyBorder="1" applyAlignment="1" applyProtection="1">
      <alignment horizontal="left" vertical="top" wrapText="1"/>
      <protection locked="0"/>
    </xf>
    <xf numFmtId="0" fontId="1" fillId="37" borderId="26" xfId="0" applyNumberFormat="1" applyFont="1" applyFill="1" applyBorder="1" applyAlignment="1">
      <alignment horizontal="left" vertical="top" wrapText="1"/>
    </xf>
    <xf numFmtId="0" fontId="25" fillId="37" borderId="31" xfId="0" applyNumberFormat="1" applyFont="1" applyFill="1" applyBorder="1" applyAlignment="1" applyProtection="1">
      <alignment horizontal="left" vertical="top" wrapText="1"/>
      <protection locked="0"/>
    </xf>
    <xf numFmtId="0" fontId="26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4" fillId="0" borderId="39" xfId="0" applyNumberFormat="1" applyFont="1" applyFill="1" applyBorder="1" applyAlignment="1" applyProtection="1">
      <alignment horizontal="left" vertical="top" wrapText="1"/>
      <protection locked="0"/>
    </xf>
    <xf numFmtId="0" fontId="44" fillId="0" borderId="34" xfId="0" applyNumberFormat="1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/>
    </xf>
    <xf numFmtId="0" fontId="4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" fillId="34" borderId="16" xfId="0" applyNumberFormat="1" applyFont="1" applyFill="1" applyBorder="1" applyAlignment="1" quotePrefix="1">
      <alignment horizontal="left" vertical="top" wrapText="1"/>
    </xf>
    <xf numFmtId="0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4" fillId="0" borderId="24" xfId="0" applyNumberFormat="1" applyFont="1" applyFill="1" applyBorder="1" applyAlignment="1" applyProtection="1">
      <alignment horizontal="center" vertical="top" wrapText="1"/>
      <protection locked="0"/>
    </xf>
    <xf numFmtId="0" fontId="4" fillId="0" borderId="33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8" xfId="0" applyFont="1" applyFill="1" applyBorder="1" applyAlignment="1">
      <alignment/>
    </xf>
    <xf numFmtId="0" fontId="25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7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41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40" xfId="0" applyNumberFormat="1" applyFont="1" applyFill="1" applyBorder="1" applyAlignment="1" applyProtection="1">
      <alignment horizontal="center" vertical="top" wrapText="1"/>
      <protection locked="0"/>
    </xf>
    <xf numFmtId="0" fontId="27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27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40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4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0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1" fillId="34" borderId="10" xfId="0" applyNumberFormat="1" applyFont="1" applyFill="1" applyBorder="1" applyAlignment="1">
      <alignment horizontal="left" vertical="top" wrapText="1"/>
    </xf>
    <xf numFmtId="0" fontId="25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7" xfId="0" applyFont="1" applyFill="1" applyBorder="1" applyAlignment="1">
      <alignment horizontal="center"/>
    </xf>
    <xf numFmtId="0" fontId="49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6" xfId="0" applyNumberFormat="1" applyFont="1" applyFill="1" applyBorder="1" applyAlignment="1" applyProtection="1">
      <alignment horizontal="center" vertical="top" wrapText="1"/>
      <protection locked="0"/>
    </xf>
    <xf numFmtId="0" fontId="50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48" fillId="34" borderId="20" xfId="0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9" xfId="0" applyNumberFormat="1" applyFont="1" applyFill="1" applyBorder="1" applyAlignment="1">
      <alignment horizontal="left" vertical="top" wrapText="1"/>
    </xf>
    <xf numFmtId="0" fontId="2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9" xfId="0" applyNumberFormat="1" applyFont="1" applyFill="1" applyBorder="1" applyAlignment="1" applyProtection="1">
      <alignment horizontal="left" vertical="top" wrapText="1"/>
      <protection locked="0"/>
    </xf>
    <xf numFmtId="0" fontId="25" fillId="0" borderId="39" xfId="0" applyNumberFormat="1" applyFont="1" applyFill="1" applyBorder="1" applyAlignment="1" applyProtection="1">
      <alignment horizontal="left" vertical="top" wrapText="1"/>
      <protection locked="0"/>
    </xf>
    <xf numFmtId="0" fontId="7" fillId="0" borderId="23" xfId="0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>
      <alignment horizontal="left" vertical="center" textRotation="90"/>
    </xf>
    <xf numFmtId="0" fontId="25" fillId="0" borderId="47" xfId="0" applyNumberFormat="1" applyFont="1" applyFill="1" applyBorder="1" applyAlignment="1" applyProtection="1">
      <alignment horizontal="left" vertical="top" wrapText="1"/>
      <protection locked="0"/>
    </xf>
    <xf numFmtId="0" fontId="25" fillId="0" borderId="41" xfId="0" applyNumberFormat="1" applyFont="1" applyFill="1" applyBorder="1" applyAlignment="1" applyProtection="1">
      <alignment horizontal="left" vertical="top" wrapText="1"/>
      <protection locked="0"/>
    </xf>
    <xf numFmtId="0" fontId="67" fillId="33" borderId="0" xfId="0" applyFont="1" applyFill="1" applyBorder="1" applyAlignment="1">
      <alignment horizontal="left" vertical="center" textRotation="9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2" xfId="0" applyNumberFormat="1" applyFont="1" applyFill="1" applyBorder="1" applyAlignment="1">
      <alignment horizontal="left" vertical="top" wrapText="1"/>
    </xf>
    <xf numFmtId="0" fontId="40" fillId="38" borderId="23" xfId="0" applyNumberFormat="1" applyFont="1" applyFill="1" applyBorder="1" applyAlignment="1" applyProtection="1">
      <alignment horizontal="center" vertical="top" wrapText="1"/>
      <protection locked="0"/>
    </xf>
    <xf numFmtId="0" fontId="4" fillId="38" borderId="29" xfId="0" applyNumberFormat="1" applyFont="1" applyFill="1" applyBorder="1" applyAlignment="1" applyProtection="1">
      <alignment horizontal="center" vertical="top" wrapText="1"/>
      <protection locked="0"/>
    </xf>
    <xf numFmtId="0" fontId="6" fillId="38" borderId="39" xfId="0" applyNumberFormat="1" applyFont="1" applyFill="1" applyBorder="1" applyAlignment="1" applyProtection="1">
      <alignment horizontal="center" vertical="top" wrapText="1"/>
      <protection locked="0"/>
    </xf>
    <xf numFmtId="0" fontId="4" fillId="38" borderId="20" xfId="0" applyNumberFormat="1" applyFont="1" applyFill="1" applyBorder="1" applyAlignment="1" applyProtection="1">
      <alignment horizontal="center" vertical="top" wrapText="1"/>
      <protection locked="0"/>
    </xf>
    <xf numFmtId="0" fontId="4" fillId="38" borderId="17" xfId="0" applyNumberFormat="1" applyFont="1" applyFill="1" applyBorder="1" applyAlignment="1" applyProtection="1">
      <alignment horizontal="center" vertical="top" wrapText="1"/>
      <protection locked="0"/>
    </xf>
    <xf numFmtId="0" fontId="40" fillId="38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8" borderId="17" xfId="0" applyNumberFormat="1" applyFont="1" applyFill="1" applyBorder="1" applyAlignment="1" applyProtection="1">
      <alignment horizontal="center" vertical="top" wrapText="1"/>
      <protection locked="0"/>
    </xf>
    <xf numFmtId="0" fontId="4" fillId="38" borderId="30" xfId="0" applyNumberFormat="1" applyFont="1" applyFill="1" applyBorder="1" applyAlignment="1" applyProtection="1">
      <alignment horizontal="center" vertical="top" wrapText="1"/>
      <protection locked="0"/>
    </xf>
    <xf numFmtId="0" fontId="6" fillId="38" borderId="17" xfId="0" applyNumberFormat="1" applyFont="1" applyFill="1" applyBorder="1" applyAlignment="1" applyProtection="1">
      <alignment horizontal="center" vertical="top" wrapText="1"/>
      <protection locked="0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0" borderId="31" xfId="0" applyNumberFormat="1" applyFont="1" applyFill="1" applyBorder="1" applyAlignment="1">
      <alignment horizontal="left" vertical="top" wrapText="1"/>
    </xf>
    <xf numFmtId="0" fontId="1" fillId="34" borderId="24" xfId="0" applyNumberFormat="1" applyFont="1" applyFill="1" applyBorder="1" applyAlignment="1">
      <alignment horizontal="left" vertical="top" wrapText="1"/>
    </xf>
    <xf numFmtId="0" fontId="51" fillId="0" borderId="0" xfId="0" applyNumberFormat="1" applyFont="1" applyFill="1" applyBorder="1" applyAlignment="1">
      <alignment horizontal="left" vertical="top" wrapText="1"/>
    </xf>
    <xf numFmtId="0" fontId="1" fillId="37" borderId="31" xfId="0" applyNumberFormat="1" applyFont="1" applyFill="1" applyBorder="1" applyAlignment="1">
      <alignment horizontal="left" vertical="top" wrapText="1"/>
    </xf>
    <xf numFmtId="0" fontId="27" fillId="34" borderId="0" xfId="0" applyNumberFormat="1" applyFont="1" applyFill="1" applyBorder="1" applyAlignment="1" applyProtection="1">
      <alignment horizontal="center" vertical="top" wrapText="1"/>
      <protection locked="0"/>
    </xf>
    <xf numFmtId="0" fontId="28" fillId="34" borderId="23" xfId="0" applyNumberFormat="1" applyFont="1" applyFill="1" applyBorder="1" applyAlignment="1" applyProtection="1" quotePrefix="1">
      <alignment horizontal="center" vertical="top" wrapText="1"/>
      <protection locked="0"/>
    </xf>
    <xf numFmtId="0" fontId="25" fillId="38" borderId="33" xfId="0" applyNumberFormat="1" applyFont="1" applyFill="1" applyBorder="1" applyAlignment="1" applyProtection="1">
      <alignment horizontal="center" vertical="top" wrapText="1"/>
      <protection locked="0"/>
    </xf>
    <xf numFmtId="0" fontId="6" fillId="38" borderId="24" xfId="0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7" fillId="0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7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6" fillId="39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39" borderId="17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8" xfId="0" applyNumberFormat="1" applyFont="1" applyFill="1" applyBorder="1" applyAlignment="1" applyProtection="1">
      <alignment horizontal="center" vertical="top" wrapText="1"/>
      <protection locked="0"/>
    </xf>
    <xf numFmtId="0" fontId="4" fillId="0" borderId="41" xfId="0" applyNumberFormat="1" applyFont="1" applyFill="1" applyBorder="1" applyAlignment="1" applyProtection="1">
      <alignment horizontal="center" vertical="top" wrapText="1"/>
      <protection locked="0"/>
    </xf>
    <xf numFmtId="0" fontId="40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6" fillId="38" borderId="24" xfId="0" applyNumberFormat="1" applyFont="1" applyFill="1" applyBorder="1" applyAlignment="1" applyProtection="1">
      <alignment horizontal="center" vertical="top" wrapText="1"/>
      <protection locked="0"/>
    </xf>
    <xf numFmtId="0" fontId="4" fillId="38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8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7" xfId="0" applyNumberFormat="1" applyFont="1" applyFill="1" applyBorder="1" applyAlignment="1">
      <alignment horizontal="left" vertical="top" wrapText="1"/>
    </xf>
    <xf numFmtId="0" fontId="26" fillId="0" borderId="18" xfId="0" applyNumberFormat="1" applyFont="1" applyFill="1" applyBorder="1" applyAlignment="1">
      <alignment horizontal="left" vertical="top" wrapText="1"/>
    </xf>
    <xf numFmtId="0" fontId="26" fillId="0" borderId="17" xfId="0" applyNumberFormat="1" applyFont="1" applyFill="1" applyBorder="1" applyAlignment="1">
      <alignment horizontal="center" vertical="top" wrapText="1"/>
    </xf>
    <xf numFmtId="0" fontId="26" fillId="0" borderId="18" xfId="0" applyNumberFormat="1" applyFont="1" applyFill="1" applyBorder="1" applyAlignment="1">
      <alignment horizontal="center" vertical="top" wrapText="1"/>
    </xf>
    <xf numFmtId="0" fontId="26" fillId="0" borderId="17" xfId="0" applyNumberFormat="1" applyFont="1" applyFill="1" applyBorder="1" applyAlignment="1" applyProtection="1">
      <alignment horizontal="left" vertical="top" wrapText="1"/>
      <protection locked="0"/>
    </xf>
    <xf numFmtId="0" fontId="26" fillId="0" borderId="39" xfId="0" applyNumberFormat="1" applyFont="1" applyFill="1" applyBorder="1" applyAlignment="1">
      <alignment horizontal="center" vertical="top" wrapText="1"/>
    </xf>
    <xf numFmtId="0" fontId="26" fillId="0" borderId="32" xfId="0" applyNumberFormat="1" applyFont="1" applyFill="1" applyBorder="1" applyAlignment="1">
      <alignment horizontal="left" vertical="top" wrapText="1"/>
    </xf>
    <xf numFmtId="0" fontId="26" fillId="0" borderId="23" xfId="0" applyNumberFormat="1" applyFont="1" applyFill="1" applyBorder="1" applyAlignment="1">
      <alignment horizontal="left" vertical="top" wrapText="1"/>
    </xf>
    <xf numFmtId="0" fontId="26" fillId="0" borderId="23" xfId="0" applyNumberFormat="1" applyFont="1" applyFill="1" applyBorder="1" applyAlignment="1" applyProtection="1">
      <alignment horizontal="left" vertical="top" wrapText="1"/>
      <protection locked="0"/>
    </xf>
    <xf numFmtId="0" fontId="25" fillId="0" borderId="18" xfId="0" applyNumberFormat="1" applyFont="1" applyFill="1" applyBorder="1" applyAlignment="1" applyProtection="1">
      <alignment horizontal="left" vertical="top"/>
      <protection locked="0"/>
    </xf>
    <xf numFmtId="0" fontId="3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4" xfId="0" applyNumberFormat="1" applyFont="1" applyFill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Alignment="1">
      <alignment/>
    </xf>
    <xf numFmtId="0" fontId="25" fillId="0" borderId="24" xfId="0" applyNumberFormat="1" applyFont="1" applyFill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>
      <alignment horizontal="center"/>
    </xf>
    <xf numFmtId="0" fontId="26" fillId="0" borderId="0" xfId="0" applyNumberFormat="1" applyFont="1" applyFill="1" applyBorder="1" applyAlignment="1">
      <alignment horizontal="left" vertical="top" wrapText="1"/>
    </xf>
    <xf numFmtId="0" fontId="26" fillId="0" borderId="39" xfId="0" applyNumberFormat="1" applyFont="1" applyFill="1" applyBorder="1" applyAlignment="1">
      <alignment horizontal="left" vertical="top" wrapText="1"/>
    </xf>
    <xf numFmtId="0" fontId="26" fillId="0" borderId="31" xfId="0" applyNumberFormat="1" applyFont="1" applyFill="1" applyBorder="1" applyAlignment="1" applyProtection="1">
      <alignment horizontal="left" vertical="top" wrapText="1"/>
      <protection locked="0"/>
    </xf>
    <xf numFmtId="0" fontId="26" fillId="0" borderId="39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center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0" fillId="0" borderId="0" xfId="0" applyNumberFormat="1" applyFont="1" applyFill="1" applyBorder="1" applyAlignment="1">
      <alignment horizontal="left" vertical="top" wrapText="1"/>
    </xf>
    <xf numFmtId="0" fontId="40" fillId="0" borderId="39" xfId="0" applyNumberFormat="1" applyFont="1" applyFill="1" applyBorder="1" applyAlignment="1">
      <alignment horizontal="left" vertical="top" wrapText="1"/>
    </xf>
    <xf numFmtId="0" fontId="40" fillId="0" borderId="18" xfId="0" applyNumberFormat="1" applyFont="1" applyFill="1" applyBorder="1" applyAlignment="1">
      <alignment horizontal="left" vertical="top" wrapText="1"/>
    </xf>
    <xf numFmtId="0" fontId="4" fillId="0" borderId="3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 applyProtection="1">
      <alignment/>
      <protection locked="0"/>
    </xf>
    <xf numFmtId="0" fontId="7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NumberFormat="1" applyFont="1" applyFill="1" applyBorder="1" applyAlignment="1" applyProtection="1">
      <alignment horizontal="left" vertical="top" wrapText="1"/>
      <protection locked="0"/>
    </xf>
    <xf numFmtId="0" fontId="25" fillId="0" borderId="42" xfId="0" applyNumberFormat="1" applyFont="1" applyFill="1" applyBorder="1" applyAlignment="1" applyProtection="1">
      <alignment horizontal="left" vertical="top" wrapText="1"/>
      <protection locked="0"/>
    </xf>
    <xf numFmtId="0" fontId="25" fillId="0" borderId="32" xfId="0" applyNumberFormat="1" applyFont="1" applyFill="1" applyBorder="1" applyAlignment="1" applyProtection="1">
      <alignment horizontal="left" vertical="top" wrapText="1"/>
      <protection locked="0"/>
    </xf>
    <xf numFmtId="0" fontId="26" fillId="0" borderId="32" xfId="0" applyNumberFormat="1" applyFont="1" applyFill="1" applyBorder="1" applyAlignment="1" applyProtection="1">
      <alignment horizontal="left" vertical="top" wrapText="1"/>
      <protection locked="0"/>
    </xf>
    <xf numFmtId="0" fontId="25" fillId="0" borderId="17" xfId="0" applyNumberFormat="1" applyFont="1" applyFill="1" applyBorder="1" applyAlignment="1" applyProtection="1">
      <alignment horizontal="left" vertical="top"/>
      <protection locked="0"/>
    </xf>
    <xf numFmtId="0" fontId="4" fillId="0" borderId="20" xfId="0" applyFont="1" applyBorder="1" applyAlignment="1">
      <alignment/>
    </xf>
    <xf numFmtId="0" fontId="49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8" xfId="0" applyNumberFormat="1" applyFont="1" applyFill="1" applyBorder="1" applyAlignment="1" applyProtection="1">
      <alignment horizontal="center" vertical="top" wrapText="1"/>
      <protection locked="0"/>
    </xf>
    <xf numFmtId="0" fontId="50" fillId="0" borderId="20" xfId="0" applyNumberFormat="1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>
      <alignment horizontal="center"/>
    </xf>
    <xf numFmtId="0" fontId="50" fillId="0" borderId="30" xfId="0" applyNumberFormat="1" applyFont="1" applyFill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left"/>
    </xf>
    <xf numFmtId="0" fontId="26" fillId="0" borderId="24" xfId="0" applyNumberFormat="1" applyFont="1" applyFill="1" applyBorder="1" applyAlignment="1" applyProtection="1">
      <alignment horizontal="left" vertical="top" wrapText="1"/>
      <protection locked="0"/>
    </xf>
    <xf numFmtId="0" fontId="28" fillId="0" borderId="23" xfId="0" applyNumberFormat="1" applyFont="1" applyFill="1" applyBorder="1" applyAlignment="1" applyProtection="1" quotePrefix="1">
      <alignment horizontal="center" vertical="top" wrapText="1"/>
      <protection locked="0"/>
    </xf>
    <xf numFmtId="0" fontId="72" fillId="36" borderId="32" xfId="0" applyNumberFormat="1" applyFont="1" applyFill="1" applyBorder="1" applyAlignment="1">
      <alignment horizontal="center" vertical="top" wrapText="1"/>
    </xf>
    <xf numFmtId="0" fontId="72" fillId="36" borderId="17" xfId="0" applyNumberFormat="1" applyFont="1" applyFill="1" applyBorder="1" applyAlignment="1">
      <alignment horizontal="center" vertical="top" wrapText="1"/>
    </xf>
    <xf numFmtId="0" fontId="72" fillId="0" borderId="17" xfId="0" applyNumberFormat="1" applyFont="1" applyFill="1" applyBorder="1" applyAlignment="1">
      <alignment horizontal="center" vertical="top" wrapText="1"/>
    </xf>
    <xf numFmtId="0" fontId="72" fillId="36" borderId="18" xfId="0" applyNumberFormat="1" applyFont="1" applyFill="1" applyBorder="1" applyAlignment="1">
      <alignment horizontal="center" vertical="top" wrapText="1"/>
    </xf>
    <xf numFmtId="0" fontId="72" fillId="36" borderId="17" xfId="0" applyNumberFormat="1" applyFont="1" applyFill="1" applyBorder="1" applyAlignment="1" applyProtection="1">
      <alignment horizontal="center" vertical="top"/>
      <protection locked="0"/>
    </xf>
    <xf numFmtId="0" fontId="72" fillId="36" borderId="32" xfId="0" applyNumberFormat="1" applyFont="1" applyFill="1" applyBorder="1" applyAlignment="1" applyProtection="1">
      <alignment horizontal="center" vertical="top"/>
      <protection locked="0"/>
    </xf>
    <xf numFmtId="0" fontId="7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72" fillId="36" borderId="24" xfId="0" applyNumberFormat="1" applyFont="1" applyFill="1" applyBorder="1" applyAlignment="1">
      <alignment horizontal="center" vertical="top" wrapText="1"/>
    </xf>
    <xf numFmtId="0" fontId="72" fillId="0" borderId="17" xfId="0" applyNumberFormat="1" applyFont="1" applyFill="1" applyBorder="1" applyAlignment="1">
      <alignment horizontal="left" vertical="top" wrapText="1"/>
    </xf>
    <xf numFmtId="0" fontId="72" fillId="0" borderId="32" xfId="0" applyNumberFormat="1" applyFont="1" applyFill="1" applyBorder="1" applyAlignment="1">
      <alignment horizontal="left" vertical="top" wrapText="1"/>
    </xf>
    <xf numFmtId="0" fontId="74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75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74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72" fillId="34" borderId="23" xfId="0" applyNumberFormat="1" applyFont="1" applyFill="1" applyBorder="1" applyAlignment="1" applyProtection="1">
      <alignment horizontal="center" vertical="top" wrapText="1"/>
      <protection locked="0"/>
    </xf>
    <xf numFmtId="0" fontId="7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" fillId="39" borderId="1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" fillId="39" borderId="17" xfId="0" applyNumberFormat="1" applyFont="1" applyFill="1" applyBorder="1" applyAlignment="1" applyProtection="1">
      <alignment horizontal="center" vertical="top" wrapText="1"/>
      <protection locked="0"/>
    </xf>
    <xf numFmtId="0" fontId="0" fillId="39" borderId="17" xfId="0" applyNumberFormat="1" applyFont="1" applyFill="1" applyBorder="1" applyAlignment="1" applyProtection="1">
      <alignment horizontal="center" vertical="top" wrapText="1"/>
      <protection locked="0"/>
    </xf>
    <xf numFmtId="0" fontId="0" fillId="39" borderId="20" xfId="0" applyNumberFormat="1" applyFont="1" applyFill="1" applyBorder="1" applyAlignment="1" applyProtection="1">
      <alignment horizontal="center" vertical="top" wrapText="1"/>
      <protection locked="0"/>
    </xf>
    <xf numFmtId="0" fontId="72" fillId="0" borderId="24" xfId="0" applyNumberFormat="1" applyFont="1" applyFill="1" applyBorder="1" applyAlignment="1">
      <alignment horizontal="left" vertical="top" wrapText="1"/>
    </xf>
    <xf numFmtId="0" fontId="72" fillId="0" borderId="23" xfId="0" applyNumberFormat="1" applyFont="1" applyFill="1" applyBorder="1" applyAlignment="1">
      <alignment horizontal="left" vertical="top" wrapText="1"/>
    </xf>
    <xf numFmtId="0" fontId="41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72" fillId="38" borderId="39" xfId="0" applyNumberFormat="1" applyFont="1" applyFill="1" applyBorder="1" applyAlignment="1" applyProtection="1">
      <alignment horizontal="center" vertical="top" wrapText="1"/>
      <protection locked="0"/>
    </xf>
    <xf numFmtId="0" fontId="5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72" fillId="38" borderId="17" xfId="0" applyNumberFormat="1" applyFont="1" applyFill="1" applyBorder="1" applyAlignment="1" applyProtection="1">
      <alignment horizontal="center" vertical="top" wrapText="1"/>
      <protection locked="0"/>
    </xf>
    <xf numFmtId="0" fontId="0" fillId="38" borderId="42" xfId="0" applyNumberFormat="1" applyFont="1" applyFill="1" applyBorder="1" applyAlignment="1" applyProtection="1">
      <alignment horizontal="center" vertical="top" wrapText="1"/>
      <protection locked="0"/>
    </xf>
    <xf numFmtId="0" fontId="74" fillId="0" borderId="39" xfId="0" applyNumberFormat="1" applyFont="1" applyFill="1" applyBorder="1" applyAlignment="1" applyProtection="1">
      <alignment horizontal="center" vertical="top" wrapText="1"/>
      <protection locked="0"/>
    </xf>
    <xf numFmtId="0" fontId="72" fillId="0" borderId="18" xfId="0" applyNumberFormat="1" applyFont="1" applyFill="1" applyBorder="1" applyAlignment="1">
      <alignment horizontal="left" vertical="top" wrapText="1"/>
    </xf>
    <xf numFmtId="0" fontId="72" fillId="40" borderId="17" xfId="0" applyNumberFormat="1" applyFont="1" applyFill="1" applyBorder="1" applyAlignment="1">
      <alignment horizontal="left" vertical="top" wrapText="1"/>
    </xf>
    <xf numFmtId="0" fontId="72" fillId="0" borderId="15" xfId="0" applyNumberFormat="1" applyFont="1" applyFill="1" applyBorder="1" applyAlignment="1">
      <alignment horizontal="left" vertical="top" wrapText="1"/>
    </xf>
    <xf numFmtId="0" fontId="7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5" fillId="38" borderId="0" xfId="0" applyNumberFormat="1" applyFont="1" applyFill="1" applyBorder="1" applyAlignment="1" applyProtection="1">
      <alignment horizontal="center" vertical="top" wrapText="1"/>
      <protection locked="0"/>
    </xf>
    <xf numFmtId="0" fontId="0" fillId="38" borderId="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17" xfId="0" applyNumberFormat="1" applyFont="1" applyFill="1" applyBorder="1" applyAlignment="1">
      <alignment horizontal="left" vertical="top" wrapText="1"/>
    </xf>
    <xf numFmtId="0" fontId="25" fillId="34" borderId="41" xfId="0" applyNumberFormat="1" applyFont="1" applyFill="1" applyBorder="1" applyAlignment="1" applyProtection="1">
      <alignment horizontal="center" vertical="top" wrapText="1"/>
      <protection locked="0"/>
    </xf>
    <xf numFmtId="0" fontId="6" fillId="34" borderId="32" xfId="0" applyNumberFormat="1" applyFont="1" applyFill="1" applyBorder="1" applyAlignment="1">
      <alignment horizontal="center" vertical="top" wrapText="1"/>
    </xf>
    <xf numFmtId="0" fontId="75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7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9" xfId="0" applyNumberFormat="1" applyFont="1" applyFill="1" applyBorder="1" applyAlignment="1" applyProtection="1">
      <alignment horizontal="center" vertical="top" wrapText="1"/>
      <protection locked="0"/>
    </xf>
    <xf numFmtId="0" fontId="7" fillId="38" borderId="42" xfId="0" applyNumberFormat="1" applyFont="1" applyFill="1" applyBorder="1" applyAlignment="1" applyProtection="1">
      <alignment horizontal="center" vertical="top" wrapText="1"/>
      <protection locked="0"/>
    </xf>
    <xf numFmtId="0" fontId="73" fillId="0" borderId="17" xfId="0" applyNumberFormat="1" applyFont="1" applyFill="1" applyBorder="1" applyAlignment="1">
      <alignment horizontal="center" vertical="top" wrapText="1"/>
    </xf>
    <xf numFmtId="0" fontId="70" fillId="41" borderId="18" xfId="0" applyNumberFormat="1" applyFont="1" applyFill="1" applyBorder="1" applyAlignment="1" applyProtection="1">
      <alignment horizontal="center" vertical="top" wrapText="1"/>
      <protection locked="0"/>
    </xf>
    <xf numFmtId="0" fontId="46" fillId="41" borderId="18" xfId="0" applyNumberFormat="1" applyFont="1" applyFill="1" applyBorder="1" applyAlignment="1" applyProtection="1">
      <alignment horizontal="center" vertical="top" wrapText="1"/>
      <protection locked="0"/>
    </xf>
    <xf numFmtId="0" fontId="4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7" fillId="0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8" xfId="0" applyNumberFormat="1" applyFont="1" applyFill="1" applyBorder="1" applyAlignment="1" applyProtection="1">
      <alignment horizontal="center" vertical="top" wrapText="1"/>
      <protection locked="0"/>
    </xf>
    <xf numFmtId="0" fontId="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1" fillId="0" borderId="31" xfId="0" applyNumberFormat="1" applyFont="1" applyFill="1" applyBorder="1" applyAlignment="1" applyProtection="1">
      <alignment horizontal="center" vertical="top" wrapText="1"/>
      <protection locked="0"/>
    </xf>
    <xf numFmtId="0" fontId="7" fillId="0" borderId="31" xfId="0" applyNumberFormat="1" applyFont="1" applyFill="1" applyBorder="1" applyAlignment="1" applyProtection="1">
      <alignment horizontal="center" vertical="top" wrapText="1"/>
      <protection locked="0"/>
    </xf>
    <xf numFmtId="0" fontId="72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" fillId="38" borderId="39" xfId="0" applyNumberFormat="1" applyFont="1" applyFill="1" applyBorder="1" applyAlignment="1" applyProtection="1">
      <alignment horizontal="center" vertical="top" wrapText="1"/>
      <protection locked="0"/>
    </xf>
    <xf numFmtId="0" fontId="5" fillId="38" borderId="17" xfId="0" applyNumberFormat="1" applyFont="1" applyFill="1" applyBorder="1" applyAlignment="1" applyProtection="1">
      <alignment horizontal="center" vertical="top" wrapText="1"/>
      <protection locked="0"/>
    </xf>
    <xf numFmtId="0" fontId="0" fillId="38" borderId="17" xfId="0" applyNumberFormat="1" applyFont="1" applyFill="1" applyBorder="1" applyAlignment="1" applyProtection="1">
      <alignment horizontal="center" vertical="top" wrapText="1"/>
      <protection locked="0"/>
    </xf>
    <xf numFmtId="0" fontId="0" fillId="38" borderId="20" xfId="0" applyNumberFormat="1" applyFont="1" applyFill="1" applyBorder="1" applyAlignment="1" applyProtection="1">
      <alignment horizontal="center" vertical="top" wrapText="1"/>
      <protection locked="0"/>
    </xf>
    <xf numFmtId="0" fontId="0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44" fillId="0" borderId="23" xfId="0" applyNumberFormat="1" applyFont="1" applyFill="1" applyBorder="1" applyAlignment="1" applyProtection="1">
      <alignment horizontal="center" vertical="top" wrapText="1"/>
      <protection locked="0"/>
    </xf>
    <xf numFmtId="0" fontId="40" fillId="41" borderId="18" xfId="0" applyNumberFormat="1" applyFont="1" applyFill="1" applyBorder="1" applyAlignment="1" applyProtection="1">
      <alignment horizontal="center" vertical="top" wrapText="1"/>
      <protection locked="0"/>
    </xf>
    <xf numFmtId="0" fontId="4" fillId="41" borderId="18" xfId="0" applyNumberFormat="1" applyFont="1" applyFill="1" applyBorder="1" applyAlignment="1" applyProtection="1">
      <alignment horizontal="center" vertical="top" wrapText="1"/>
      <protection locked="0"/>
    </xf>
    <xf numFmtId="0" fontId="4" fillId="38" borderId="47" xfId="0" applyNumberFormat="1" applyFont="1" applyFill="1" applyBorder="1" applyAlignment="1" applyProtection="1">
      <alignment horizontal="center" vertical="top" wrapText="1"/>
      <protection locked="0"/>
    </xf>
    <xf numFmtId="0" fontId="4" fillId="38" borderId="41" xfId="0" applyNumberFormat="1" applyFont="1" applyFill="1" applyBorder="1" applyAlignment="1" applyProtection="1">
      <alignment horizontal="center" vertical="top" wrapText="1"/>
      <protection locked="0"/>
    </xf>
    <xf numFmtId="0" fontId="7" fillId="41" borderId="42" xfId="0" applyFont="1" applyFill="1" applyBorder="1" applyAlignment="1">
      <alignment horizontal="center"/>
    </xf>
    <xf numFmtId="0" fontId="41" fillId="41" borderId="23" xfId="0" applyNumberFormat="1" applyFont="1" applyFill="1" applyBorder="1" applyAlignment="1" applyProtection="1">
      <alignment horizontal="center" vertical="top" wrapText="1"/>
      <protection locked="0"/>
    </xf>
    <xf numFmtId="0" fontId="7" fillId="41" borderId="29" xfId="0" applyNumberFormat="1" applyFont="1" applyFill="1" applyBorder="1" applyAlignment="1" applyProtection="1">
      <alignment horizontal="center" vertical="top" wrapText="1"/>
      <protection locked="0"/>
    </xf>
    <xf numFmtId="0" fontId="7" fillId="38" borderId="30" xfId="0" applyNumberFormat="1" applyFont="1" applyFill="1" applyBorder="1" applyAlignment="1" applyProtection="1">
      <alignment horizontal="center" vertical="top" wrapText="1"/>
      <protection locked="0"/>
    </xf>
    <xf numFmtId="0" fontId="26" fillId="41" borderId="23" xfId="0" applyNumberFormat="1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25" fillId="41" borderId="23" xfId="0" applyNumberFormat="1" applyFont="1" applyFill="1" applyBorder="1" applyAlignment="1" applyProtection="1">
      <alignment horizontal="center" vertical="top" wrapText="1"/>
      <protection locked="0"/>
    </xf>
    <xf numFmtId="0" fontId="6" fillId="38" borderId="23" xfId="0" applyNumberFormat="1" applyFont="1" applyFill="1" applyBorder="1" applyAlignment="1" applyProtection="1">
      <alignment horizontal="center" vertical="top" wrapText="1"/>
      <protection locked="0"/>
    </xf>
    <xf numFmtId="0" fontId="6" fillId="41" borderId="17" xfId="0" applyNumberFormat="1" applyFont="1" applyFill="1" applyBorder="1" applyAlignment="1" applyProtection="1">
      <alignment horizontal="center" vertical="top" wrapText="1"/>
      <protection locked="0"/>
    </xf>
    <xf numFmtId="0" fontId="8" fillId="41" borderId="17" xfId="0" applyNumberFormat="1" applyFont="1" applyFill="1" applyBorder="1" applyAlignment="1" applyProtection="1">
      <alignment horizontal="center" vertical="top" wrapText="1"/>
      <protection locked="0"/>
    </xf>
    <xf numFmtId="0" fontId="7" fillId="38" borderId="20" xfId="0" applyFont="1" applyFill="1" applyBorder="1" applyAlignment="1">
      <alignment horizontal="center"/>
    </xf>
    <xf numFmtId="0" fontId="72" fillId="41" borderId="31" xfId="0" applyNumberFormat="1" applyFont="1" applyFill="1" applyBorder="1" applyAlignment="1" applyProtection="1">
      <alignment horizontal="center" vertical="top" wrapText="1"/>
      <protection locked="0"/>
    </xf>
    <xf numFmtId="0" fontId="76" fillId="41" borderId="31" xfId="0" applyNumberFormat="1" applyFont="1" applyFill="1" applyBorder="1" applyAlignment="1" applyProtection="1">
      <alignment horizontal="center" vertical="top" wrapText="1"/>
      <protection locked="0"/>
    </xf>
    <xf numFmtId="0" fontId="76" fillId="38" borderId="17" xfId="0" applyNumberFormat="1" applyFont="1" applyFill="1" applyBorder="1" applyAlignment="1" applyProtection="1">
      <alignment horizontal="center" vertical="top" wrapText="1"/>
      <protection locked="0"/>
    </xf>
    <xf numFmtId="0" fontId="76" fillId="38" borderId="2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2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" fillId="41" borderId="17" xfId="0" applyNumberFormat="1" applyFont="1" applyFill="1" applyBorder="1" applyAlignment="1" applyProtection="1">
      <alignment horizontal="center" vertical="top" wrapText="1"/>
      <protection locked="0"/>
    </xf>
    <xf numFmtId="0" fontId="6" fillId="41" borderId="3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41" fillId="0" borderId="17" xfId="0" applyFont="1" applyFill="1" applyBorder="1" applyAlignment="1">
      <alignment horizontal="center"/>
    </xf>
    <xf numFmtId="0" fontId="8" fillId="41" borderId="17" xfId="0" applyNumberFormat="1" applyFont="1" applyFill="1" applyBorder="1" applyAlignment="1" applyProtection="1">
      <alignment horizontal="center" vertical="top" wrapText="1"/>
      <protection locked="0"/>
    </xf>
    <xf numFmtId="0" fontId="8" fillId="41" borderId="32" xfId="0" applyNumberFormat="1" applyFont="1" applyFill="1" applyBorder="1" applyAlignment="1" applyProtection="1">
      <alignment horizontal="center" vertical="top" wrapText="1"/>
      <protection locked="0"/>
    </xf>
    <xf numFmtId="0" fontId="6" fillId="38" borderId="17" xfId="0" applyNumberFormat="1" applyFont="1" applyFill="1" applyBorder="1" applyAlignment="1" applyProtection="1">
      <alignment horizontal="center" vertical="top" wrapText="1"/>
      <protection locked="0"/>
    </xf>
    <xf numFmtId="0" fontId="41" fillId="38" borderId="32" xfId="0" applyFont="1" applyFill="1" applyBorder="1" applyAlignment="1">
      <alignment horizontal="center"/>
    </xf>
    <xf numFmtId="0" fontId="41" fillId="38" borderId="17" xfId="0" applyFont="1" applyFill="1" applyBorder="1" applyAlignment="1">
      <alignment horizontal="center"/>
    </xf>
    <xf numFmtId="0" fontId="7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7" fillId="38" borderId="20" xfId="0" applyFont="1" applyFill="1" applyBorder="1" applyAlignment="1">
      <alignment horizontal="center"/>
    </xf>
    <xf numFmtId="0" fontId="7" fillId="38" borderId="32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79" fillId="0" borderId="18" xfId="0" applyFont="1" applyFill="1" applyBorder="1" applyAlignment="1">
      <alignment horizontal="center"/>
    </xf>
    <xf numFmtId="0" fontId="70" fillId="41" borderId="17" xfId="0" applyNumberFormat="1" applyFont="1" applyFill="1" applyBorder="1" applyAlignment="1" applyProtection="1">
      <alignment horizontal="center" vertical="top" wrapText="1"/>
      <protection locked="0"/>
    </xf>
    <xf numFmtId="0" fontId="80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1" fillId="41" borderId="17" xfId="0" applyNumberFormat="1" applyFont="1" applyFill="1" applyBorder="1" applyAlignment="1" applyProtection="1">
      <alignment horizontal="center" vertical="top" wrapText="1"/>
      <protection locked="0"/>
    </xf>
    <xf numFmtId="0" fontId="4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31" xfId="0" applyNumberFormat="1" applyFont="1" applyFill="1" applyBorder="1" applyAlignment="1" applyProtection="1">
      <alignment horizontal="center" vertical="center" wrapText="1"/>
      <protection locked="0"/>
    </xf>
    <xf numFmtId="0" fontId="41" fillId="38" borderId="17" xfId="0" applyFont="1" applyFill="1" applyBorder="1" applyAlignment="1">
      <alignment horizontal="center"/>
    </xf>
    <xf numFmtId="0" fontId="7" fillId="38" borderId="37" xfId="0" applyNumberFormat="1" applyFont="1" applyFill="1" applyBorder="1" applyAlignment="1" applyProtection="1">
      <alignment horizontal="center" vertical="top" wrapText="1"/>
      <protection locked="0"/>
    </xf>
    <xf numFmtId="0" fontId="7" fillId="38" borderId="41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5" fillId="0" borderId="17" xfId="0" applyFont="1" applyBorder="1" applyAlignment="1">
      <alignment/>
    </xf>
    <xf numFmtId="0" fontId="72" fillId="0" borderId="39" xfId="0" applyNumberFormat="1" applyFont="1" applyFill="1" applyBorder="1" applyAlignment="1">
      <alignment horizontal="center" vertical="top" wrapText="1"/>
    </xf>
    <xf numFmtId="0" fontId="72" fillId="0" borderId="32" xfId="0" applyNumberFormat="1" applyFont="1" applyFill="1" applyBorder="1" applyAlignment="1">
      <alignment horizontal="center" vertical="top" wrapText="1"/>
    </xf>
    <xf numFmtId="0" fontId="72" fillId="40" borderId="17" xfId="0" applyNumberFormat="1" applyFont="1" applyFill="1" applyBorder="1" applyAlignment="1" applyProtection="1">
      <alignment horizontal="left" vertical="top" wrapText="1"/>
      <protection locked="0"/>
    </xf>
    <xf numFmtId="0" fontId="77" fillId="0" borderId="17" xfId="0" applyNumberFormat="1" applyFont="1" applyFill="1" applyBorder="1" applyAlignment="1">
      <alignment horizontal="center" vertical="top" wrapText="1"/>
    </xf>
    <xf numFmtId="0" fontId="77" fillId="0" borderId="18" xfId="0" applyNumberFormat="1" applyFont="1" applyFill="1" applyBorder="1" applyAlignment="1">
      <alignment horizontal="center" vertical="top" wrapText="1"/>
    </xf>
    <xf numFmtId="0" fontId="72" fillId="0" borderId="18" xfId="0" applyNumberFormat="1" applyFont="1" applyFill="1" applyBorder="1" applyAlignment="1">
      <alignment horizontal="center" vertical="top" wrapText="1"/>
    </xf>
    <xf numFmtId="0" fontId="1" fillId="36" borderId="18" xfId="0" applyNumberFormat="1" applyFont="1" applyFill="1" applyBorder="1" applyAlignment="1">
      <alignment horizontal="center" vertical="top" wrapText="1"/>
    </xf>
    <xf numFmtId="0" fontId="1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42" borderId="17" xfId="0" applyNumberFormat="1" applyFont="1" applyFill="1" applyBorder="1" applyAlignment="1">
      <alignment horizontal="center" vertical="top" wrapText="1"/>
    </xf>
    <xf numFmtId="0" fontId="1" fillId="42" borderId="32" xfId="0" applyNumberFormat="1" applyFont="1" applyFill="1" applyBorder="1" applyAlignment="1">
      <alignment horizontal="center" vertical="top" wrapText="1"/>
    </xf>
    <xf numFmtId="0" fontId="72" fillId="39" borderId="49" xfId="0" applyNumberFormat="1" applyFont="1" applyFill="1" applyBorder="1" applyAlignment="1">
      <alignment horizontal="center" vertical="center" wrapText="1"/>
    </xf>
    <xf numFmtId="0" fontId="72" fillId="38" borderId="49" xfId="0" applyNumberFormat="1" applyFont="1" applyFill="1" applyBorder="1" applyAlignment="1">
      <alignment horizontal="center" vertical="center" wrapText="1"/>
    </xf>
    <xf numFmtId="0" fontId="26" fillId="39" borderId="50" xfId="0" applyNumberFormat="1" applyFont="1" applyFill="1" applyBorder="1" applyAlignment="1">
      <alignment horizontal="center" vertical="center" wrapText="1"/>
    </xf>
    <xf numFmtId="0" fontId="72" fillId="0" borderId="24" xfId="0" applyNumberFormat="1" applyFont="1" applyFill="1" applyBorder="1" applyAlignment="1">
      <alignment horizontal="center" vertical="top" wrapText="1"/>
    </xf>
    <xf numFmtId="0" fontId="5" fillId="36" borderId="0" xfId="0" applyNumberFormat="1" applyFont="1" applyFill="1" applyBorder="1" applyAlignment="1">
      <alignment horizontal="center" vertical="top" wrapText="1"/>
    </xf>
    <xf numFmtId="0" fontId="5" fillId="36" borderId="39" xfId="0" applyNumberFormat="1" applyFont="1" applyFill="1" applyBorder="1" applyAlignment="1">
      <alignment horizontal="center" vertical="top" wrapText="1"/>
    </xf>
    <xf numFmtId="0" fontId="1" fillId="39" borderId="17" xfId="0" applyNumberFormat="1" applyFont="1" applyFill="1" applyBorder="1" applyAlignment="1">
      <alignment horizontal="left" vertical="top" wrapText="1"/>
    </xf>
    <xf numFmtId="0" fontId="72" fillId="40" borderId="17" xfId="0" applyNumberFormat="1" applyFont="1" applyFill="1" applyBorder="1" applyAlignment="1" applyProtection="1">
      <alignment horizontal="center" vertical="top" wrapText="1"/>
      <protection locked="0"/>
    </xf>
    <xf numFmtId="0" fontId="72" fillId="40" borderId="17" xfId="0" applyNumberFormat="1" applyFont="1" applyFill="1" applyBorder="1" applyAlignment="1">
      <alignment horizontal="center" vertical="top" wrapText="1"/>
    </xf>
    <xf numFmtId="0" fontId="5" fillId="41" borderId="23" xfId="0" applyNumberFormat="1" applyFont="1" applyFill="1" applyBorder="1" applyAlignment="1" applyProtection="1">
      <alignment horizontal="center" vertical="top" wrapText="1"/>
      <protection locked="0"/>
    </xf>
    <xf numFmtId="0" fontId="0" fillId="41" borderId="23" xfId="0" applyNumberFormat="1" applyFont="1" applyFill="1" applyBorder="1" applyAlignment="1" applyProtection="1">
      <alignment horizontal="center" vertical="top" wrapText="1"/>
      <protection locked="0"/>
    </xf>
    <xf numFmtId="0" fontId="0" fillId="41" borderId="29" xfId="0" applyNumberFormat="1" applyFont="1" applyFill="1" applyBorder="1" applyAlignment="1" applyProtection="1">
      <alignment horizontal="center" vertical="top" wrapText="1"/>
      <protection locked="0"/>
    </xf>
    <xf numFmtId="0" fontId="72" fillId="41" borderId="17" xfId="0" applyNumberFormat="1" applyFont="1" applyFill="1" applyBorder="1" applyAlignment="1" applyProtection="1">
      <alignment horizontal="center" vertical="top" wrapText="1"/>
      <protection locked="0"/>
    </xf>
    <xf numFmtId="0" fontId="76" fillId="41" borderId="17" xfId="0" applyNumberFormat="1" applyFont="1" applyFill="1" applyBorder="1" applyAlignment="1" applyProtection="1">
      <alignment horizontal="center" vertical="top" wrapText="1"/>
      <protection locked="0"/>
    </xf>
    <xf numFmtId="0" fontId="26" fillId="43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44" fillId="0" borderId="32" xfId="0" applyNumberFormat="1" applyFont="1" applyFill="1" applyBorder="1" applyAlignment="1" applyProtection="1">
      <alignment horizontal="left" vertical="top" wrapText="1"/>
      <protection locked="0"/>
    </xf>
    <xf numFmtId="0" fontId="44" fillId="0" borderId="36" xfId="0" applyNumberFormat="1" applyFont="1" applyFill="1" applyBorder="1" applyAlignment="1" applyProtection="1">
      <alignment horizontal="left" vertical="top" wrapText="1"/>
      <protection locked="0"/>
    </xf>
    <xf numFmtId="0" fontId="40" fillId="34" borderId="16" xfId="0" applyNumberFormat="1" applyFont="1" applyFill="1" applyBorder="1" applyAlignment="1" applyProtection="1">
      <alignment horizontal="left" vertical="top" wrapText="1"/>
      <protection locked="0"/>
    </xf>
    <xf numFmtId="0" fontId="4" fillId="34" borderId="19" xfId="0" applyNumberFormat="1" applyFont="1" applyFill="1" applyBorder="1" applyAlignment="1" applyProtection="1">
      <alignment horizontal="left" vertical="top" wrapText="1"/>
      <protection locked="0"/>
    </xf>
    <xf numFmtId="0" fontId="8" fillId="38" borderId="4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>
      <alignment horizontal="center"/>
    </xf>
    <xf numFmtId="0" fontId="72" fillId="0" borderId="17" xfId="0" applyNumberFormat="1" applyFont="1" applyFill="1" applyBorder="1" applyAlignment="1">
      <alignment horizontal="center" vertical="center" wrapText="1"/>
    </xf>
    <xf numFmtId="0" fontId="72" fillId="37" borderId="18" xfId="0" applyNumberFormat="1" applyFont="1" applyFill="1" applyBorder="1" applyAlignment="1" applyProtection="1">
      <alignment horizontal="center" vertical="top" wrapText="1"/>
      <protection locked="0"/>
    </xf>
    <xf numFmtId="0" fontId="76" fillId="37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/>
    </xf>
    <xf numFmtId="0" fontId="72" fillId="38" borderId="49" xfId="74" applyNumberFormat="1" applyFont="1" applyFill="1" applyBorder="1" applyAlignment="1">
      <alignment horizontal="center" vertical="top" wrapText="1"/>
      <protection/>
    </xf>
    <xf numFmtId="0" fontId="1" fillId="37" borderId="0" xfId="0" applyNumberFormat="1" applyFont="1" applyFill="1" applyBorder="1" applyAlignment="1">
      <alignment horizontal="left" vertical="top" wrapText="1"/>
    </xf>
    <xf numFmtId="0" fontId="72" fillId="0" borderId="20" xfId="0" applyNumberFormat="1" applyFont="1" applyFill="1" applyBorder="1" applyAlignment="1">
      <alignment horizontal="center" vertical="center" wrapText="1"/>
    </xf>
    <xf numFmtId="0" fontId="26" fillId="38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51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26" fillId="39" borderId="18" xfId="0" applyNumberFormat="1" applyFont="1" applyFill="1" applyBorder="1" applyAlignment="1" applyProtection="1">
      <alignment horizontal="center" vertical="top" wrapText="1"/>
      <protection locked="0"/>
    </xf>
    <xf numFmtId="0" fontId="26" fillId="39" borderId="42" xfId="0" applyNumberFormat="1" applyFont="1" applyFill="1" applyBorder="1" applyAlignment="1" applyProtection="1">
      <alignment horizontal="center" vertical="top" wrapText="1"/>
      <protection locked="0"/>
    </xf>
    <xf numFmtId="0" fontId="72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83" fillId="0" borderId="17" xfId="0" applyNumberFormat="1" applyFont="1" applyFill="1" applyBorder="1" applyAlignment="1" applyProtection="1">
      <alignment horizontal="left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39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40" fillId="0" borderId="15" xfId="0" applyNumberFormat="1" applyFont="1" applyFill="1" applyBorder="1" applyAlignment="1" applyProtection="1">
      <alignment horizontal="center" vertical="top" wrapText="1"/>
      <protection locked="0"/>
    </xf>
    <xf numFmtId="0" fontId="73" fillId="0" borderId="32" xfId="0" applyNumberFormat="1" applyFont="1" applyFill="1" applyBorder="1" applyAlignment="1">
      <alignment horizontal="left" vertical="center" wrapText="1"/>
    </xf>
    <xf numFmtId="0" fontId="73" fillId="0" borderId="32" xfId="0" applyFont="1" applyFill="1" applyBorder="1" applyAlignment="1">
      <alignment vertical="center"/>
    </xf>
    <xf numFmtId="0" fontId="73" fillId="0" borderId="39" xfId="0" applyNumberFormat="1" applyFont="1" applyFill="1" applyBorder="1" applyAlignment="1">
      <alignment horizontal="center" vertical="center" wrapText="1"/>
    </xf>
    <xf numFmtId="0" fontId="73" fillId="0" borderId="17" xfId="0" applyNumberFormat="1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6" fillId="34" borderId="3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2" xfId="0" applyNumberFormat="1" applyFont="1" applyFill="1" applyBorder="1" applyAlignment="1">
      <alignment horizontal="left" vertical="top" wrapText="1"/>
    </xf>
    <xf numFmtId="0" fontId="72" fillId="36" borderId="17" xfId="0" applyNumberFormat="1" applyFont="1" applyFill="1" applyBorder="1" applyAlignment="1" applyProtection="1">
      <alignment horizontal="center" vertical="top" wrapText="1"/>
      <protection locked="0"/>
    </xf>
    <xf numFmtId="0" fontId="0" fillId="38" borderId="24" xfId="0" applyNumberFormat="1" applyFont="1" applyFill="1" applyBorder="1" applyAlignment="1" applyProtection="1">
      <alignment horizontal="center" vertical="top" wrapText="1"/>
      <protection locked="0"/>
    </xf>
    <xf numFmtId="0" fontId="5" fillId="38" borderId="23" xfId="0" applyNumberFormat="1" applyFont="1" applyFill="1" applyBorder="1" applyAlignment="1" applyProtection="1">
      <alignment horizontal="center" vertical="top" wrapText="1"/>
      <protection locked="0"/>
    </xf>
    <xf numFmtId="0" fontId="0" fillId="38" borderId="29" xfId="0" applyNumberFormat="1" applyFont="1" applyFill="1" applyBorder="1" applyAlignment="1" applyProtection="1">
      <alignment horizontal="center" vertical="top" wrapText="1"/>
      <protection locked="0"/>
    </xf>
    <xf numFmtId="0" fontId="72" fillId="0" borderId="18" xfId="0" applyNumberFormat="1" applyFont="1" applyFill="1" applyBorder="1" applyAlignment="1" applyProtection="1">
      <alignment wrapText="1"/>
      <protection locked="0"/>
    </xf>
    <xf numFmtId="0" fontId="72" fillId="0" borderId="18" xfId="0" applyNumberFormat="1" applyFont="1" applyFill="1" applyBorder="1" applyAlignment="1" applyProtection="1">
      <alignment vertical="center" wrapText="1"/>
      <protection locked="0"/>
    </xf>
    <xf numFmtId="0" fontId="68" fillId="0" borderId="24" xfId="0" applyFont="1" applyFill="1" applyBorder="1" applyAlignment="1">
      <alignment horizontal="left" vertical="center" textRotation="90"/>
    </xf>
    <xf numFmtId="0" fontId="69" fillId="0" borderId="0" xfId="0" applyFont="1" applyFill="1" applyAlignment="1">
      <alignment horizontal="center" vertical="center"/>
    </xf>
    <xf numFmtId="0" fontId="68" fillId="0" borderId="24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66" fillId="33" borderId="0" xfId="0" applyFont="1" applyFill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0" fontId="65" fillId="44" borderId="52" xfId="0" applyFont="1" applyFill="1" applyBorder="1" applyAlignment="1">
      <alignment horizontal="center" vertical="center" wrapText="1"/>
    </xf>
    <xf numFmtId="0" fontId="65" fillId="44" borderId="53" xfId="0" applyFont="1" applyFill="1" applyBorder="1" applyAlignment="1">
      <alignment horizontal="center" vertical="center" wrapText="1"/>
    </xf>
    <xf numFmtId="0" fontId="65" fillId="44" borderId="54" xfId="0" applyFont="1" applyFill="1" applyBorder="1" applyAlignment="1">
      <alignment horizontal="center" vertical="center" wrapText="1"/>
    </xf>
    <xf numFmtId="0" fontId="65" fillId="44" borderId="55" xfId="0" applyFont="1" applyFill="1" applyBorder="1" applyAlignment="1">
      <alignment horizontal="center" vertical="center" wrapText="1"/>
    </xf>
    <xf numFmtId="0" fontId="65" fillId="44" borderId="56" xfId="0" applyFont="1" applyFill="1" applyBorder="1" applyAlignment="1">
      <alignment horizontal="center" vertical="center" wrapText="1"/>
    </xf>
    <xf numFmtId="0" fontId="65" fillId="44" borderId="57" xfId="0" applyFont="1" applyFill="1" applyBorder="1" applyAlignment="1">
      <alignment horizontal="center" vertical="center" wrapText="1"/>
    </xf>
    <xf numFmtId="169" fontId="53" fillId="33" borderId="0" xfId="0" applyNumberFormat="1" applyFont="1" applyFill="1" applyAlignment="1">
      <alignment horizontal="right" vertical="center"/>
    </xf>
    <xf numFmtId="0" fontId="53" fillId="33" borderId="0" xfId="0" applyFont="1" applyFill="1" applyAlignment="1">
      <alignment horizontal="right" vertical="center"/>
    </xf>
    <xf numFmtId="170" fontId="53" fillId="33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horizontal="left" vertical="top" indent="8"/>
    </xf>
    <xf numFmtId="0" fontId="17" fillId="0" borderId="0" xfId="0" applyFont="1" applyFill="1" applyAlignment="1">
      <alignment horizontal="center"/>
    </xf>
    <xf numFmtId="169" fontId="82" fillId="0" borderId="0" xfId="0" applyNumberFormat="1" applyFont="1" applyFill="1" applyAlignment="1">
      <alignment horizontal="center" vertical="center"/>
    </xf>
    <xf numFmtId="0" fontId="68" fillId="0" borderId="0" xfId="0" applyFont="1" applyFill="1" applyBorder="1" applyAlignment="1">
      <alignment horizontal="left" vertical="center" textRotation="90"/>
    </xf>
    <xf numFmtId="0" fontId="5" fillId="38" borderId="58" xfId="0" applyFont="1" applyFill="1" applyBorder="1" applyAlignment="1">
      <alignment horizontal="center" vertical="center"/>
    </xf>
    <xf numFmtId="0" fontId="5" fillId="38" borderId="59" xfId="0" applyFont="1" applyFill="1" applyBorder="1" applyAlignment="1">
      <alignment horizontal="center" vertical="center"/>
    </xf>
    <xf numFmtId="0" fontId="5" fillId="38" borderId="60" xfId="73" applyFont="1" applyFill="1" applyBorder="1" applyAlignment="1">
      <alignment horizontal="center" vertical="center"/>
      <protection/>
    </xf>
    <xf numFmtId="0" fontId="0" fillId="0" borderId="61" xfId="73" applyBorder="1" applyAlignment="1">
      <alignment horizontal="center" vertical="center"/>
      <protection/>
    </xf>
    <xf numFmtId="0" fontId="0" fillId="0" borderId="59" xfId="73" applyBorder="1" applyAlignment="1">
      <alignment horizontal="center" vertical="center"/>
      <protection/>
    </xf>
    <xf numFmtId="0" fontId="72" fillId="38" borderId="58" xfId="67" applyNumberFormat="1" applyFont="1" applyFill="1" applyBorder="1" applyAlignment="1">
      <alignment horizontal="center" vertical="center" wrapText="1"/>
      <protection/>
    </xf>
    <xf numFmtId="0" fontId="72" fillId="38" borderId="61" xfId="67" applyNumberFormat="1" applyFont="1" applyFill="1" applyBorder="1" applyAlignment="1">
      <alignment horizontal="center" vertical="center" wrapText="1"/>
      <protection/>
    </xf>
    <xf numFmtId="0" fontId="72" fillId="38" borderId="59" xfId="67" applyNumberFormat="1" applyFont="1" applyFill="1" applyBorder="1" applyAlignment="1">
      <alignment horizontal="center" vertical="center" wrapText="1"/>
      <protection/>
    </xf>
    <xf numFmtId="0" fontId="72" fillId="38" borderId="58" xfId="0" applyNumberFormat="1" applyFont="1" applyFill="1" applyBorder="1" applyAlignment="1">
      <alignment horizontal="center" vertical="center" wrapText="1"/>
    </xf>
    <xf numFmtId="0" fontId="72" fillId="38" borderId="61" xfId="0" applyNumberFormat="1" applyFont="1" applyFill="1" applyBorder="1" applyAlignment="1">
      <alignment horizontal="center" vertical="center" wrapText="1"/>
    </xf>
    <xf numFmtId="0" fontId="72" fillId="38" borderId="59" xfId="0" applyNumberFormat="1" applyFont="1" applyFill="1" applyBorder="1" applyAlignment="1">
      <alignment horizontal="center" vertical="center" wrapText="1"/>
    </xf>
    <xf numFmtId="0" fontId="72" fillId="38" borderId="58" xfId="75" applyNumberFormat="1" applyFont="1" applyFill="1" applyBorder="1" applyAlignment="1">
      <alignment horizontal="center" vertical="center" wrapText="1"/>
      <protection/>
    </xf>
    <xf numFmtId="0" fontId="72" fillId="38" borderId="61" xfId="75" applyNumberFormat="1" applyFont="1" applyFill="1" applyBorder="1" applyAlignment="1">
      <alignment horizontal="center" vertical="center" wrapText="1"/>
      <protection/>
    </xf>
    <xf numFmtId="0" fontId="72" fillId="38" borderId="59" xfId="75" applyNumberFormat="1" applyFont="1" applyFill="1" applyBorder="1" applyAlignment="1">
      <alignment horizontal="center" vertical="center" wrapText="1"/>
      <protection/>
    </xf>
    <xf numFmtId="0" fontId="72" fillId="38" borderId="58" xfId="76" applyNumberFormat="1" applyFont="1" applyFill="1" applyBorder="1" applyAlignment="1">
      <alignment horizontal="center" vertical="center" wrapText="1"/>
      <protection/>
    </xf>
    <xf numFmtId="0" fontId="72" fillId="38" borderId="61" xfId="76" applyNumberFormat="1" applyFont="1" applyFill="1" applyBorder="1" applyAlignment="1">
      <alignment horizontal="center" vertical="center" wrapText="1"/>
      <protection/>
    </xf>
    <xf numFmtId="0" fontId="72" fillId="38" borderId="59" xfId="76" applyNumberFormat="1" applyFont="1" applyFill="1" applyBorder="1" applyAlignment="1">
      <alignment horizontal="center" vertical="center" wrapText="1"/>
      <protection/>
    </xf>
    <xf numFmtId="0" fontId="72" fillId="0" borderId="58" xfId="0" applyNumberFormat="1" applyFont="1" applyFill="1" applyBorder="1" applyAlignment="1">
      <alignment horizontal="center" vertical="center" wrapText="1"/>
    </xf>
    <xf numFmtId="0" fontId="72" fillId="0" borderId="61" xfId="0" applyNumberFormat="1" applyFont="1" applyFill="1" applyBorder="1" applyAlignment="1">
      <alignment horizontal="center" vertical="center" wrapText="1"/>
    </xf>
    <xf numFmtId="0" fontId="72" fillId="0" borderId="59" xfId="0" applyNumberFormat="1" applyFont="1" applyFill="1" applyBorder="1" applyAlignment="1">
      <alignment horizontal="center" vertical="center" wrapText="1"/>
    </xf>
    <xf numFmtId="0" fontId="3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72" fillId="39" borderId="58" xfId="77" applyNumberFormat="1" applyFont="1" applyFill="1" applyBorder="1" applyAlignment="1">
      <alignment horizontal="center" vertical="center" wrapText="1"/>
      <protection/>
    </xf>
    <xf numFmtId="0" fontId="72" fillId="39" borderId="61" xfId="77" applyNumberFormat="1" applyFont="1" applyFill="1" applyBorder="1" applyAlignment="1">
      <alignment horizontal="center" vertical="center" wrapText="1"/>
      <protection/>
    </xf>
    <xf numFmtId="0" fontId="72" fillId="39" borderId="59" xfId="77" applyNumberFormat="1" applyFont="1" applyFill="1" applyBorder="1" applyAlignment="1">
      <alignment horizontal="center" vertical="center" wrapText="1"/>
      <protection/>
    </xf>
    <xf numFmtId="0" fontId="74" fillId="0" borderId="16" xfId="0" applyNumberFormat="1" applyFont="1" applyFill="1" applyBorder="1" applyAlignment="1" applyProtection="1">
      <alignment horizontal="center" vertical="top" wrapText="1"/>
      <protection locked="0"/>
    </xf>
    <xf numFmtId="0" fontId="7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2" fillId="38" borderId="58" xfId="78" applyNumberFormat="1" applyFont="1" applyFill="1" applyBorder="1" applyAlignment="1">
      <alignment horizontal="center" vertical="center" wrapText="1"/>
      <protection/>
    </xf>
    <xf numFmtId="0" fontId="72" fillId="38" borderId="61" xfId="78" applyNumberFormat="1" applyFont="1" applyFill="1" applyBorder="1" applyAlignment="1">
      <alignment horizontal="center" vertical="center" wrapText="1"/>
      <protection/>
    </xf>
    <xf numFmtId="0" fontId="72" fillId="38" borderId="59" xfId="78" applyNumberFormat="1" applyFont="1" applyFill="1" applyBorder="1" applyAlignment="1">
      <alignment horizontal="center" vertical="center" wrapText="1"/>
      <protection/>
    </xf>
    <xf numFmtId="0" fontId="72" fillId="41" borderId="58" xfId="58" applyNumberFormat="1" applyFont="1" applyFill="1" applyBorder="1" applyAlignment="1">
      <alignment horizontal="center" vertical="top" wrapText="1"/>
      <protection/>
    </xf>
    <xf numFmtId="0" fontId="72" fillId="41" borderId="61" xfId="58" applyNumberFormat="1" applyFont="1" applyFill="1" applyBorder="1" applyAlignment="1">
      <alignment horizontal="center" vertical="top" wrapText="1"/>
      <protection/>
    </xf>
    <xf numFmtId="0" fontId="72" fillId="41" borderId="59" xfId="58" applyNumberFormat="1" applyFont="1" applyFill="1" applyBorder="1" applyAlignment="1">
      <alignment horizontal="center" vertical="top" wrapText="1"/>
      <protection/>
    </xf>
    <xf numFmtId="0" fontId="72" fillId="41" borderId="58" xfId="58" applyNumberFormat="1" applyFont="1" applyFill="1" applyBorder="1" applyAlignment="1">
      <alignment horizontal="center" vertical="center" wrapText="1"/>
      <protection/>
    </xf>
    <xf numFmtId="0" fontId="72" fillId="41" borderId="61" xfId="58" applyNumberFormat="1" applyFont="1" applyFill="1" applyBorder="1" applyAlignment="1">
      <alignment horizontal="center" vertical="center" wrapText="1"/>
      <protection/>
    </xf>
    <xf numFmtId="0" fontId="72" fillId="41" borderId="59" xfId="58" applyNumberFormat="1" applyFont="1" applyFill="1" applyBorder="1" applyAlignment="1">
      <alignment horizontal="center" vertical="center" wrapText="1"/>
      <protection/>
    </xf>
    <xf numFmtId="0" fontId="72" fillId="39" borderId="58" xfId="58" applyNumberFormat="1" applyFont="1" applyFill="1" applyBorder="1" applyAlignment="1">
      <alignment horizontal="center" vertical="center" wrapText="1"/>
      <protection/>
    </xf>
    <xf numFmtId="0" fontId="72" fillId="39" borderId="61" xfId="58" applyNumberFormat="1" applyFont="1" applyFill="1" applyBorder="1" applyAlignment="1">
      <alignment horizontal="center" vertical="center" wrapText="1"/>
      <protection/>
    </xf>
    <xf numFmtId="0" fontId="72" fillId="39" borderId="59" xfId="58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0" xfId="0" applyFont="1" applyFill="1" applyBorder="1" applyAlignment="1">
      <alignment horizontal="right" vertical="center"/>
    </xf>
    <xf numFmtId="170" fontId="82" fillId="0" borderId="0" xfId="0" applyNumberFormat="1" applyFont="1" applyAlignment="1">
      <alignment horizontal="center" vertical="center"/>
    </xf>
    <xf numFmtId="0" fontId="72" fillId="39" borderId="58" xfId="79" applyNumberFormat="1" applyFont="1" applyFill="1" applyBorder="1" applyAlignment="1">
      <alignment horizontal="center" vertical="center" wrapText="1"/>
      <protection/>
    </xf>
    <xf numFmtId="0" fontId="0" fillId="0" borderId="61" xfId="79" applyBorder="1" applyAlignment="1">
      <alignment horizontal="center" vertical="center" wrapText="1"/>
      <protection/>
    </xf>
    <xf numFmtId="0" fontId="0" fillId="0" borderId="59" xfId="79" applyBorder="1" applyAlignment="1">
      <alignment horizontal="center" vertical="center" wrapText="1"/>
      <protection/>
    </xf>
    <xf numFmtId="0" fontId="72" fillId="38" borderId="58" xfId="57" applyNumberFormat="1" applyFont="1" applyFill="1" applyBorder="1" applyAlignment="1">
      <alignment horizontal="center" vertical="center" wrapText="1"/>
      <protection/>
    </xf>
    <xf numFmtId="0" fontId="72" fillId="38" borderId="61" xfId="57" applyNumberFormat="1" applyFont="1" applyFill="1" applyBorder="1" applyAlignment="1">
      <alignment horizontal="center" vertical="center" wrapText="1"/>
      <protection/>
    </xf>
    <xf numFmtId="0" fontId="72" fillId="38" borderId="59" xfId="57" applyNumberFormat="1" applyFont="1" applyFill="1" applyBorder="1" applyAlignment="1">
      <alignment horizontal="center" vertical="center" wrapText="1"/>
      <protection/>
    </xf>
    <xf numFmtId="0" fontId="6" fillId="39" borderId="26" xfId="61" applyNumberFormat="1" applyFont="1" applyFill="1" applyBorder="1" applyAlignment="1" applyProtection="1">
      <alignment horizontal="center" vertical="center" wrapText="1"/>
      <protection locked="0"/>
    </xf>
    <xf numFmtId="0" fontId="6" fillId="39" borderId="28" xfId="61" applyNumberFormat="1" applyFont="1" applyFill="1" applyBorder="1" applyAlignment="1" applyProtection="1">
      <alignment horizontal="center" vertical="center" wrapText="1"/>
      <protection locked="0"/>
    </xf>
    <xf numFmtId="0" fontId="6" fillId="39" borderId="37" xfId="61" applyNumberFormat="1" applyFont="1" applyFill="1" applyBorder="1" applyAlignment="1" applyProtection="1">
      <alignment horizontal="center" vertical="center" wrapText="1"/>
      <protection locked="0"/>
    </xf>
    <xf numFmtId="0" fontId="6" fillId="39" borderId="33" xfId="61" applyNumberFormat="1" applyFont="1" applyFill="1" applyBorder="1" applyAlignment="1" applyProtection="1">
      <alignment horizontal="center" vertical="center" wrapText="1"/>
      <protection locked="0"/>
    </xf>
    <xf numFmtId="0" fontId="72" fillId="41" borderId="58" xfId="62" applyNumberFormat="1" applyFont="1" applyFill="1" applyBorder="1" applyAlignment="1">
      <alignment horizontal="center" vertical="center" wrapText="1"/>
      <protection/>
    </xf>
    <xf numFmtId="0" fontId="72" fillId="41" borderId="61" xfId="62" applyNumberFormat="1" applyFont="1" applyFill="1" applyBorder="1" applyAlignment="1">
      <alignment horizontal="center" vertical="center" wrapText="1"/>
      <protection/>
    </xf>
    <xf numFmtId="0" fontId="72" fillId="41" borderId="59" xfId="62" applyNumberFormat="1" applyFont="1" applyFill="1" applyBorder="1" applyAlignment="1">
      <alignment horizontal="center" vertical="center" wrapText="1"/>
      <protection/>
    </xf>
    <xf numFmtId="0" fontId="72" fillId="41" borderId="60" xfId="63" applyNumberFormat="1" applyFont="1" applyFill="1" applyBorder="1" applyAlignment="1">
      <alignment horizontal="center" vertical="center" wrapText="1"/>
      <protection/>
    </xf>
    <xf numFmtId="0" fontId="72" fillId="41" borderId="59" xfId="63" applyNumberFormat="1" applyFont="1" applyFill="1" applyBorder="1" applyAlignment="1">
      <alignment horizontal="center" vertical="center" wrapText="1"/>
      <protection/>
    </xf>
    <xf numFmtId="0" fontId="26" fillId="41" borderId="58" xfId="64" applyNumberFormat="1" applyFont="1" applyFill="1" applyBorder="1" applyAlignment="1" applyProtection="1">
      <alignment horizontal="center" vertical="center" wrapText="1"/>
      <protection locked="0"/>
    </xf>
    <xf numFmtId="0" fontId="26" fillId="41" borderId="62" xfId="6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NumberFormat="1" applyFont="1" applyFill="1" applyBorder="1" applyAlignment="1">
      <alignment horizontal="left" vertical="top" wrapText="1"/>
    </xf>
    <xf numFmtId="0" fontId="26" fillId="0" borderId="18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vertical="top" wrapText="1"/>
    </xf>
    <xf numFmtId="0" fontId="72" fillId="41" borderId="58" xfId="65" applyNumberFormat="1" applyFont="1" applyFill="1" applyBorder="1" applyAlignment="1">
      <alignment horizontal="center" vertical="center" wrapText="1"/>
      <protection/>
    </xf>
    <xf numFmtId="0" fontId="72" fillId="41" borderId="61" xfId="65" applyNumberFormat="1" applyFont="1" applyFill="1" applyBorder="1" applyAlignment="1">
      <alignment horizontal="center" vertical="center" wrapText="1"/>
      <protection/>
    </xf>
    <xf numFmtId="0" fontId="72" fillId="41" borderId="59" xfId="65" applyNumberFormat="1" applyFont="1" applyFill="1" applyBorder="1" applyAlignment="1">
      <alignment horizontal="center" vertical="center" wrapText="1"/>
      <protection/>
    </xf>
    <xf numFmtId="0" fontId="72" fillId="39" borderId="58" xfId="66" applyNumberFormat="1" applyFont="1" applyFill="1" applyBorder="1" applyAlignment="1">
      <alignment horizontal="center" vertical="center" wrapText="1"/>
      <protection/>
    </xf>
    <xf numFmtId="0" fontId="72" fillId="39" borderId="61" xfId="66" applyNumberFormat="1" applyFont="1" applyFill="1" applyBorder="1" applyAlignment="1">
      <alignment horizontal="center" vertical="center" wrapText="1"/>
      <protection/>
    </xf>
    <xf numFmtId="0" fontId="72" fillId="39" borderId="59" xfId="66" applyNumberFormat="1" applyFont="1" applyFill="1" applyBorder="1" applyAlignment="1">
      <alignment horizontal="center" vertical="center" wrapText="1"/>
      <protection/>
    </xf>
    <xf numFmtId="0" fontId="3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2" fillId="41" borderId="58" xfId="68" applyNumberFormat="1" applyFont="1" applyFill="1" applyBorder="1" applyAlignment="1">
      <alignment horizontal="center" vertical="center" wrapText="1"/>
      <protection/>
    </xf>
    <xf numFmtId="0" fontId="72" fillId="41" borderId="61" xfId="68" applyNumberFormat="1" applyFont="1" applyFill="1" applyBorder="1" applyAlignment="1">
      <alignment horizontal="center" vertical="center" wrapText="1"/>
      <protection/>
    </xf>
    <xf numFmtId="0" fontId="72" fillId="41" borderId="59" xfId="68" applyNumberFormat="1" applyFont="1" applyFill="1" applyBorder="1" applyAlignment="1">
      <alignment horizontal="center" vertical="center" wrapText="1"/>
      <protection/>
    </xf>
    <xf numFmtId="0" fontId="72" fillId="38" borderId="58" xfId="71" applyNumberFormat="1" applyFont="1" applyFill="1" applyBorder="1" applyAlignment="1">
      <alignment horizontal="center" vertical="top" wrapText="1"/>
      <protection/>
    </xf>
    <xf numFmtId="0" fontId="72" fillId="38" borderId="61" xfId="71" applyNumberFormat="1" applyFont="1" applyFill="1" applyBorder="1" applyAlignment="1">
      <alignment horizontal="center" vertical="top" wrapText="1"/>
      <protection/>
    </xf>
    <xf numFmtId="0" fontId="72" fillId="38" borderId="59" xfId="71" applyNumberFormat="1" applyFont="1" applyFill="1" applyBorder="1" applyAlignment="1">
      <alignment horizontal="center" vertical="top" wrapText="1"/>
      <protection/>
    </xf>
    <xf numFmtId="0" fontId="72" fillId="38" borderId="58" xfId="72" applyNumberFormat="1" applyFont="1" applyFill="1" applyBorder="1" applyAlignment="1">
      <alignment horizontal="center" vertical="top"/>
      <protection/>
    </xf>
    <xf numFmtId="0" fontId="72" fillId="38" borderId="59" xfId="72" applyNumberFormat="1" applyFont="1" applyFill="1" applyBorder="1" applyAlignment="1">
      <alignment horizontal="center" vertical="top"/>
      <protection/>
    </xf>
    <xf numFmtId="0" fontId="22" fillId="34" borderId="16" xfId="0" applyNumberFormat="1" applyFont="1" applyFill="1" applyBorder="1" applyAlignment="1" applyProtection="1">
      <alignment horizontal="center" vertical="center" wrapText="1"/>
      <protection locked="0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9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99"/>
      <rgbColor rgb="000000FF"/>
      <rgbColor rgb="00FFFF00"/>
      <rgbColor rgb="00FF00FF"/>
      <rgbColor rgb="0000FFFF"/>
      <rgbColor rgb="00FFA3A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1428750</xdr:colOff>
      <xdr:row>7</xdr:row>
      <xdr:rowOff>95250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62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17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18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30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31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29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30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29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30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1428750</xdr:colOff>
      <xdr:row>7</xdr:row>
      <xdr:rowOff>95250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62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24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26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82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83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18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19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85725</xdr:rowOff>
    </xdr:from>
    <xdr:to>
      <xdr:col>3</xdr:col>
      <xdr:colOff>1143000</xdr:colOff>
      <xdr:row>7</xdr:row>
      <xdr:rowOff>114300</xdr:rowOff>
    </xdr:to>
    <xdr:pic>
      <xdr:nvPicPr>
        <xdr:cNvPr id="1" name="Picture 1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47725" y="561975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4</xdr:row>
      <xdr:rowOff>38100</xdr:rowOff>
    </xdr:from>
    <xdr:to>
      <xdr:col>7</xdr:col>
      <xdr:colOff>1409700</xdr:colOff>
      <xdr:row>5</xdr:row>
      <xdr:rowOff>0</xdr:rowOff>
    </xdr:to>
    <xdr:sp>
      <xdr:nvSpPr>
        <xdr:cNvPr id="2" name="Line 116"/>
        <xdr:cNvSpPr>
          <a:spLocks/>
        </xdr:cNvSpPr>
      </xdr:nvSpPr>
      <xdr:spPr>
        <a:xfrm flipV="1">
          <a:off x="2914650" y="15240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104775</xdr:rowOff>
    </xdr:from>
    <xdr:to>
      <xdr:col>7</xdr:col>
      <xdr:colOff>1409700</xdr:colOff>
      <xdr:row>3</xdr:row>
      <xdr:rowOff>114300</xdr:rowOff>
    </xdr:to>
    <xdr:sp>
      <xdr:nvSpPr>
        <xdr:cNvPr id="3" name="Line 117"/>
        <xdr:cNvSpPr>
          <a:spLocks/>
        </xdr:cNvSpPr>
      </xdr:nvSpPr>
      <xdr:spPr>
        <a:xfrm flipV="1">
          <a:off x="2914650" y="146685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25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26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28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29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33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34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33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34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X140"/>
  <sheetViews>
    <sheetView showGridLines="0" showRowColHeaders="0" showZeros="0" zoomScale="55" zoomScaleNormal="55" zoomScalePageLayoutView="0" workbookViewId="0" topLeftCell="A1">
      <selection activeCell="G87" sqref="G87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8515625" style="0" customWidth="1"/>
    <col min="15" max="15" width="6.57421875" style="0" customWidth="1"/>
    <col min="16" max="16" width="3.00390625" style="0" hidden="1" customWidth="1"/>
    <col min="17" max="17" width="14.421875" style="0" hidden="1" customWidth="1"/>
    <col min="18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7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  <c r="P2" s="56">
        <v>2</v>
      </c>
      <c r="Q2" s="57" t="str">
        <f>LOOKUP(P2,P3:Q23)</f>
        <v>Select The Year</v>
      </c>
    </row>
    <row r="3" spans="1:24" ht="69.75" customHeight="1" thickBo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 t="s">
        <v>12</v>
      </c>
      <c r="L3" s="776" t="s">
        <v>54</v>
      </c>
      <c r="M3" s="777"/>
      <c r="N3" s="5"/>
      <c r="O3" s="11"/>
      <c r="P3" s="58">
        <v>1</v>
      </c>
      <c r="Q3" s="59" t="s">
        <v>11</v>
      </c>
      <c r="R3" s="60" t="s">
        <v>21</v>
      </c>
      <c r="S3" s="60" t="s">
        <v>22</v>
      </c>
      <c r="T3" s="60" t="s">
        <v>23</v>
      </c>
      <c r="U3" s="60" t="s">
        <v>24</v>
      </c>
      <c r="V3" s="60" t="s">
        <v>25</v>
      </c>
      <c r="W3" s="60" t="s">
        <v>26</v>
      </c>
      <c r="X3" s="60" t="s">
        <v>27</v>
      </c>
    </row>
    <row r="4" spans="1:24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62"/>
      <c r="L4" s="778">
        <v>2011</v>
      </c>
      <c r="M4" s="779"/>
      <c r="N4" s="62"/>
      <c r="O4" s="13"/>
      <c r="P4" s="58">
        <v>3</v>
      </c>
      <c r="Q4" s="58">
        <v>2012</v>
      </c>
      <c r="R4" s="66"/>
      <c r="S4" s="66">
        <v>1</v>
      </c>
      <c r="T4" s="66"/>
      <c r="U4" s="66"/>
      <c r="V4" s="66"/>
      <c r="W4" s="66"/>
      <c r="X4" s="66"/>
    </row>
    <row r="5" spans="1:24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61"/>
      <c r="L5" s="780"/>
      <c r="M5" s="781"/>
      <c r="N5" s="63"/>
      <c r="O5" s="14"/>
      <c r="P5" s="58">
        <v>4</v>
      </c>
      <c r="Q5" s="58">
        <v>2013</v>
      </c>
      <c r="R5" s="66"/>
      <c r="S5" s="66"/>
      <c r="T5" s="66"/>
      <c r="U5" s="66">
        <v>1</v>
      </c>
      <c r="V5" s="66"/>
      <c r="W5" s="66"/>
      <c r="X5" s="66"/>
    </row>
    <row r="6" spans="1:24" s="4" customFormat="1" ht="12" customHeight="1" thickBot="1">
      <c r="A6" s="15"/>
      <c r="B6" s="7"/>
      <c r="C6" s="70"/>
      <c r="D6" s="788" t="str">
        <f>"JANUARY "&amp;January!L4</f>
        <v>JANUARY 2011</v>
      </c>
      <c r="E6" s="788"/>
      <c r="F6" s="788"/>
      <c r="G6" s="788"/>
      <c r="H6" s="788"/>
      <c r="I6" s="788"/>
      <c r="J6" s="121"/>
      <c r="K6" s="61"/>
      <c r="L6" s="782"/>
      <c r="M6" s="783"/>
      <c r="N6" s="63"/>
      <c r="O6" s="15"/>
      <c r="P6" s="58">
        <v>6</v>
      </c>
      <c r="Q6" s="58">
        <v>2015</v>
      </c>
      <c r="R6" s="66"/>
      <c r="S6" s="66"/>
      <c r="T6" s="66"/>
      <c r="U6" s="66"/>
      <c r="V6" s="66"/>
      <c r="W6" s="66">
        <v>1</v>
      </c>
      <c r="X6" s="66"/>
    </row>
    <row r="7" spans="1:24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1"/>
      <c r="K7" s="61"/>
      <c r="L7" s="64" t="s">
        <v>6</v>
      </c>
      <c r="M7" s="65" t="e">
        <f>LOOKUP($Q$2,$Q$4:T$11)</f>
        <v>#N/A</v>
      </c>
      <c r="N7" s="63"/>
      <c r="O7" s="15"/>
      <c r="P7" s="58">
        <v>7</v>
      </c>
      <c r="Q7" s="58">
        <v>2016</v>
      </c>
      <c r="R7" s="66"/>
      <c r="S7" s="66"/>
      <c r="T7" s="66"/>
      <c r="U7" s="66"/>
      <c r="V7" s="66"/>
      <c r="W7" s="66"/>
      <c r="X7" s="66">
        <v>1</v>
      </c>
    </row>
    <row r="8" spans="1:24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1"/>
      <c r="K8" s="61"/>
      <c r="L8" s="64" t="s">
        <v>7</v>
      </c>
      <c r="M8" s="65" t="e">
        <f>LOOKUP($Q$2,$Q$4:U$11)</f>
        <v>#N/A</v>
      </c>
      <c r="N8" s="63"/>
      <c r="O8" s="15"/>
      <c r="P8" s="58">
        <v>8</v>
      </c>
      <c r="Q8" s="58">
        <v>2017</v>
      </c>
      <c r="R8" s="66"/>
      <c r="S8" s="66">
        <v>1</v>
      </c>
      <c r="T8" s="66"/>
      <c r="U8" s="66"/>
      <c r="V8" s="66"/>
      <c r="W8" s="66"/>
      <c r="X8" s="66"/>
    </row>
    <row r="9" spans="1:24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1"/>
      <c r="K9" s="61"/>
      <c r="L9" s="64" t="s">
        <v>8</v>
      </c>
      <c r="M9" s="65" t="e">
        <f>LOOKUP($Q$2,$Q$4:V$11)</f>
        <v>#N/A</v>
      </c>
      <c r="N9" s="63"/>
      <c r="O9" s="15"/>
      <c r="P9" s="58">
        <v>9</v>
      </c>
      <c r="Q9" s="58">
        <v>2018</v>
      </c>
      <c r="R9" s="66"/>
      <c r="S9" s="66"/>
      <c r="T9" s="66">
        <v>1</v>
      </c>
      <c r="U9" s="66"/>
      <c r="V9" s="66"/>
      <c r="W9" s="66"/>
      <c r="X9" s="66"/>
    </row>
    <row r="10" spans="1:24" s="4" customFormat="1" ht="34.5" customHeight="1">
      <c r="A10" s="15"/>
      <c r="B10" s="7"/>
      <c r="C10" s="789" t="s">
        <v>248</v>
      </c>
      <c r="D10" s="789"/>
      <c r="E10" s="789"/>
      <c r="F10" s="789"/>
      <c r="G10" s="789"/>
      <c r="H10" s="789"/>
      <c r="I10" s="789"/>
      <c r="J10" s="789"/>
      <c r="K10" s="61"/>
      <c r="L10" s="64" t="s">
        <v>14</v>
      </c>
      <c r="M10" s="65" t="e">
        <f>LOOKUP($Q$2,$Q$4:W$11)</f>
        <v>#N/A</v>
      </c>
      <c r="N10" s="63"/>
      <c r="O10" s="15"/>
      <c r="P10" s="58">
        <v>10</v>
      </c>
      <c r="Q10" s="58">
        <v>2019</v>
      </c>
      <c r="R10" s="66"/>
      <c r="S10" s="66"/>
      <c r="T10" s="66"/>
      <c r="U10" s="66">
        <v>1</v>
      </c>
      <c r="V10" s="66"/>
      <c r="W10" s="66"/>
      <c r="X10" s="66"/>
    </row>
    <row r="11" spans="1:24" s="4" customFormat="1" ht="7.5" customHeight="1">
      <c r="A11" s="23"/>
      <c r="B11" s="7"/>
      <c r="C11" s="70"/>
      <c r="D11"/>
      <c r="E11"/>
      <c r="F11"/>
      <c r="G11"/>
      <c r="H11"/>
      <c r="I11"/>
      <c r="J11"/>
      <c r="K11" s="61"/>
      <c r="L11" s="64" t="s">
        <v>9</v>
      </c>
      <c r="M11" s="65" t="e">
        <f>LOOKUP($Q$2,$Q$4:X$11)</f>
        <v>#N/A</v>
      </c>
      <c r="N11" s="63"/>
      <c r="O11" s="15"/>
      <c r="P11" s="58">
        <v>11</v>
      </c>
      <c r="Q11" s="58">
        <v>2020</v>
      </c>
      <c r="R11" s="66"/>
      <c r="S11" s="66"/>
      <c r="T11" s="66"/>
      <c r="U11" s="66"/>
      <c r="V11" s="66">
        <v>1</v>
      </c>
      <c r="W11" s="66"/>
      <c r="X11" s="66"/>
    </row>
    <row r="12" spans="1:15" ht="15">
      <c r="A12" s="11"/>
      <c r="B12" s="5"/>
      <c r="C12" s="67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61"/>
      <c r="L12" s="61"/>
      <c r="M12" s="29"/>
      <c r="N12" s="61"/>
      <c r="O12" s="11"/>
    </row>
    <row r="13" spans="1:17" ht="13.5" thickBot="1">
      <c r="A13" s="26"/>
      <c r="B13" s="5"/>
      <c r="C13" s="67"/>
      <c r="D13" s="119"/>
      <c r="K13" s="5"/>
      <c r="L13" s="5"/>
      <c r="M13" s="10" t="s">
        <v>12</v>
      </c>
      <c r="N13" s="5"/>
      <c r="O13" s="11"/>
      <c r="P13" s="9"/>
      <c r="Q13" s="9"/>
    </row>
    <row r="14" spans="1:15" ht="14.25" customHeight="1" thickTop="1">
      <c r="A14" s="27">
        <v>1</v>
      </c>
      <c r="B14" s="5"/>
      <c r="C14" s="775"/>
      <c r="D14" s="367" t="s">
        <v>44</v>
      </c>
      <c r="E14" s="483">
        <v>3</v>
      </c>
      <c r="F14" s="476">
        <v>4</v>
      </c>
      <c r="G14" s="476">
        <v>5</v>
      </c>
      <c r="H14" s="476">
        <v>6</v>
      </c>
      <c r="I14" s="174">
        <v>7</v>
      </c>
      <c r="J14" s="48"/>
      <c r="K14" s="5"/>
      <c r="L14" s="5"/>
      <c r="M14" s="29" t="s">
        <v>10</v>
      </c>
      <c r="N14" s="5"/>
      <c r="O14" s="11"/>
    </row>
    <row r="15" spans="1:15" ht="14.25" customHeight="1">
      <c r="A15" s="27"/>
      <c r="B15" s="5"/>
      <c r="C15" s="775"/>
      <c r="D15" s="45"/>
      <c r="E15" s="314"/>
      <c r="F15" s="312"/>
      <c r="G15" s="312"/>
      <c r="H15" s="312"/>
      <c r="I15" s="319"/>
      <c r="J15" s="48"/>
      <c r="K15" s="5"/>
      <c r="L15" s="5"/>
      <c r="M15" s="29"/>
      <c r="N15" s="5"/>
      <c r="O15" s="11"/>
    </row>
    <row r="16" spans="1:15" ht="14.25" customHeight="1">
      <c r="A16" s="27"/>
      <c r="B16" s="5"/>
      <c r="C16" s="775"/>
      <c r="D16" s="45"/>
      <c r="E16" s="314"/>
      <c r="F16" s="312"/>
      <c r="G16" s="312"/>
      <c r="H16" s="312"/>
      <c r="I16" s="313"/>
      <c r="J16" s="48"/>
      <c r="K16" s="5"/>
      <c r="L16" s="5"/>
      <c r="M16" s="29"/>
      <c r="N16" s="5"/>
      <c r="O16" s="11"/>
    </row>
    <row r="17" spans="1:15" ht="14.25" customHeight="1">
      <c r="A17" s="27"/>
      <c r="B17" s="5"/>
      <c r="C17" s="775"/>
      <c r="D17" s="45"/>
      <c r="E17" s="314"/>
      <c r="F17" s="312"/>
      <c r="G17" s="312"/>
      <c r="H17" s="312"/>
      <c r="I17" s="313"/>
      <c r="J17" s="48"/>
      <c r="K17" s="5"/>
      <c r="L17" s="5"/>
      <c r="M17" s="29"/>
      <c r="N17" s="5"/>
      <c r="O17" s="11"/>
    </row>
    <row r="18" spans="1:15" ht="14.25" customHeight="1">
      <c r="A18" s="27"/>
      <c r="B18" s="5"/>
      <c r="C18" s="775"/>
      <c r="D18" s="45"/>
      <c r="E18" s="314"/>
      <c r="F18" s="312"/>
      <c r="G18" s="312"/>
      <c r="H18" s="312"/>
      <c r="I18" s="313"/>
      <c r="J18" s="48"/>
      <c r="K18" s="5"/>
      <c r="L18" s="5"/>
      <c r="M18" s="29"/>
      <c r="N18" s="5"/>
      <c r="O18" s="11"/>
    </row>
    <row r="19" spans="1:15" ht="14.25" customHeight="1">
      <c r="A19" s="27"/>
      <c r="B19" s="5"/>
      <c r="C19" s="775"/>
      <c r="D19" s="45"/>
      <c r="E19" s="314"/>
      <c r="F19" s="312"/>
      <c r="G19" s="312"/>
      <c r="H19" s="312"/>
      <c r="I19" s="313"/>
      <c r="J19" s="48"/>
      <c r="K19" s="5"/>
      <c r="L19" s="5"/>
      <c r="M19" s="29"/>
      <c r="N19" s="5"/>
      <c r="O19" s="11"/>
    </row>
    <row r="20" spans="1:15" ht="14.25" customHeight="1">
      <c r="A20" s="27"/>
      <c r="B20" s="5"/>
      <c r="C20" s="775"/>
      <c r="D20" s="45"/>
      <c r="E20" s="314"/>
      <c r="F20" s="312"/>
      <c r="G20" s="312"/>
      <c r="H20" s="312"/>
      <c r="I20" s="313"/>
      <c r="J20" s="48"/>
      <c r="K20" s="5"/>
      <c r="L20" s="5"/>
      <c r="M20" s="29"/>
      <c r="N20" s="5"/>
      <c r="O20" s="11"/>
    </row>
    <row r="21" spans="1:15" ht="14.25" customHeight="1">
      <c r="A21" s="27"/>
      <c r="B21" s="5"/>
      <c r="C21" s="775"/>
      <c r="D21" s="45"/>
      <c r="E21" s="314"/>
      <c r="F21" s="312"/>
      <c r="G21" s="312"/>
      <c r="H21" s="312"/>
      <c r="I21" s="313"/>
      <c r="J21" s="48"/>
      <c r="K21" s="5"/>
      <c r="L21" s="5"/>
      <c r="M21" s="29"/>
      <c r="N21" s="5"/>
      <c r="O21" s="11"/>
    </row>
    <row r="22" spans="1:15" ht="14.25" customHeight="1">
      <c r="A22" s="27"/>
      <c r="B22" s="5"/>
      <c r="C22" s="775"/>
      <c r="D22" s="45"/>
      <c r="E22" s="314"/>
      <c r="F22" s="312"/>
      <c r="G22" s="312"/>
      <c r="H22" s="312"/>
      <c r="I22" s="313"/>
      <c r="J22" s="48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2</v>
      </c>
      <c r="B23" s="6"/>
      <c r="C23" s="775"/>
      <c r="D23" s="73"/>
      <c r="E23" s="297"/>
      <c r="F23" s="323"/>
      <c r="G23" s="323"/>
      <c r="H23" s="323"/>
      <c r="I23" s="319"/>
      <c r="J23" s="85"/>
      <c r="K23" s="5"/>
      <c r="L23" s="5"/>
      <c r="M23" s="5"/>
      <c r="N23" s="6"/>
      <c r="O23" s="14"/>
      <c r="P23" s="9"/>
      <c r="Q23" s="9"/>
    </row>
    <row r="24" spans="1:15" s="4" customFormat="1" ht="12" customHeight="1">
      <c r="A24" s="15"/>
      <c r="B24" s="7"/>
      <c r="C24" s="775"/>
      <c r="D24" s="77"/>
      <c r="E24" s="194"/>
      <c r="F24" s="172"/>
      <c r="G24" s="172"/>
      <c r="H24" s="172"/>
      <c r="I24" s="173"/>
      <c r="J24" s="87"/>
      <c r="K24" s="5"/>
      <c r="L24" s="5"/>
      <c r="M24" s="5"/>
      <c r="N24" s="7"/>
      <c r="O24" s="15"/>
    </row>
    <row r="25" spans="1:15" s="4" customFormat="1" ht="12" customHeight="1">
      <c r="A25" s="15"/>
      <c r="B25" s="7"/>
      <c r="C25" s="775"/>
      <c r="D25" s="77"/>
      <c r="E25" s="194"/>
      <c r="F25" s="172"/>
      <c r="G25" s="172"/>
      <c r="H25" s="172"/>
      <c r="I25" s="173"/>
      <c r="J25" s="87"/>
      <c r="K25" s="5"/>
      <c r="L25" s="5"/>
      <c r="M25" s="5"/>
      <c r="N25" s="7"/>
      <c r="O25" s="15"/>
    </row>
    <row r="26" spans="1:15" s="4" customFormat="1" ht="12" customHeight="1">
      <c r="A26" s="15"/>
      <c r="B26" s="7"/>
      <c r="C26" s="775"/>
      <c r="D26" s="77"/>
      <c r="E26" s="194"/>
      <c r="F26" s="172"/>
      <c r="G26" s="172"/>
      <c r="H26" s="172"/>
      <c r="I26" s="173"/>
      <c r="J26" s="87"/>
      <c r="K26" s="5"/>
      <c r="L26" s="5"/>
      <c r="M26" s="5"/>
      <c r="N26" s="7"/>
      <c r="O26" s="15"/>
    </row>
    <row r="27" spans="1:15" s="4" customFormat="1" ht="12" customHeight="1">
      <c r="A27" s="15"/>
      <c r="B27" s="7"/>
      <c r="C27" s="775"/>
      <c r="D27" s="77"/>
      <c r="E27" s="194"/>
      <c r="F27" s="172"/>
      <c r="G27" s="172"/>
      <c r="H27" s="172"/>
      <c r="I27" s="173"/>
      <c r="J27" s="87"/>
      <c r="K27" s="5"/>
      <c r="L27" s="5"/>
      <c r="M27" s="5"/>
      <c r="N27" s="7"/>
      <c r="O27" s="15"/>
    </row>
    <row r="28" spans="1:15" s="4" customFormat="1" ht="12" customHeight="1">
      <c r="A28" s="15"/>
      <c r="B28" s="7"/>
      <c r="C28" s="775"/>
      <c r="D28" s="77"/>
      <c r="E28" s="194"/>
      <c r="F28" s="172"/>
      <c r="G28" s="172"/>
      <c r="H28" s="172"/>
      <c r="I28" s="173"/>
      <c r="J28" s="87"/>
      <c r="K28" s="5"/>
      <c r="L28" s="5"/>
      <c r="M28" s="5"/>
      <c r="N28" s="7"/>
      <c r="O28" s="15"/>
    </row>
    <row r="29" spans="1:15" s="4" customFormat="1" ht="12" customHeight="1">
      <c r="A29" s="15"/>
      <c r="B29" s="7"/>
      <c r="C29" s="775"/>
      <c r="D29" s="77"/>
      <c r="E29" s="194"/>
      <c r="F29" s="172"/>
      <c r="G29" s="172"/>
      <c r="H29" s="172"/>
      <c r="I29" s="173"/>
      <c r="J29" s="87"/>
      <c r="K29" s="5"/>
      <c r="L29" s="5"/>
      <c r="M29" s="5"/>
      <c r="N29" s="7"/>
      <c r="O29" s="15"/>
    </row>
    <row r="30" spans="1:15" s="4" customFormat="1" ht="12" customHeight="1">
      <c r="A30" s="23"/>
      <c r="B30" s="7"/>
      <c r="C30" s="775"/>
      <c r="D30" s="81"/>
      <c r="E30" s="196"/>
      <c r="F30" s="324"/>
      <c r="G30" s="324"/>
      <c r="H30" s="324"/>
      <c r="I30" s="320"/>
      <c r="J30" s="87"/>
      <c r="K30" s="5"/>
      <c r="L30" s="5"/>
      <c r="M30" s="5"/>
      <c r="N30" s="7"/>
      <c r="O30" s="15"/>
    </row>
    <row r="31" spans="1:15" ht="14.25" customHeight="1">
      <c r="A31" s="24">
        <f>I14+1</f>
        <v>8</v>
      </c>
      <c r="B31" s="5"/>
      <c r="C31" s="774"/>
      <c r="D31" s="45" t="str">
        <f>A31&amp;"/"&amp;A40</f>
        <v>8/9</v>
      </c>
      <c r="E31" s="314">
        <f>A40+1</f>
        <v>10</v>
      </c>
      <c r="F31" s="312">
        <f>E31+1</f>
        <v>11</v>
      </c>
      <c r="G31" s="312">
        <f>F31+1</f>
        <v>12</v>
      </c>
      <c r="H31" s="312">
        <f>G31+1</f>
        <v>13</v>
      </c>
      <c r="I31" s="318">
        <f>H31+1</f>
        <v>14</v>
      </c>
      <c r="J31" s="48"/>
      <c r="K31" s="5"/>
      <c r="L31" s="5"/>
      <c r="M31" s="5"/>
      <c r="N31" s="5"/>
      <c r="O31" s="11"/>
    </row>
    <row r="32" spans="1:15" ht="14.25" customHeight="1">
      <c r="A32" s="24"/>
      <c r="B32" s="5"/>
      <c r="C32" s="774"/>
      <c r="D32" s="45"/>
      <c r="E32" s="314"/>
      <c r="F32" s="312"/>
      <c r="G32" s="312"/>
      <c r="H32" s="312"/>
      <c r="I32" s="313"/>
      <c r="J32" s="48"/>
      <c r="K32" s="5"/>
      <c r="L32" s="5"/>
      <c r="M32" s="5"/>
      <c r="N32" s="5"/>
      <c r="O32" s="11"/>
    </row>
    <row r="33" spans="1:15" ht="14.25" customHeight="1">
      <c r="A33" s="24"/>
      <c r="B33" s="5"/>
      <c r="C33" s="774"/>
      <c r="D33" s="45"/>
      <c r="E33" s="314"/>
      <c r="F33" s="312"/>
      <c r="G33" s="312"/>
      <c r="H33" s="312"/>
      <c r="I33" s="313"/>
      <c r="J33" s="48"/>
      <c r="K33" s="5"/>
      <c r="L33" s="5"/>
      <c r="M33" s="5"/>
      <c r="N33" s="5"/>
      <c r="O33" s="11"/>
    </row>
    <row r="34" spans="1:15" ht="14.25" customHeight="1">
      <c r="A34" s="24"/>
      <c r="B34" s="5"/>
      <c r="C34" s="774"/>
      <c r="D34" s="45"/>
      <c r="E34" s="314"/>
      <c r="F34" s="312"/>
      <c r="G34" s="312"/>
      <c r="H34" s="312"/>
      <c r="I34" s="313"/>
      <c r="J34" s="48"/>
      <c r="K34" s="5"/>
      <c r="L34" s="5"/>
      <c r="M34" s="5"/>
      <c r="N34" s="5"/>
      <c r="O34" s="11"/>
    </row>
    <row r="35" spans="1:15" ht="14.25" customHeight="1">
      <c r="A35" s="24"/>
      <c r="B35" s="5"/>
      <c r="C35" s="774"/>
      <c r="D35" s="45"/>
      <c r="E35" s="314"/>
      <c r="F35" s="312"/>
      <c r="G35" s="312"/>
      <c r="H35" s="312"/>
      <c r="I35" s="313"/>
      <c r="J35" s="48"/>
      <c r="K35" s="5"/>
      <c r="L35" s="5"/>
      <c r="M35" s="5"/>
      <c r="N35" s="5"/>
      <c r="O35" s="11"/>
    </row>
    <row r="36" spans="1:15" ht="14.25" customHeight="1">
      <c r="A36" s="24"/>
      <c r="B36" s="5"/>
      <c r="C36" s="774"/>
      <c r="D36" s="45"/>
      <c r="E36" s="314"/>
      <c r="F36" s="312"/>
      <c r="G36" s="312"/>
      <c r="H36" s="312"/>
      <c r="I36" s="313"/>
      <c r="J36" s="48"/>
      <c r="K36" s="5"/>
      <c r="L36" s="5"/>
      <c r="M36" s="5"/>
      <c r="N36" s="5"/>
      <c r="O36" s="11"/>
    </row>
    <row r="37" spans="1:15" ht="14.25" customHeight="1">
      <c r="A37" s="24"/>
      <c r="B37" s="5"/>
      <c r="C37" s="774"/>
      <c r="D37" s="45"/>
      <c r="E37" s="314"/>
      <c r="F37" s="312"/>
      <c r="G37" s="312"/>
      <c r="H37" s="312"/>
      <c r="I37" s="313"/>
      <c r="J37" s="48"/>
      <c r="K37" s="5"/>
      <c r="L37" s="5"/>
      <c r="M37" s="5"/>
      <c r="N37" s="5"/>
      <c r="O37" s="11"/>
    </row>
    <row r="38" spans="1:15" ht="14.25" customHeight="1">
      <c r="A38" s="24"/>
      <c r="B38" s="5"/>
      <c r="C38" s="774"/>
      <c r="D38" s="45"/>
      <c r="E38" s="314"/>
      <c r="F38" s="312"/>
      <c r="G38" s="312"/>
      <c r="H38" s="312"/>
      <c r="I38" s="313"/>
      <c r="J38" s="48"/>
      <c r="K38" s="5"/>
      <c r="L38" s="5"/>
      <c r="M38" s="5"/>
      <c r="N38" s="5"/>
      <c r="O38" s="11"/>
    </row>
    <row r="39" spans="1:15" ht="14.25" customHeight="1">
      <c r="A39" s="24"/>
      <c r="B39" s="5"/>
      <c r="C39" s="774"/>
      <c r="D39" s="45"/>
      <c r="E39" s="314"/>
      <c r="F39" s="312"/>
      <c r="G39" s="312"/>
      <c r="H39" s="312"/>
      <c r="I39" s="313"/>
      <c r="J39" s="48"/>
      <c r="K39" s="5"/>
      <c r="L39" s="5"/>
      <c r="M39" s="5"/>
      <c r="N39" s="5"/>
      <c r="O39" s="11"/>
    </row>
    <row r="40" spans="1:15" s="3" customFormat="1" ht="12" customHeight="1">
      <c r="A40" s="25">
        <f>A31+1</f>
        <v>9</v>
      </c>
      <c r="B40" s="6"/>
      <c r="C40" s="774"/>
      <c r="D40" s="73"/>
      <c r="E40" s="297"/>
      <c r="F40" s="323"/>
      <c r="G40" s="323"/>
      <c r="H40" s="323"/>
      <c r="I40" s="319"/>
      <c r="J40" s="85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74"/>
      <c r="D41" s="77"/>
      <c r="E41" s="194"/>
      <c r="F41" s="172"/>
      <c r="G41" s="172"/>
      <c r="H41" s="172"/>
      <c r="I41" s="173"/>
      <c r="J41" s="87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74"/>
      <c r="D42" s="77"/>
      <c r="E42" s="194"/>
      <c r="F42" s="172"/>
      <c r="G42" s="172"/>
      <c r="H42" s="172"/>
      <c r="I42" s="173"/>
      <c r="J42" s="87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74"/>
      <c r="D43" s="77"/>
      <c r="E43" s="194"/>
      <c r="F43" s="172"/>
      <c r="G43" s="172"/>
      <c r="H43" s="172"/>
      <c r="I43" s="173"/>
      <c r="J43" s="87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74"/>
      <c r="D44" s="77"/>
      <c r="E44" s="194"/>
      <c r="F44" s="172"/>
      <c r="G44" s="172"/>
      <c r="H44" s="172"/>
      <c r="I44" s="173"/>
      <c r="J44" s="87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74"/>
      <c r="D45" s="77"/>
      <c r="E45" s="194"/>
      <c r="F45" s="172"/>
      <c r="G45" s="172"/>
      <c r="H45" s="172"/>
      <c r="I45" s="173"/>
      <c r="J45" s="87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74"/>
      <c r="D46" s="77"/>
      <c r="E46" s="194"/>
      <c r="F46" s="172"/>
      <c r="G46" s="172"/>
      <c r="H46" s="172"/>
      <c r="I46" s="173"/>
      <c r="J46" s="87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74"/>
      <c r="D47" s="81"/>
      <c r="E47" s="196"/>
      <c r="F47" s="324"/>
      <c r="G47" s="324"/>
      <c r="H47" s="324"/>
      <c r="I47" s="320"/>
      <c r="J47" s="87"/>
      <c r="K47" s="6"/>
      <c r="L47" s="5"/>
      <c r="M47" s="5"/>
      <c r="N47" s="6"/>
      <c r="O47" s="14"/>
    </row>
    <row r="48" spans="1:15" ht="14.25" customHeight="1">
      <c r="A48" s="24">
        <f>I31+1</f>
        <v>15</v>
      </c>
      <c r="B48" s="5"/>
      <c r="C48" s="772"/>
      <c r="D48" s="19" t="str">
        <f>A48&amp;"/"&amp;A57</f>
        <v>15/16</v>
      </c>
      <c r="E48" s="325">
        <f>A57+1</f>
        <v>17</v>
      </c>
      <c r="F48" s="163">
        <f>E48+1</f>
        <v>18</v>
      </c>
      <c r="G48" s="163">
        <f>F48+1</f>
        <v>19</v>
      </c>
      <c r="H48" s="163">
        <f>G48+1</f>
        <v>20</v>
      </c>
      <c r="I48" s="318">
        <f>H48+1</f>
        <v>21</v>
      </c>
      <c r="J48" s="48"/>
      <c r="K48" s="5"/>
      <c r="L48" s="5"/>
      <c r="M48" s="5"/>
      <c r="N48" s="5"/>
      <c r="O48" s="11"/>
    </row>
    <row r="49" spans="1:15" ht="14.25" customHeight="1">
      <c r="A49" s="24"/>
      <c r="B49" s="5"/>
      <c r="C49" s="772"/>
      <c r="D49" s="45"/>
      <c r="E49" s="314"/>
      <c r="F49" s="312"/>
      <c r="G49" s="312"/>
      <c r="H49" s="312"/>
      <c r="I49" s="313"/>
      <c r="J49" s="48"/>
      <c r="K49" s="5"/>
      <c r="L49" s="5"/>
      <c r="M49" s="5"/>
      <c r="N49" s="5"/>
      <c r="O49" s="11"/>
    </row>
    <row r="50" spans="1:15" ht="14.25" customHeight="1">
      <c r="A50" s="24"/>
      <c r="B50" s="5"/>
      <c r="C50" s="772"/>
      <c r="D50" s="45"/>
      <c r="E50" s="314"/>
      <c r="F50" s="312"/>
      <c r="G50" s="312"/>
      <c r="H50" s="312"/>
      <c r="I50" s="313"/>
      <c r="J50" s="48"/>
      <c r="K50" s="5"/>
      <c r="L50" s="5"/>
      <c r="M50" s="5"/>
      <c r="N50" s="5"/>
      <c r="O50" s="11"/>
    </row>
    <row r="51" spans="1:15" ht="14.25" customHeight="1">
      <c r="A51" s="24"/>
      <c r="B51" s="5"/>
      <c r="C51" s="772"/>
      <c r="D51" s="45"/>
      <c r="E51" s="314"/>
      <c r="F51" s="312"/>
      <c r="G51" s="312"/>
      <c r="H51" s="312"/>
      <c r="I51" s="313"/>
      <c r="J51" s="48"/>
      <c r="K51" s="5"/>
      <c r="L51" s="5"/>
      <c r="M51" s="5"/>
      <c r="N51" s="5"/>
      <c r="O51" s="11"/>
    </row>
    <row r="52" spans="1:15" ht="14.25" customHeight="1">
      <c r="A52" s="24"/>
      <c r="B52" s="5"/>
      <c r="C52" s="772"/>
      <c r="D52" s="45"/>
      <c r="E52" s="314"/>
      <c r="F52" s="312"/>
      <c r="G52" s="312"/>
      <c r="H52" s="312"/>
      <c r="I52" s="313"/>
      <c r="J52" s="48"/>
      <c r="K52" s="5"/>
      <c r="L52" s="5"/>
      <c r="M52" s="5"/>
      <c r="N52" s="5"/>
      <c r="O52" s="11"/>
    </row>
    <row r="53" spans="1:15" ht="14.25" customHeight="1">
      <c r="A53" s="24"/>
      <c r="B53" s="5"/>
      <c r="C53" s="772"/>
      <c r="D53" s="45"/>
      <c r="E53" s="314"/>
      <c r="F53" s="312"/>
      <c r="G53" s="312"/>
      <c r="H53" s="312"/>
      <c r="I53" s="313"/>
      <c r="J53" s="48"/>
      <c r="K53" s="5"/>
      <c r="L53" s="5"/>
      <c r="M53" s="5"/>
      <c r="N53" s="5"/>
      <c r="O53" s="11"/>
    </row>
    <row r="54" spans="1:15" ht="14.25" customHeight="1">
      <c r="A54" s="24"/>
      <c r="B54" s="5"/>
      <c r="C54" s="772"/>
      <c r="D54" s="45"/>
      <c r="E54" s="314"/>
      <c r="F54" s="312"/>
      <c r="G54" s="312"/>
      <c r="H54" s="312"/>
      <c r="I54" s="313"/>
      <c r="J54" s="48"/>
      <c r="K54" s="5"/>
      <c r="L54" s="5"/>
      <c r="M54" s="5"/>
      <c r="N54" s="5"/>
      <c r="O54" s="11"/>
    </row>
    <row r="55" spans="1:15" ht="14.25" customHeight="1">
      <c r="A55" s="24"/>
      <c r="B55" s="5"/>
      <c r="C55" s="772"/>
      <c r="D55" s="45"/>
      <c r="E55" s="314"/>
      <c r="F55" s="312"/>
      <c r="G55" s="312"/>
      <c r="H55" s="312"/>
      <c r="I55" s="313"/>
      <c r="J55" s="48"/>
      <c r="K55" s="5"/>
      <c r="L55" s="5"/>
      <c r="M55" s="5"/>
      <c r="N55" s="5"/>
      <c r="O55" s="11"/>
    </row>
    <row r="56" spans="1:15" ht="14.25" customHeight="1">
      <c r="A56" s="24"/>
      <c r="B56" s="5"/>
      <c r="C56" s="772"/>
      <c r="D56" s="45"/>
      <c r="E56" s="314"/>
      <c r="F56" s="312"/>
      <c r="G56" s="312"/>
      <c r="H56" s="312"/>
      <c r="I56" s="313"/>
      <c r="J56" s="48"/>
      <c r="K56" s="5"/>
      <c r="L56" s="5"/>
      <c r="M56" s="5"/>
      <c r="N56" s="5"/>
      <c r="O56" s="11"/>
    </row>
    <row r="57" spans="1:15" s="3" customFormat="1" ht="12" customHeight="1">
      <c r="A57" s="25">
        <f>A48+1</f>
        <v>16</v>
      </c>
      <c r="B57" s="6"/>
      <c r="C57" s="772"/>
      <c r="D57" s="73"/>
      <c r="E57" s="326"/>
      <c r="F57" s="323"/>
      <c r="G57" s="323"/>
      <c r="H57" s="323"/>
      <c r="I57" s="319"/>
      <c r="J57" s="85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72"/>
      <c r="D58" s="77"/>
      <c r="E58" s="194"/>
      <c r="F58" s="172"/>
      <c r="G58" s="172"/>
      <c r="H58" s="172"/>
      <c r="I58" s="173"/>
      <c r="J58" s="87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72"/>
      <c r="D59" s="77"/>
      <c r="E59" s="194"/>
      <c r="F59" s="172"/>
      <c r="G59" s="172"/>
      <c r="H59" s="172"/>
      <c r="I59" s="173"/>
      <c r="J59" s="87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72"/>
      <c r="D60" s="77"/>
      <c r="E60" s="194"/>
      <c r="F60" s="172"/>
      <c r="G60" s="172"/>
      <c r="H60" s="172"/>
      <c r="I60" s="173"/>
      <c r="J60" s="87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72"/>
      <c r="D61" s="77"/>
      <c r="E61" s="194"/>
      <c r="F61" s="172"/>
      <c r="G61" s="172"/>
      <c r="H61" s="172"/>
      <c r="I61" s="173"/>
      <c r="J61" s="87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72"/>
      <c r="D62" s="77"/>
      <c r="E62" s="194"/>
      <c r="F62" s="172"/>
      <c r="G62" s="172"/>
      <c r="H62" s="172"/>
      <c r="I62" s="173"/>
      <c r="J62" s="87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72"/>
      <c r="D63" s="77"/>
      <c r="E63" s="194"/>
      <c r="F63" s="172"/>
      <c r="G63" s="172"/>
      <c r="H63" s="172"/>
      <c r="I63" s="173"/>
      <c r="J63" s="87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72"/>
      <c r="D64" s="81"/>
      <c r="E64" s="196"/>
      <c r="F64" s="324"/>
      <c r="G64" s="324"/>
      <c r="H64" s="324"/>
      <c r="I64" s="320"/>
      <c r="J64" s="87"/>
      <c r="K64" s="6"/>
      <c r="L64" s="5"/>
      <c r="M64" s="5"/>
      <c r="N64" s="6"/>
      <c r="O64" s="14"/>
    </row>
    <row r="65" spans="1:15" ht="14.25" customHeight="1">
      <c r="A65" s="24">
        <f>I48+1</f>
        <v>22</v>
      </c>
      <c r="B65" s="71"/>
      <c r="C65" s="772"/>
      <c r="D65" s="19" t="str">
        <f>A65&amp;"/"&amp;A66</f>
        <v>22/23</v>
      </c>
      <c r="E65" s="325">
        <f>A66+1</f>
        <v>24</v>
      </c>
      <c r="F65" s="163">
        <f>E65+1</f>
        <v>25</v>
      </c>
      <c r="G65" s="163">
        <f>F65+1</f>
        <v>26</v>
      </c>
      <c r="H65" s="163">
        <f>G65+1</f>
        <v>27</v>
      </c>
      <c r="I65" s="318">
        <f>H65+1</f>
        <v>28</v>
      </c>
      <c r="J65" s="48"/>
      <c r="K65" s="5"/>
      <c r="L65" s="5"/>
      <c r="M65" s="5"/>
      <c r="N65" s="5"/>
      <c r="O65" s="11"/>
    </row>
    <row r="66" spans="1:15" s="3" customFormat="1" ht="12" customHeight="1">
      <c r="A66" s="25">
        <f>A65+1</f>
        <v>23</v>
      </c>
      <c r="B66" s="6"/>
      <c r="C66" s="772"/>
      <c r="D66" s="73"/>
      <c r="E66" s="326"/>
      <c r="F66" s="323"/>
      <c r="G66" s="327"/>
      <c r="H66" s="327"/>
      <c r="I66" s="321"/>
      <c r="J66" s="85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72"/>
      <c r="D67" s="73"/>
      <c r="E67" s="326"/>
      <c r="F67" s="323"/>
      <c r="G67" s="327"/>
      <c r="H67" s="327"/>
      <c r="I67" s="321"/>
      <c r="J67" s="85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72"/>
      <c r="D68" s="73"/>
      <c r="E68" s="326"/>
      <c r="F68" s="323"/>
      <c r="G68" s="327"/>
      <c r="H68" s="327"/>
      <c r="I68" s="321"/>
      <c r="J68" s="85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72"/>
      <c r="D69" s="73"/>
      <c r="E69" s="326"/>
      <c r="F69" s="323"/>
      <c r="G69" s="327"/>
      <c r="H69" s="327"/>
      <c r="I69" s="321"/>
      <c r="J69" s="85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72"/>
      <c r="D70" s="73"/>
      <c r="E70" s="326"/>
      <c r="F70" s="323"/>
      <c r="G70" s="327"/>
      <c r="H70" s="327"/>
      <c r="I70" s="321"/>
      <c r="J70" s="85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72"/>
      <c r="D71" s="73"/>
      <c r="E71" s="326"/>
      <c r="F71" s="323"/>
      <c r="G71" s="327"/>
      <c r="H71" s="327"/>
      <c r="I71" s="321"/>
      <c r="J71" s="85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72"/>
      <c r="D72" s="73"/>
      <c r="E72" s="326"/>
      <c r="F72" s="323"/>
      <c r="G72" s="327"/>
      <c r="H72" s="327"/>
      <c r="I72" s="321"/>
      <c r="J72" s="85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72"/>
      <c r="D73" s="73"/>
      <c r="E73" s="326"/>
      <c r="F73" s="323"/>
      <c r="G73" s="327"/>
      <c r="H73" s="327"/>
      <c r="I73" s="321"/>
      <c r="J73" s="85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72"/>
      <c r="D74" s="73"/>
      <c r="E74" s="326"/>
      <c r="F74" s="323"/>
      <c r="G74" s="327"/>
      <c r="H74" s="327"/>
      <c r="I74" s="321"/>
      <c r="J74" s="85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72"/>
      <c r="D75" s="89"/>
      <c r="E75" s="328"/>
      <c r="F75" s="329"/>
      <c r="G75" s="329"/>
      <c r="H75" s="329"/>
      <c r="I75" s="322"/>
      <c r="J75" s="112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72"/>
      <c r="D76" s="89"/>
      <c r="E76" s="328"/>
      <c r="F76" s="329"/>
      <c r="G76" s="329"/>
      <c r="H76" s="329"/>
      <c r="I76" s="322"/>
      <c r="J76" s="112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72"/>
      <c r="D77" s="89"/>
      <c r="E77" s="328"/>
      <c r="F77" s="329"/>
      <c r="G77" s="329"/>
      <c r="H77" s="329"/>
      <c r="I77" s="322"/>
      <c r="J77" s="112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72"/>
      <c r="D78" s="89"/>
      <c r="E78" s="328"/>
      <c r="F78" s="329"/>
      <c r="G78" s="329"/>
      <c r="H78" s="329"/>
      <c r="I78" s="322"/>
      <c r="J78" s="112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72"/>
      <c r="D79" s="107"/>
      <c r="E79" s="328"/>
      <c r="F79" s="329"/>
      <c r="G79" s="329"/>
      <c r="H79" s="329"/>
      <c r="I79" s="322"/>
      <c r="J79" s="112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72"/>
      <c r="D80" s="89"/>
      <c r="E80" s="328"/>
      <c r="F80" s="329"/>
      <c r="G80" s="329"/>
      <c r="H80" s="329"/>
      <c r="I80" s="322"/>
      <c r="J80" s="112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72"/>
      <c r="D81" s="92"/>
      <c r="E81" s="330"/>
      <c r="F81" s="329"/>
      <c r="G81" s="329"/>
      <c r="H81" s="329"/>
      <c r="I81" s="322"/>
      <c r="J81" s="112"/>
      <c r="K81" s="6"/>
      <c r="L81" s="5"/>
      <c r="M81" s="5"/>
      <c r="N81" s="6"/>
      <c r="O81" s="14"/>
    </row>
    <row r="82" spans="1:15" ht="14.25" customHeight="1" thickTop="1">
      <c r="A82" s="24">
        <f>I65+1</f>
        <v>29</v>
      </c>
      <c r="B82" s="5"/>
      <c r="C82" s="772" t="s">
        <v>48</v>
      </c>
      <c r="D82" s="19" t="str">
        <f>A82&amp;"/"&amp;A91</f>
        <v>29/30</v>
      </c>
      <c r="E82" s="146">
        <f>IF(OR(A91=31,A91=0)=TRUE,0,A91+1)</f>
        <v>31</v>
      </c>
      <c r="F82" s="53"/>
      <c r="G82" s="54"/>
      <c r="H82" s="54"/>
      <c r="I82" s="54"/>
      <c r="J82" s="48"/>
      <c r="K82" s="5"/>
      <c r="L82" s="5"/>
      <c r="M82" s="5"/>
      <c r="N82" s="5"/>
      <c r="O82" s="11"/>
    </row>
    <row r="83" spans="1:15" ht="14.25" customHeight="1">
      <c r="A83" s="24"/>
      <c r="B83" s="5"/>
      <c r="C83" s="772"/>
      <c r="D83" s="45"/>
      <c r="E83" s="509"/>
      <c r="F83" s="510"/>
      <c r="G83" s="48"/>
      <c r="H83" s="48"/>
      <c r="I83" s="48"/>
      <c r="J83" s="48"/>
      <c r="K83" s="5"/>
      <c r="L83" s="5"/>
      <c r="M83" s="5"/>
      <c r="N83" s="5"/>
      <c r="O83" s="11"/>
    </row>
    <row r="84" spans="1:15" ht="14.25" customHeight="1">
      <c r="A84" s="24"/>
      <c r="B84" s="5"/>
      <c r="C84" s="772"/>
      <c r="D84" s="45"/>
      <c r="E84" s="509"/>
      <c r="F84" s="510"/>
      <c r="G84" s="48"/>
      <c r="H84" s="48"/>
      <c r="I84" s="48"/>
      <c r="J84" s="48"/>
      <c r="K84" s="5"/>
      <c r="L84" s="5"/>
      <c r="M84" s="5"/>
      <c r="N84" s="5"/>
      <c r="O84" s="11"/>
    </row>
    <row r="85" spans="1:15" ht="14.25" customHeight="1">
      <c r="A85" s="24"/>
      <c r="B85" s="5"/>
      <c r="C85" s="772"/>
      <c r="D85" s="45"/>
      <c r="E85" s="509"/>
      <c r="F85" s="510"/>
      <c r="G85" s="48"/>
      <c r="H85" s="48"/>
      <c r="I85" s="48"/>
      <c r="J85" s="48"/>
      <c r="K85" s="5"/>
      <c r="L85" s="5"/>
      <c r="M85" s="5"/>
      <c r="N85" s="5"/>
      <c r="O85" s="11"/>
    </row>
    <row r="86" spans="1:15" ht="14.25" customHeight="1">
      <c r="A86" s="24"/>
      <c r="B86" s="5"/>
      <c r="C86" s="772"/>
      <c r="D86" s="45"/>
      <c r="E86" s="509"/>
      <c r="F86" s="510"/>
      <c r="G86" s="48"/>
      <c r="H86" s="48"/>
      <c r="I86" s="48"/>
      <c r="J86" s="48"/>
      <c r="K86" s="5"/>
      <c r="L86" s="5"/>
      <c r="M86" s="5"/>
      <c r="N86" s="5"/>
      <c r="O86" s="11"/>
    </row>
    <row r="87" spans="1:15" ht="14.25" customHeight="1">
      <c r="A87" s="24"/>
      <c r="B87" s="5"/>
      <c r="C87" s="772"/>
      <c r="D87" s="45"/>
      <c r="E87" s="509"/>
      <c r="F87" s="510"/>
      <c r="G87" s="48"/>
      <c r="H87" s="48"/>
      <c r="I87" s="48"/>
      <c r="J87" s="48"/>
      <c r="K87" s="5"/>
      <c r="L87" s="5"/>
      <c r="M87" s="5"/>
      <c r="N87" s="5"/>
      <c r="O87" s="11"/>
    </row>
    <row r="88" spans="1:15" ht="14.25" customHeight="1">
      <c r="A88" s="24"/>
      <c r="B88" s="5"/>
      <c r="C88" s="772"/>
      <c r="D88" s="45"/>
      <c r="E88" s="509"/>
      <c r="F88" s="510"/>
      <c r="G88" s="48"/>
      <c r="H88" s="48"/>
      <c r="I88" s="48"/>
      <c r="J88" s="48"/>
      <c r="K88" s="5"/>
      <c r="L88" s="5"/>
      <c r="M88" s="5"/>
      <c r="N88" s="5"/>
      <c r="O88" s="11"/>
    </row>
    <row r="89" spans="1:15" ht="14.25" customHeight="1">
      <c r="A89" s="24"/>
      <c r="B89" s="5"/>
      <c r="C89" s="772"/>
      <c r="D89" s="45"/>
      <c r="E89" s="509"/>
      <c r="F89" s="510"/>
      <c r="G89" s="48"/>
      <c r="H89" s="48"/>
      <c r="I89" s="48"/>
      <c r="J89" s="48"/>
      <c r="K89" s="5"/>
      <c r="L89" s="5"/>
      <c r="M89" s="5"/>
      <c r="N89" s="5"/>
      <c r="O89" s="11"/>
    </row>
    <row r="90" spans="1:15" ht="14.25" customHeight="1">
      <c r="A90" s="24"/>
      <c r="B90" s="5"/>
      <c r="C90" s="772"/>
      <c r="D90" s="45"/>
      <c r="E90" s="509"/>
      <c r="F90" s="510"/>
      <c r="G90" s="48"/>
      <c r="H90" s="48"/>
      <c r="I90" s="48"/>
      <c r="J90" s="48"/>
      <c r="K90" s="5"/>
      <c r="L90" s="5"/>
      <c r="M90" s="5"/>
      <c r="N90" s="5"/>
      <c r="O90" s="11"/>
    </row>
    <row r="91" spans="1:15" s="3" customFormat="1" ht="12" customHeight="1">
      <c r="A91" s="26">
        <f>IF(OR(A82=31,A82=0)=TRUE,0,A82+1)</f>
        <v>30</v>
      </c>
      <c r="B91" s="6"/>
      <c r="C91" s="772"/>
      <c r="D91" s="101"/>
      <c r="E91" s="383"/>
      <c r="F91" s="485"/>
      <c r="G91" s="351"/>
      <c r="H91" s="85"/>
      <c r="I91" s="85"/>
      <c r="J91" s="85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72"/>
      <c r="D92" s="77"/>
      <c r="E92" s="192"/>
      <c r="F92" s="86"/>
      <c r="G92" s="87"/>
      <c r="H92" s="87"/>
      <c r="I92" s="87"/>
      <c r="J92" s="87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72"/>
      <c r="D93" s="141"/>
      <c r="E93" s="331"/>
      <c r="F93" s="86"/>
      <c r="G93" s="484"/>
      <c r="H93" s="484"/>
      <c r="I93" s="484"/>
      <c r="J93" s="87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72"/>
      <c r="D94" s="77"/>
      <c r="E94" s="170"/>
      <c r="F94" s="86"/>
      <c r="G94" s="484"/>
      <c r="H94" s="484"/>
      <c r="I94" s="484"/>
      <c r="J94" s="87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72"/>
      <c r="D95" s="77"/>
      <c r="E95" s="170"/>
      <c r="F95" s="86"/>
      <c r="G95" s="87"/>
      <c r="H95" s="87"/>
      <c r="I95" s="87"/>
      <c r="J95" s="87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72"/>
      <c r="D96" s="77"/>
      <c r="E96" s="170"/>
      <c r="F96" s="86"/>
      <c r="G96" s="87"/>
      <c r="H96" s="87"/>
      <c r="I96" s="87"/>
      <c r="J96" s="87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72"/>
      <c r="D97" s="77"/>
      <c r="E97" s="170"/>
      <c r="F97" s="86"/>
      <c r="G97" s="87"/>
      <c r="H97" s="87"/>
      <c r="I97" s="87"/>
      <c r="J97" s="87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72"/>
      <c r="D98" s="88"/>
      <c r="E98" s="171"/>
      <c r="F98" s="86"/>
      <c r="G98" s="87"/>
      <c r="H98" s="87"/>
      <c r="I98" s="87"/>
      <c r="J98" s="87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7"/>
      <c r="D99" s="67"/>
      <c r="E99" s="67"/>
      <c r="F99" s="67"/>
      <c r="G99" s="67"/>
      <c r="H99" s="67"/>
      <c r="I99" s="67"/>
      <c r="J99" s="67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84" t="str">
        <f>C10</f>
        <v>GIPPSLAND REGION 2011</v>
      </c>
      <c r="E100" s="785"/>
      <c r="F100" s="785"/>
      <c r="G100" s="786">
        <f>G10</f>
        <v>0</v>
      </c>
      <c r="H100" s="786"/>
      <c r="I100" s="786"/>
      <c r="J100" s="155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56"/>
      <c r="E101" s="156"/>
      <c r="F101" s="156"/>
      <c r="G101" s="156"/>
      <c r="H101" s="156"/>
      <c r="I101" s="156"/>
      <c r="J101" s="155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3">
    <mergeCell ref="L3:M3"/>
    <mergeCell ref="L4:M6"/>
    <mergeCell ref="D100:F100"/>
    <mergeCell ref="G100:I100"/>
    <mergeCell ref="D4:I4"/>
    <mergeCell ref="D6:I9"/>
    <mergeCell ref="C10:J10"/>
    <mergeCell ref="C82:C98"/>
    <mergeCell ref="C48:C64"/>
    <mergeCell ref="C65:C81"/>
    <mergeCell ref="D3:I3"/>
    <mergeCell ref="C31:C47"/>
    <mergeCell ref="C14:C30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S140"/>
  <sheetViews>
    <sheetView showGridLines="0" showRowColHeaders="0" showZeros="0" zoomScale="70" zoomScaleNormal="70" zoomScalePageLayoutView="0" workbookViewId="0" topLeftCell="A10">
      <selection activeCell="H79" sqref="H79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5"/>
      <c r="L5" s="61"/>
      <c r="M5" s="61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"OCTOBER "&amp;January!L4</f>
        <v>OCTOBER 2011</v>
      </c>
      <c r="E6" s="788"/>
      <c r="F6" s="788"/>
      <c r="G6" s="788"/>
      <c r="H6" s="788"/>
      <c r="I6" s="788"/>
      <c r="J6" s="121"/>
      <c r="K6" s="5"/>
      <c r="L6" s="38" t="s">
        <v>13</v>
      </c>
      <c r="M6" s="39">
        <f>IF(September!I82=29,1,0)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1"/>
      <c r="K7" s="5"/>
      <c r="L7" s="38" t="s">
        <v>6</v>
      </c>
      <c r="M7" s="39">
        <f>IF(September!A91=30,1,0)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1"/>
      <c r="K8" s="5"/>
      <c r="L8" s="38" t="s">
        <v>7</v>
      </c>
      <c r="M8" s="39">
        <f>IF(September!E82=30,1,0)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1"/>
      <c r="K9" s="5"/>
      <c r="L9" s="38" t="s">
        <v>8</v>
      </c>
      <c r="M9" s="39">
        <f>IF(September!F82=30,1,0)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89" t="str">
        <f>January!C10</f>
        <v>GIPPSLAND REGION 2011</v>
      </c>
      <c r="D10" s="789"/>
      <c r="E10" s="789"/>
      <c r="F10" s="789"/>
      <c r="G10" s="789"/>
      <c r="H10" s="789"/>
      <c r="I10" s="789"/>
      <c r="J10" s="789"/>
      <c r="K10" s="5"/>
      <c r="L10" s="38" t="s">
        <v>14</v>
      </c>
      <c r="M10" s="39">
        <f>IF(September!G82=30,1,0)</f>
        <v>0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/>
      <c r="E11"/>
      <c r="F11"/>
      <c r="G11"/>
      <c r="H11"/>
      <c r="I11"/>
      <c r="J11"/>
      <c r="K11" s="5"/>
      <c r="L11" s="38" t="s">
        <v>9</v>
      </c>
      <c r="M11" s="39">
        <f>IF(September!H82=30,1,0)</f>
        <v>0</v>
      </c>
      <c r="N11" s="7"/>
      <c r="O11" s="15"/>
      <c r="P11"/>
      <c r="Q11"/>
      <c r="R11"/>
      <c r="S11"/>
    </row>
    <row r="12" spans="1:15" ht="15">
      <c r="A12" s="11"/>
      <c r="B12" s="5"/>
      <c r="C12" s="67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61"/>
      <c r="M12" s="29" t="s">
        <v>12</v>
      </c>
      <c r="N12" s="5"/>
      <c r="O12" s="11"/>
    </row>
    <row r="13" spans="1:17" ht="7.5" customHeight="1" thickBot="1">
      <c r="A13" s="26"/>
      <c r="B13" s="5"/>
      <c r="C13" s="67"/>
      <c r="D13" s="119"/>
      <c r="K13" s="5"/>
      <c r="L13" s="40"/>
      <c r="M13" s="41" t="s">
        <v>12</v>
      </c>
      <c r="N13" s="5"/>
      <c r="O13" s="11"/>
      <c r="P13" s="9"/>
      <c r="Q13" s="9"/>
    </row>
    <row r="14" spans="1:17" ht="14.25" customHeight="1" thickTop="1">
      <c r="A14" s="27">
        <f>IF(M6=1,1,0)</f>
        <v>0</v>
      </c>
      <c r="B14" s="29">
        <v>0</v>
      </c>
      <c r="C14" s="790"/>
      <c r="D14" s="190" t="s">
        <v>44</v>
      </c>
      <c r="E14" s="175">
        <v>3</v>
      </c>
      <c r="F14" s="476">
        <v>4</v>
      </c>
      <c r="G14" s="476">
        <v>5</v>
      </c>
      <c r="H14" s="476">
        <v>6</v>
      </c>
      <c r="I14" s="317">
        <f>H14+1</f>
        <v>7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90"/>
      <c r="D15" s="453"/>
      <c r="E15" s="497"/>
      <c r="F15" s="312"/>
      <c r="G15" s="312"/>
      <c r="H15" s="312"/>
      <c r="I15" s="511"/>
      <c r="J15" s="48"/>
      <c r="K15" s="5"/>
      <c r="L15" s="5"/>
      <c r="M15" s="29"/>
      <c r="N15" s="5"/>
      <c r="O15" s="11"/>
    </row>
    <row r="16" spans="1:15" ht="14.25" customHeight="1">
      <c r="A16" s="27"/>
      <c r="B16" s="29"/>
      <c r="C16" s="790"/>
      <c r="D16" s="799" t="s">
        <v>189</v>
      </c>
      <c r="E16" s="800"/>
      <c r="F16" s="800"/>
      <c r="G16" s="800"/>
      <c r="H16" s="800"/>
      <c r="I16" s="801"/>
      <c r="J16" s="48"/>
      <c r="K16" s="5"/>
      <c r="L16" s="5"/>
      <c r="M16" s="29"/>
      <c r="N16" s="5"/>
      <c r="O16" s="11"/>
    </row>
    <row r="17" spans="1:15" ht="14.25" customHeight="1">
      <c r="A17" s="27"/>
      <c r="B17" s="29"/>
      <c r="C17" s="790"/>
      <c r="D17" s="453"/>
      <c r="E17" s="497"/>
      <c r="F17" s="312"/>
      <c r="G17" s="312"/>
      <c r="H17" s="312"/>
      <c r="I17" s="511"/>
      <c r="J17" s="48"/>
      <c r="K17" s="5"/>
      <c r="L17" s="5"/>
      <c r="M17" s="29"/>
      <c r="N17" s="5"/>
      <c r="O17" s="11"/>
    </row>
    <row r="18" spans="1:15" ht="14.25" customHeight="1">
      <c r="A18" s="27"/>
      <c r="B18" s="29"/>
      <c r="C18" s="790"/>
      <c r="D18" s="453"/>
      <c r="E18" s="497"/>
      <c r="F18" s="312"/>
      <c r="G18" s="312"/>
      <c r="H18" s="312"/>
      <c r="I18" s="511"/>
      <c r="J18" s="48"/>
      <c r="K18" s="5"/>
      <c r="L18" s="5"/>
      <c r="M18" s="29"/>
      <c r="N18" s="5"/>
      <c r="O18" s="11"/>
    </row>
    <row r="19" spans="1:15" ht="14.25" customHeight="1">
      <c r="A19" s="27"/>
      <c r="B19" s="29"/>
      <c r="C19" s="790"/>
      <c r="D19" s="453"/>
      <c r="E19" s="497"/>
      <c r="F19" s="312"/>
      <c r="G19" s="312"/>
      <c r="H19" s="312"/>
      <c r="I19" s="511"/>
      <c r="J19" s="48"/>
      <c r="K19" s="5"/>
      <c r="L19" s="5"/>
      <c r="M19" s="29"/>
      <c r="N19" s="5"/>
      <c r="O19" s="11"/>
    </row>
    <row r="20" spans="1:15" ht="14.25" customHeight="1">
      <c r="A20" s="27"/>
      <c r="B20" s="29"/>
      <c r="C20" s="790"/>
      <c r="D20" s="453"/>
      <c r="E20" s="497"/>
      <c r="F20" s="312"/>
      <c r="G20" s="312"/>
      <c r="H20" s="312"/>
      <c r="I20" s="511"/>
      <c r="J20" s="48"/>
      <c r="K20" s="5"/>
      <c r="L20" s="5"/>
      <c r="M20" s="29"/>
      <c r="N20" s="5"/>
      <c r="O20" s="11"/>
    </row>
    <row r="21" spans="1:15" ht="14.25" customHeight="1">
      <c r="A21" s="27"/>
      <c r="B21" s="29"/>
      <c r="C21" s="790"/>
      <c r="D21" s="453"/>
      <c r="E21" s="497"/>
      <c r="F21" s="312"/>
      <c r="G21" s="312"/>
      <c r="H21" s="312"/>
      <c r="I21" s="511"/>
      <c r="J21" s="48"/>
      <c r="K21" s="5"/>
      <c r="L21" s="5"/>
      <c r="M21" s="29"/>
      <c r="N21" s="5"/>
      <c r="O21" s="11"/>
    </row>
    <row r="22" spans="1:15" ht="14.25" customHeight="1">
      <c r="A22" s="27"/>
      <c r="B22" s="29"/>
      <c r="C22" s="790"/>
      <c r="D22" s="453"/>
      <c r="E22" s="497"/>
      <c r="F22" s="312"/>
      <c r="G22" s="312"/>
      <c r="H22" s="312"/>
      <c r="I22" s="511"/>
      <c r="J22" s="48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0</v>
      </c>
      <c r="B23" s="6"/>
      <c r="C23" s="790"/>
      <c r="D23" s="211"/>
      <c r="E23" s="466"/>
      <c r="F23" s="447"/>
      <c r="G23" s="447"/>
      <c r="H23" s="447"/>
      <c r="I23" s="352"/>
      <c r="J23" s="85"/>
      <c r="K23" s="5"/>
      <c r="L23" s="61"/>
      <c r="M23" s="61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90"/>
      <c r="D24" s="141"/>
      <c r="E24" s="477"/>
      <c r="F24" s="469"/>
      <c r="G24" s="469"/>
      <c r="H24" s="469"/>
      <c r="I24" s="352"/>
      <c r="J24" s="139"/>
      <c r="K24" s="5"/>
      <c r="L24" s="61"/>
      <c r="M24" s="61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90"/>
      <c r="D25" s="141"/>
      <c r="E25" s="477"/>
      <c r="F25" s="469"/>
      <c r="G25" s="469"/>
      <c r="H25" s="469"/>
      <c r="I25" s="352"/>
      <c r="J25" s="130"/>
      <c r="K25" s="5"/>
      <c r="L25" s="61"/>
      <c r="M25" s="61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90"/>
      <c r="D26" s="141"/>
      <c r="E26" s="477"/>
      <c r="F26" s="469"/>
      <c r="G26" s="469"/>
      <c r="H26" s="469"/>
      <c r="I26" s="352"/>
      <c r="J26" s="87"/>
      <c r="K26" s="5"/>
      <c r="L26" s="61"/>
      <c r="M26" s="61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90"/>
      <c r="D27" s="141"/>
      <c r="E27" s="477"/>
      <c r="F27" s="469"/>
      <c r="G27" s="469"/>
      <c r="H27" s="478"/>
      <c r="I27" s="352"/>
      <c r="J27" s="87"/>
      <c r="K27" s="5"/>
      <c r="L27" s="61"/>
      <c r="M27" s="61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90"/>
      <c r="D28" s="141"/>
      <c r="E28" s="477"/>
      <c r="F28" s="469"/>
      <c r="G28" s="469"/>
      <c r="H28" s="447"/>
      <c r="I28" s="352"/>
      <c r="J28" s="87"/>
      <c r="K28" s="5"/>
      <c r="L28" s="61"/>
      <c r="M28" s="61"/>
      <c r="N28" s="7"/>
      <c r="O28" s="15"/>
    </row>
    <row r="29" spans="1:17" s="4" customFormat="1" ht="12" customHeight="1">
      <c r="A29" s="15"/>
      <c r="B29" s="7"/>
      <c r="C29" s="790"/>
      <c r="D29" s="141"/>
      <c r="E29" s="477"/>
      <c r="F29" s="469"/>
      <c r="G29" s="479"/>
      <c r="H29" s="479"/>
      <c r="I29" s="353"/>
      <c r="J29" s="87"/>
      <c r="K29" s="5"/>
      <c r="L29" s="61"/>
      <c r="M29" s="61"/>
      <c r="N29" s="7"/>
      <c r="O29" s="15"/>
      <c r="Q29" s="37" t="e">
        <f>LOOKUP(January!L4,October!L14:P63)</f>
        <v>#N/A</v>
      </c>
    </row>
    <row r="30" spans="1:15" s="4" customFormat="1" ht="12" customHeight="1">
      <c r="A30" s="23"/>
      <c r="B30" s="7"/>
      <c r="C30" s="790"/>
      <c r="D30" s="215"/>
      <c r="E30" s="480"/>
      <c r="F30" s="473"/>
      <c r="G30" s="481"/>
      <c r="H30" s="482"/>
      <c r="I30" s="354"/>
      <c r="J30" s="87"/>
      <c r="K30" s="5"/>
      <c r="L30" s="61"/>
      <c r="M30" s="61"/>
      <c r="N30" s="7"/>
      <c r="O30" s="15"/>
    </row>
    <row r="31" spans="1:15" ht="14.25" customHeight="1">
      <c r="A31" s="24">
        <f>I14+1</f>
        <v>8</v>
      </c>
      <c r="B31" s="29">
        <f>B14+1</f>
        <v>1</v>
      </c>
      <c r="C31" s="790" t="str">
        <f>"WEEK "&amp;B31</f>
        <v>WEEK 1</v>
      </c>
      <c r="D31" s="453" t="s">
        <v>52</v>
      </c>
      <c r="E31" s="46">
        <v>10</v>
      </c>
      <c r="F31" s="47">
        <f>E31+1</f>
        <v>11</v>
      </c>
      <c r="G31" s="47">
        <f>F31+1</f>
        <v>12</v>
      </c>
      <c r="H31" s="47">
        <f>G31+1</f>
        <v>13</v>
      </c>
      <c r="I31" s="22">
        <f>H31+1</f>
        <v>14</v>
      </c>
      <c r="J31" s="48"/>
      <c r="K31" s="5"/>
      <c r="L31" s="61"/>
      <c r="M31" s="61"/>
      <c r="N31" s="5"/>
      <c r="O31" s="11"/>
    </row>
    <row r="32" spans="1:15" ht="14.25" customHeight="1">
      <c r="A32" s="24"/>
      <c r="B32" s="29"/>
      <c r="C32" s="790"/>
      <c r="D32" s="453"/>
      <c r="E32" s="619" t="s">
        <v>162</v>
      </c>
      <c r="F32" s="539"/>
      <c r="G32" s="539"/>
      <c r="H32" s="539"/>
      <c r="I32" s="620" t="s">
        <v>98</v>
      </c>
      <c r="J32" s="48"/>
      <c r="K32" s="5"/>
      <c r="L32" s="61"/>
      <c r="M32" s="61"/>
      <c r="N32" s="5"/>
      <c r="O32" s="11"/>
    </row>
    <row r="33" spans="1:15" ht="14.25" customHeight="1">
      <c r="A33" s="24"/>
      <c r="B33" s="29"/>
      <c r="C33" s="790"/>
      <c r="D33" s="453"/>
      <c r="E33" s="48"/>
      <c r="F33" s="539"/>
      <c r="G33" s="539"/>
      <c r="H33" s="539"/>
      <c r="I33" s="620" t="s">
        <v>119</v>
      </c>
      <c r="J33" s="48"/>
      <c r="K33" s="5"/>
      <c r="L33" s="61"/>
      <c r="M33" s="61"/>
      <c r="N33" s="5"/>
      <c r="O33" s="11"/>
    </row>
    <row r="34" spans="1:15" ht="14.25" customHeight="1">
      <c r="A34" s="24"/>
      <c r="B34" s="29"/>
      <c r="C34" s="790"/>
      <c r="D34" s="453"/>
      <c r="E34" s="46"/>
      <c r="F34" s="545"/>
      <c r="G34" s="539"/>
      <c r="H34" s="539"/>
      <c r="I34" s="540"/>
      <c r="J34" s="48"/>
      <c r="K34" s="5"/>
      <c r="L34" s="61"/>
      <c r="M34" s="61"/>
      <c r="N34" s="5"/>
      <c r="O34" s="11"/>
    </row>
    <row r="35" spans="1:15" ht="14.25" customHeight="1">
      <c r="A35" s="24"/>
      <c r="B35" s="29"/>
      <c r="C35" s="790"/>
      <c r="D35" s="453"/>
      <c r="E35" s="46"/>
      <c r="G35" s="539"/>
      <c r="H35" s="539"/>
      <c r="I35" s="540"/>
      <c r="J35" s="48"/>
      <c r="K35" s="5"/>
      <c r="L35" s="61"/>
      <c r="M35" s="61"/>
      <c r="N35" s="5"/>
      <c r="O35" s="11"/>
    </row>
    <row r="36" spans="1:15" ht="14.25" customHeight="1">
      <c r="A36" s="24"/>
      <c r="B36" s="29"/>
      <c r="C36" s="790"/>
      <c r="D36" s="453"/>
      <c r="E36" s="46"/>
      <c r="F36" s="545"/>
      <c r="G36" s="539"/>
      <c r="H36" s="539"/>
      <c r="I36" s="540"/>
      <c r="J36" s="48"/>
      <c r="K36" s="5"/>
      <c r="L36" s="61"/>
      <c r="M36" s="61"/>
      <c r="N36" s="5"/>
      <c r="O36" s="11"/>
    </row>
    <row r="37" spans="1:15" ht="14.25" customHeight="1">
      <c r="A37" s="24"/>
      <c r="B37" s="29"/>
      <c r="C37" s="790"/>
      <c r="D37" s="453"/>
      <c r="E37" s="48"/>
      <c r="F37" s="539"/>
      <c r="G37" s="539"/>
      <c r="H37" s="539"/>
      <c r="I37" s="540"/>
      <c r="J37" s="48"/>
      <c r="K37" s="5"/>
      <c r="L37" s="61"/>
      <c r="M37" s="61"/>
      <c r="N37" s="5"/>
      <c r="O37" s="11"/>
    </row>
    <row r="38" spans="1:15" ht="14.25" customHeight="1">
      <c r="A38" s="24"/>
      <c r="B38" s="29"/>
      <c r="C38" s="790"/>
      <c r="D38" s="453"/>
      <c r="E38" s="48"/>
      <c r="F38" s="539"/>
      <c r="G38" s="539"/>
      <c r="H38" s="539"/>
      <c r="I38" s="540"/>
      <c r="J38" s="48"/>
      <c r="K38" s="5"/>
      <c r="L38" s="61"/>
      <c r="M38" s="61"/>
      <c r="N38" s="5"/>
      <c r="O38" s="11"/>
    </row>
    <row r="39" spans="1:15" ht="14.25" customHeight="1">
      <c r="A39" s="24"/>
      <c r="B39" s="29"/>
      <c r="C39" s="790"/>
      <c r="D39" s="453"/>
      <c r="E39" s="48"/>
      <c r="F39" s="539"/>
      <c r="G39" s="539"/>
      <c r="H39" s="539"/>
      <c r="I39" s="540"/>
      <c r="J39" s="48"/>
      <c r="K39" s="5"/>
      <c r="L39" s="61"/>
      <c r="M39" s="61"/>
      <c r="N39" s="5"/>
      <c r="O39" s="11"/>
    </row>
    <row r="40" spans="1:15" s="3" customFormat="1" ht="12" customHeight="1">
      <c r="A40" s="25">
        <f>A31+1</f>
        <v>9</v>
      </c>
      <c r="B40" s="6"/>
      <c r="C40" s="790"/>
      <c r="D40" s="141"/>
      <c r="E40" s="280"/>
      <c r="F40" s="204"/>
      <c r="G40" s="72"/>
      <c r="H40" s="543"/>
      <c r="I40" s="91"/>
      <c r="J40" s="85"/>
      <c r="K40" s="6"/>
      <c r="L40" s="61"/>
      <c r="M40" s="61"/>
      <c r="N40" s="6"/>
      <c r="O40" s="14"/>
    </row>
    <row r="41" spans="1:15" s="3" customFormat="1" ht="12" customHeight="1">
      <c r="A41" s="15"/>
      <c r="B41" s="7"/>
      <c r="C41" s="790"/>
      <c r="D41" s="141"/>
      <c r="E41" s="219"/>
      <c r="F41" s="224"/>
      <c r="G41" s="224"/>
      <c r="H41" s="224"/>
      <c r="I41" s="225"/>
      <c r="J41" s="87"/>
      <c r="K41" s="6"/>
      <c r="L41" s="61"/>
      <c r="M41" s="61"/>
      <c r="N41" s="6"/>
      <c r="O41" s="14"/>
    </row>
    <row r="42" spans="1:15" s="3" customFormat="1" ht="12" customHeight="1">
      <c r="A42" s="15"/>
      <c r="B42" s="7"/>
      <c r="C42" s="790"/>
      <c r="D42" s="141"/>
      <c r="E42" s="219"/>
      <c r="F42" s="224"/>
      <c r="G42" s="224"/>
      <c r="H42" s="224"/>
      <c r="I42" s="225"/>
      <c r="J42" s="87"/>
      <c r="K42" s="6"/>
      <c r="L42" s="61"/>
      <c r="M42" s="61"/>
      <c r="N42" s="6"/>
      <c r="O42" s="14"/>
    </row>
    <row r="43" spans="1:15" s="3" customFormat="1" ht="12" customHeight="1">
      <c r="A43" s="15"/>
      <c r="B43" s="7"/>
      <c r="C43" s="790"/>
      <c r="D43" s="141"/>
      <c r="E43" s="219"/>
      <c r="F43" s="224"/>
      <c r="G43" s="224"/>
      <c r="H43" s="224"/>
      <c r="I43" s="225"/>
      <c r="J43" s="87"/>
      <c r="K43" s="6"/>
      <c r="L43" s="61"/>
      <c r="M43" s="61"/>
      <c r="N43" s="6"/>
      <c r="O43" s="14"/>
    </row>
    <row r="44" spans="1:15" s="3" customFormat="1" ht="12" customHeight="1">
      <c r="A44" s="15"/>
      <c r="B44" s="7"/>
      <c r="C44" s="790"/>
      <c r="D44" s="141"/>
      <c r="E44" s="219"/>
      <c r="F44" s="224"/>
      <c r="G44" s="224"/>
      <c r="H44" s="316"/>
      <c r="I44" s="225"/>
      <c r="J44" s="87"/>
      <c r="K44" s="6"/>
      <c r="L44" s="61"/>
      <c r="M44" s="61"/>
      <c r="N44" s="6"/>
      <c r="O44" s="14"/>
    </row>
    <row r="45" spans="1:15" s="3" customFormat="1" ht="12" customHeight="1">
      <c r="A45" s="15"/>
      <c r="B45" s="7"/>
      <c r="C45" s="790"/>
      <c r="D45" s="141"/>
      <c r="E45" s="219"/>
      <c r="F45" s="224"/>
      <c r="G45" s="224"/>
      <c r="H45" s="204"/>
      <c r="I45" s="225"/>
      <c r="J45" s="87"/>
      <c r="K45" s="5"/>
      <c r="L45" s="61"/>
      <c r="M45" s="61"/>
      <c r="N45" s="5"/>
      <c r="O45" s="14"/>
    </row>
    <row r="46" spans="1:15" s="3" customFormat="1" ht="12" customHeight="1">
      <c r="A46" s="15"/>
      <c r="B46" s="7"/>
      <c r="C46" s="790"/>
      <c r="D46" s="141"/>
      <c r="E46" s="219"/>
      <c r="F46" s="224"/>
      <c r="G46" s="581"/>
      <c r="H46" s="581"/>
      <c r="I46" s="582"/>
      <c r="J46" s="85"/>
      <c r="K46" s="6"/>
      <c r="L46" s="61"/>
      <c r="M46" s="61"/>
      <c r="N46" s="6"/>
      <c r="O46" s="14"/>
    </row>
    <row r="47" spans="1:15" s="3" customFormat="1" ht="12" customHeight="1">
      <c r="A47" s="23"/>
      <c r="B47" s="7"/>
      <c r="C47" s="790"/>
      <c r="D47" s="215"/>
      <c r="E47" s="220"/>
      <c r="F47" s="228"/>
      <c r="G47" s="583"/>
      <c r="H47" s="584"/>
      <c r="I47" s="585"/>
      <c r="J47" s="87"/>
      <c r="K47" s="6"/>
      <c r="L47" s="61"/>
      <c r="M47" s="61"/>
      <c r="N47" s="6"/>
      <c r="O47" s="14"/>
    </row>
    <row r="48" spans="1:15" ht="14.25" customHeight="1">
      <c r="A48" s="24">
        <f>I31+1</f>
        <v>15</v>
      </c>
      <c r="B48" s="29">
        <f>B31+1</f>
        <v>2</v>
      </c>
      <c r="C48" s="790" t="str">
        <f>"WEEK "&amp;B48</f>
        <v>WEEK 2</v>
      </c>
      <c r="D48" s="19" t="str">
        <f>A48&amp;"/"&amp;A57</f>
        <v>15/16</v>
      </c>
      <c r="E48" s="20">
        <f>A57+1</f>
        <v>17</v>
      </c>
      <c r="F48" s="21">
        <f>E48+1</f>
        <v>18</v>
      </c>
      <c r="G48" s="21">
        <f>F48+1</f>
        <v>19</v>
      </c>
      <c r="H48" s="21">
        <f>G48+1</f>
        <v>20</v>
      </c>
      <c r="I48" s="22">
        <f>H48+1</f>
        <v>21</v>
      </c>
      <c r="J48" s="48"/>
      <c r="K48" s="5"/>
      <c r="L48" s="61"/>
      <c r="M48" s="61"/>
      <c r="N48" s="5"/>
      <c r="O48" s="11"/>
    </row>
    <row r="49" spans="1:15" ht="14.25" customHeight="1">
      <c r="A49" s="24"/>
      <c r="B49" s="29"/>
      <c r="C49" s="790"/>
      <c r="D49" s="45"/>
      <c r="E49" s="597" t="s">
        <v>98</v>
      </c>
      <c r="F49" s="539"/>
      <c r="G49" s="539"/>
      <c r="H49" s="621" t="s">
        <v>98</v>
      </c>
      <c r="I49" s="540"/>
      <c r="J49" s="48"/>
      <c r="K49" s="5"/>
      <c r="L49" s="61"/>
      <c r="M49" s="61"/>
      <c r="N49" s="5"/>
      <c r="O49" s="11"/>
    </row>
    <row r="50" spans="1:15" ht="14.25" customHeight="1">
      <c r="A50" s="24"/>
      <c r="B50" s="29"/>
      <c r="C50" s="790"/>
      <c r="D50" s="45"/>
      <c r="E50" s="597" t="s">
        <v>235</v>
      </c>
      <c r="F50" s="539"/>
      <c r="G50" s="539"/>
      <c r="H50" s="621" t="s">
        <v>96</v>
      </c>
      <c r="I50" s="849"/>
      <c r="J50" s="48"/>
      <c r="K50" s="5"/>
      <c r="L50" s="61"/>
      <c r="M50" s="61"/>
      <c r="N50" s="5"/>
      <c r="O50" s="11"/>
    </row>
    <row r="51" spans="1:15" ht="14.25" customHeight="1">
      <c r="A51" s="24"/>
      <c r="B51" s="29"/>
      <c r="C51" s="790"/>
      <c r="D51" s="45"/>
      <c r="E51" s="597" t="s">
        <v>111</v>
      </c>
      <c r="F51" s="539"/>
      <c r="G51" s="539"/>
      <c r="H51" s="621" t="s">
        <v>97</v>
      </c>
      <c r="I51" s="849"/>
      <c r="J51" s="48"/>
      <c r="K51" s="5"/>
      <c r="L51" s="61"/>
      <c r="M51" s="61"/>
      <c r="N51" s="5"/>
      <c r="O51" s="11"/>
    </row>
    <row r="52" spans="1:15" ht="14.25" customHeight="1">
      <c r="A52" s="24"/>
      <c r="B52" s="29"/>
      <c r="C52" s="790"/>
      <c r="D52" s="45"/>
      <c r="E52" s="765" t="s">
        <v>237</v>
      </c>
      <c r="F52" s="539"/>
      <c r="G52" s="539"/>
      <c r="H52" s="621" t="s">
        <v>170</v>
      </c>
      <c r="I52" s="540"/>
      <c r="J52" s="48"/>
      <c r="K52" s="5"/>
      <c r="L52" s="61"/>
      <c r="M52" s="61"/>
      <c r="N52" s="5"/>
      <c r="O52" s="11"/>
    </row>
    <row r="53" spans="1:15" ht="14.25" customHeight="1">
      <c r="A53" s="24"/>
      <c r="B53" s="29"/>
      <c r="C53" s="790"/>
      <c r="D53" s="852" t="s">
        <v>206</v>
      </c>
      <c r="E53" s="853"/>
      <c r="F53" s="853"/>
      <c r="G53" s="853"/>
      <c r="H53" s="853"/>
      <c r="I53" s="854"/>
      <c r="J53" s="48"/>
      <c r="K53" s="5"/>
      <c r="L53" s="61"/>
      <c r="M53" s="61"/>
      <c r="N53" s="5"/>
      <c r="O53" s="11"/>
    </row>
    <row r="54" spans="1:15" ht="14.25" customHeight="1">
      <c r="A54" s="24"/>
      <c r="B54" s="29"/>
      <c r="C54" s="790"/>
      <c r="D54" s="852" t="s">
        <v>207</v>
      </c>
      <c r="E54" s="853"/>
      <c r="F54" s="853"/>
      <c r="G54" s="853"/>
      <c r="H54" s="853"/>
      <c r="I54" s="854"/>
      <c r="J54" s="48"/>
      <c r="K54" s="5"/>
      <c r="L54" s="61"/>
      <c r="M54" s="61"/>
      <c r="N54" s="5"/>
      <c r="O54" s="11"/>
    </row>
    <row r="55" spans="1:15" ht="14.25" customHeight="1">
      <c r="A55" s="24"/>
      <c r="B55" s="29"/>
      <c r="C55" s="790"/>
      <c r="D55" s="45"/>
      <c r="E55" s="545"/>
      <c r="F55" s="539"/>
      <c r="G55" s="539"/>
      <c r="H55" s="539"/>
      <c r="I55" s="540"/>
      <c r="J55" s="48"/>
      <c r="K55" s="5"/>
      <c r="L55" s="61"/>
      <c r="M55" s="61"/>
      <c r="N55" s="5"/>
      <c r="O55" s="11"/>
    </row>
    <row r="56" spans="1:15" ht="14.25" customHeight="1">
      <c r="A56" s="24"/>
      <c r="B56" s="29"/>
      <c r="C56" s="790"/>
      <c r="D56" s="45"/>
      <c r="E56" s="545"/>
      <c r="F56" s="539"/>
      <c r="G56" s="539"/>
      <c r="H56" s="539"/>
      <c r="I56" s="540"/>
      <c r="J56" s="48"/>
      <c r="K56" s="5"/>
      <c r="L56" s="61"/>
      <c r="M56" s="61"/>
      <c r="N56" s="5"/>
      <c r="O56" s="11"/>
    </row>
    <row r="57" spans="1:15" s="3" customFormat="1" ht="12" customHeight="1">
      <c r="A57" s="25">
        <f>A48+1</f>
        <v>16</v>
      </c>
      <c r="B57" s="6"/>
      <c r="C57" s="790"/>
      <c r="D57" s="211"/>
      <c r="E57" s="248"/>
      <c r="F57" s="248"/>
      <c r="G57" s="543"/>
      <c r="H57" s="72"/>
      <c r="I57" s="91"/>
      <c r="J57" s="85"/>
      <c r="K57" s="6"/>
      <c r="L57" s="61"/>
      <c r="M57" s="61"/>
      <c r="N57" s="6"/>
      <c r="O57" s="14"/>
    </row>
    <row r="58" spans="1:15" s="3" customFormat="1" ht="12" customHeight="1">
      <c r="A58" s="15"/>
      <c r="B58" s="7"/>
      <c r="C58" s="790"/>
      <c r="D58" s="147"/>
      <c r="E58" s="239"/>
      <c r="F58" s="239"/>
      <c r="G58" s="72"/>
      <c r="H58" s="72"/>
      <c r="I58" s="91"/>
      <c r="J58" s="87"/>
      <c r="K58" s="6"/>
      <c r="L58" s="61"/>
      <c r="M58" s="61"/>
      <c r="N58" s="6"/>
      <c r="O58" s="14"/>
    </row>
    <row r="59" spans="1:15" s="3" customFormat="1" ht="12" customHeight="1">
      <c r="A59" s="15"/>
      <c r="B59" s="7"/>
      <c r="C59" s="790"/>
      <c r="D59" s="141"/>
      <c r="E59" s="90"/>
      <c r="F59" s="72"/>
      <c r="G59" s="72"/>
      <c r="H59" s="72"/>
      <c r="I59" s="91"/>
      <c r="J59" s="87"/>
      <c r="K59" s="6"/>
      <c r="L59" s="61"/>
      <c r="M59" s="61"/>
      <c r="N59" s="6"/>
      <c r="O59" s="14"/>
    </row>
    <row r="60" spans="1:15" s="3" customFormat="1" ht="12" customHeight="1">
      <c r="A60" s="15"/>
      <c r="B60" s="7"/>
      <c r="C60" s="790"/>
      <c r="D60" s="141"/>
      <c r="E60" s="530"/>
      <c r="F60" s="248"/>
      <c r="G60" s="72"/>
      <c r="H60" s="72"/>
      <c r="I60" s="91"/>
      <c r="J60" s="87"/>
      <c r="K60" s="6"/>
      <c r="L60" s="61"/>
      <c r="M60" s="61"/>
      <c r="N60" s="6"/>
      <c r="O60" s="14"/>
    </row>
    <row r="61" spans="1:15" s="3" customFormat="1" ht="12" customHeight="1">
      <c r="A61" s="15"/>
      <c r="B61" s="7"/>
      <c r="C61" s="790"/>
      <c r="D61" s="141"/>
      <c r="E61" s="238"/>
      <c r="F61" s="239"/>
      <c r="G61" s="72"/>
      <c r="H61" s="72"/>
      <c r="I61" s="91"/>
      <c r="J61" s="87"/>
      <c r="K61" s="6"/>
      <c r="L61" s="61"/>
      <c r="M61" s="61"/>
      <c r="N61" s="6"/>
      <c r="O61" s="14"/>
    </row>
    <row r="62" spans="1:15" s="3" customFormat="1" ht="12" customHeight="1">
      <c r="A62" s="15"/>
      <c r="B62" s="7"/>
      <c r="C62" s="790"/>
      <c r="D62" s="141"/>
      <c r="E62" s="90"/>
      <c r="F62" s="72"/>
      <c r="G62" s="224"/>
      <c r="H62" s="204"/>
      <c r="I62" s="266"/>
      <c r="J62" s="87"/>
      <c r="K62" s="6"/>
      <c r="L62" s="61"/>
      <c r="M62" s="61"/>
      <c r="N62" s="6"/>
      <c r="O62" s="14"/>
    </row>
    <row r="63" spans="1:15" s="3" customFormat="1" ht="12" customHeight="1">
      <c r="A63" s="15"/>
      <c r="B63" s="7"/>
      <c r="C63" s="790"/>
      <c r="D63" s="141"/>
      <c r="E63" s="530"/>
      <c r="F63" s="503" t="s">
        <v>55</v>
      </c>
      <c r="G63" s="374"/>
      <c r="H63" s="374"/>
      <c r="I63" s="181"/>
      <c r="J63" s="85"/>
      <c r="K63" s="6"/>
      <c r="L63" s="61"/>
      <c r="M63" s="61"/>
      <c r="N63" s="6"/>
      <c r="O63" s="14"/>
    </row>
    <row r="64" spans="1:15" s="3" customFormat="1" ht="12" customHeight="1">
      <c r="A64" s="23"/>
      <c r="B64" s="7"/>
      <c r="C64" s="790"/>
      <c r="D64" s="215"/>
      <c r="E64" s="238"/>
      <c r="F64" s="502" t="s">
        <v>29</v>
      </c>
      <c r="G64" s="375"/>
      <c r="H64" s="377"/>
      <c r="I64" s="287"/>
      <c r="J64" s="87"/>
      <c r="K64" s="6"/>
      <c r="L64" s="61"/>
      <c r="M64" s="61"/>
      <c r="N64" s="6"/>
      <c r="O64" s="14"/>
    </row>
    <row r="65" spans="1:15" ht="14.25" customHeight="1">
      <c r="A65" s="24">
        <f>I48+1</f>
        <v>22</v>
      </c>
      <c r="B65" s="29">
        <f>B48+1</f>
        <v>3</v>
      </c>
      <c r="C65" s="790" t="str">
        <f>"WEEK "&amp;B65</f>
        <v>WEEK 3</v>
      </c>
      <c r="D65" s="19" t="str">
        <f>A65&amp;"/"&amp;A66</f>
        <v>22/23</v>
      </c>
      <c r="E65" s="20">
        <f>A66+1</f>
        <v>24</v>
      </c>
      <c r="F65" s="21">
        <f>E65+1</f>
        <v>25</v>
      </c>
      <c r="G65" s="21">
        <f>F65+1</f>
        <v>26</v>
      </c>
      <c r="H65" s="21">
        <f>G65+1</f>
        <v>27</v>
      </c>
      <c r="I65" s="622">
        <f>H65+1</f>
        <v>28</v>
      </c>
      <c r="J65" s="48"/>
      <c r="K65" s="5"/>
      <c r="L65" s="61"/>
      <c r="M65" s="61"/>
      <c r="N65" s="5"/>
      <c r="O65" s="11"/>
    </row>
    <row r="66" spans="1:15" s="3" customFormat="1" ht="12" customHeight="1">
      <c r="A66" s="25">
        <f>A65+1</f>
        <v>23</v>
      </c>
      <c r="B66" s="6"/>
      <c r="C66" s="790"/>
      <c r="D66" s="141"/>
      <c r="E66" s="547"/>
      <c r="G66" s="597" t="s">
        <v>98</v>
      </c>
      <c r="H66" s="597" t="s">
        <v>98</v>
      </c>
      <c r="I66" s="620" t="s">
        <v>98</v>
      </c>
      <c r="J66" s="85"/>
      <c r="K66" s="6"/>
      <c r="L66" s="61"/>
      <c r="M66" s="61"/>
      <c r="N66" s="6"/>
      <c r="O66" s="14"/>
    </row>
    <row r="67" spans="1:15" s="3" customFormat="1" ht="12" customHeight="1">
      <c r="A67" s="25"/>
      <c r="B67" s="6"/>
      <c r="C67" s="790"/>
      <c r="D67" s="141"/>
      <c r="E67" s="547"/>
      <c r="G67" s="597" t="s">
        <v>235</v>
      </c>
      <c r="H67" s="597" t="s">
        <v>220</v>
      </c>
      <c r="I67" s="620" t="s">
        <v>113</v>
      </c>
      <c r="J67" s="85"/>
      <c r="K67" s="6"/>
      <c r="L67" s="61"/>
      <c r="M67" s="61"/>
      <c r="N67" s="6"/>
      <c r="O67" s="14"/>
    </row>
    <row r="68" spans="1:15" s="3" customFormat="1" ht="12" customHeight="1">
      <c r="A68" s="25"/>
      <c r="B68" s="6"/>
      <c r="C68" s="790"/>
      <c r="D68" s="141"/>
      <c r="E68" s="219"/>
      <c r="G68" s="597" t="s">
        <v>236</v>
      </c>
      <c r="H68" s="702" t="s">
        <v>221</v>
      </c>
      <c r="I68" s="623"/>
      <c r="J68" s="85"/>
      <c r="K68" s="6"/>
      <c r="L68" s="61"/>
      <c r="M68" s="61"/>
      <c r="N68" s="6"/>
      <c r="O68" s="14"/>
    </row>
    <row r="69" spans="1:15" s="3" customFormat="1" ht="12" customHeight="1">
      <c r="A69" s="25"/>
      <c r="B69" s="6"/>
      <c r="C69" s="790"/>
      <c r="D69" s="855" t="s">
        <v>208</v>
      </c>
      <c r="E69" s="856"/>
      <c r="F69" s="856"/>
      <c r="G69" s="856"/>
      <c r="H69" s="856"/>
      <c r="I69" s="857"/>
      <c r="J69" s="85"/>
      <c r="K69" s="6"/>
      <c r="L69" s="61"/>
      <c r="M69" s="61"/>
      <c r="N69" s="6"/>
      <c r="O69" s="14"/>
    </row>
    <row r="70" spans="1:15" s="3" customFormat="1" ht="12" customHeight="1">
      <c r="A70" s="25"/>
      <c r="B70" s="6"/>
      <c r="C70" s="790"/>
      <c r="D70" s="141"/>
      <c r="E70" s="547"/>
      <c r="F70" s="586"/>
      <c r="G70" s="543"/>
      <c r="H70" s="539"/>
      <c r="I70" s="587"/>
      <c r="J70" s="85"/>
      <c r="K70" s="6"/>
      <c r="L70" s="61"/>
      <c r="M70" s="61"/>
      <c r="N70" s="6"/>
      <c r="O70" s="14"/>
    </row>
    <row r="71" spans="1:15" s="3" customFormat="1" ht="12" customHeight="1">
      <c r="A71" s="25"/>
      <c r="B71" s="6"/>
      <c r="C71" s="790"/>
      <c r="D71" s="141"/>
      <c r="E71" s="219"/>
      <c r="F71" s="586"/>
      <c r="G71" s="213"/>
      <c r="H71" s="213"/>
      <c r="I71" s="256"/>
      <c r="J71" s="85"/>
      <c r="K71" s="6"/>
      <c r="L71" s="61"/>
      <c r="M71" s="61"/>
      <c r="N71" s="6"/>
      <c r="O71" s="14"/>
    </row>
    <row r="72" spans="1:15" s="3" customFormat="1" ht="12" customHeight="1">
      <c r="A72" s="25"/>
      <c r="B72" s="6"/>
      <c r="C72" s="790"/>
      <c r="D72" s="141"/>
      <c r="E72" s="219"/>
      <c r="F72" s="218"/>
      <c r="G72" s="213"/>
      <c r="H72" s="543"/>
      <c r="I72" s="432"/>
      <c r="J72" s="85"/>
      <c r="K72" s="6"/>
      <c r="L72" s="61"/>
      <c r="M72" s="61"/>
      <c r="N72" s="6"/>
      <c r="O72" s="14"/>
    </row>
    <row r="73" spans="1:15" s="3" customFormat="1" ht="12" customHeight="1">
      <c r="A73" s="25"/>
      <c r="B73" s="6"/>
      <c r="C73" s="790"/>
      <c r="D73" s="141"/>
      <c r="E73" s="219"/>
      <c r="F73" s="218"/>
      <c r="G73" s="213"/>
      <c r="H73" s="543"/>
      <c r="I73" s="850"/>
      <c r="J73" s="85"/>
      <c r="K73" s="6"/>
      <c r="L73" s="61"/>
      <c r="M73" s="61"/>
      <c r="N73" s="6"/>
      <c r="O73" s="14"/>
    </row>
    <row r="74" spans="1:15" s="3" customFormat="1" ht="12" customHeight="1">
      <c r="A74" s="25"/>
      <c r="B74" s="6"/>
      <c r="C74" s="790"/>
      <c r="D74" s="141"/>
      <c r="E74" s="219"/>
      <c r="F74" s="218"/>
      <c r="G74" s="213"/>
      <c r="H74" s="213"/>
      <c r="I74" s="851"/>
      <c r="J74" s="85"/>
      <c r="K74" s="6"/>
      <c r="L74" s="61"/>
      <c r="M74" s="61"/>
      <c r="N74" s="6"/>
      <c r="O74" s="14"/>
    </row>
    <row r="75" spans="1:15" s="3" customFormat="1" ht="12" customHeight="1">
      <c r="A75" s="15"/>
      <c r="B75" s="7"/>
      <c r="C75" s="790"/>
      <c r="D75" s="141"/>
      <c r="E75" s="219"/>
      <c r="F75" s="218"/>
      <c r="G75" s="213"/>
      <c r="H75" s="213"/>
      <c r="I75" s="187"/>
      <c r="J75" s="87"/>
      <c r="K75" s="6"/>
      <c r="L75" s="61"/>
      <c r="M75" s="61"/>
      <c r="N75" s="6"/>
      <c r="O75" s="14"/>
    </row>
    <row r="76" spans="1:15" s="3" customFormat="1" ht="12" customHeight="1">
      <c r="A76" s="15"/>
      <c r="B76" s="7"/>
      <c r="C76" s="790"/>
      <c r="D76" s="141"/>
      <c r="E76" s="219"/>
      <c r="F76" s="518"/>
      <c r="G76" s="360"/>
      <c r="H76" s="360"/>
      <c r="I76" s="361"/>
      <c r="J76" s="87"/>
      <c r="K76" s="6"/>
      <c r="L76" s="61"/>
      <c r="M76" s="61"/>
      <c r="N76" s="6"/>
      <c r="O76" s="14"/>
    </row>
    <row r="77" spans="1:15" s="3" customFormat="1" ht="12" customHeight="1">
      <c r="A77" s="15"/>
      <c r="B77" s="7"/>
      <c r="C77" s="790"/>
      <c r="D77" s="141"/>
      <c r="E77" s="219"/>
      <c r="F77" s="519"/>
      <c r="G77" s="360"/>
      <c r="H77" s="386"/>
      <c r="I77" s="361"/>
      <c r="J77" s="87"/>
      <c r="K77" s="6"/>
      <c r="L77" s="61"/>
      <c r="M77" s="61"/>
      <c r="N77" s="6"/>
      <c r="O77" s="14"/>
    </row>
    <row r="78" spans="1:15" s="3" customFormat="1" ht="12" customHeight="1">
      <c r="A78" s="15"/>
      <c r="B78" s="7"/>
      <c r="C78" s="790"/>
      <c r="D78" s="141"/>
      <c r="E78" s="219"/>
      <c r="F78" s="277"/>
      <c r="G78" s="360"/>
      <c r="H78" s="391"/>
      <c r="I78" s="361"/>
      <c r="J78" s="87"/>
      <c r="K78" s="6"/>
      <c r="L78" s="61"/>
      <c r="M78" s="61"/>
      <c r="N78" s="6"/>
      <c r="O78" s="14"/>
    </row>
    <row r="79" spans="1:15" s="3" customFormat="1" ht="12" customHeight="1">
      <c r="A79" s="15"/>
      <c r="B79" s="7"/>
      <c r="C79" s="790"/>
      <c r="D79" s="141"/>
      <c r="E79" s="219"/>
      <c r="F79" s="624" t="s">
        <v>55</v>
      </c>
      <c r="G79" s="360"/>
      <c r="H79" s="360"/>
      <c r="I79" s="361"/>
      <c r="J79" s="87"/>
      <c r="K79" s="6"/>
      <c r="L79" s="61"/>
      <c r="M79" s="61"/>
      <c r="N79" s="6"/>
      <c r="O79" s="14"/>
    </row>
    <row r="80" spans="1:15" s="3" customFormat="1" ht="12" customHeight="1">
      <c r="A80" s="15"/>
      <c r="B80" s="7"/>
      <c r="C80" s="790"/>
      <c r="D80" s="268"/>
      <c r="E80" s="279"/>
      <c r="F80" s="625" t="s">
        <v>31</v>
      </c>
      <c r="G80" s="360"/>
      <c r="H80" s="210"/>
      <c r="I80" s="736"/>
      <c r="J80" s="87"/>
      <c r="K80" s="6"/>
      <c r="L80" s="61"/>
      <c r="M80" s="61"/>
      <c r="N80" s="6"/>
      <c r="O80" s="14"/>
    </row>
    <row r="81" spans="1:15" s="3" customFormat="1" ht="12" customHeight="1" thickBot="1">
      <c r="A81" s="23"/>
      <c r="B81" s="7"/>
      <c r="C81" s="790"/>
      <c r="D81" s="269"/>
      <c r="E81" s="238"/>
      <c r="F81" s="625" t="s">
        <v>43</v>
      </c>
      <c r="G81" s="360"/>
      <c r="H81" s="285"/>
      <c r="I81" s="737"/>
      <c r="J81" s="87"/>
      <c r="K81" s="6"/>
      <c r="L81" s="61"/>
      <c r="M81" s="61"/>
      <c r="N81" s="6"/>
      <c r="O81" s="14"/>
    </row>
    <row r="82" spans="1:15" ht="14.25" customHeight="1" thickTop="1">
      <c r="A82" s="24">
        <f>I65+1</f>
        <v>29</v>
      </c>
      <c r="B82" s="29">
        <f>B65+1</f>
        <v>4</v>
      </c>
      <c r="C82" s="790" t="str">
        <f>"WEEK "&amp;B82</f>
        <v>WEEK 4</v>
      </c>
      <c r="D82" s="19" t="str">
        <f>A82&amp;"/"&amp;A91</f>
        <v>29/30</v>
      </c>
      <c r="E82" s="52">
        <f>IF(OR(A91=31,A91=0)=TRUE,0,A91+1)</f>
        <v>31</v>
      </c>
      <c r="F82" s="53">
        <f>IF(OR(E82=31,E82=0)=TRUE,0,E82+1)</f>
        <v>0</v>
      </c>
      <c r="G82" s="54">
        <f>IF(OR(F82=31,F82=0)=TRUE,0,F82+1)</f>
        <v>0</v>
      </c>
      <c r="H82" s="54">
        <f>IF(OR(G82=31,G82=0)=TRUE,0,G82+1)</f>
        <v>0</v>
      </c>
      <c r="I82" s="54">
        <f>IF(OR(H82=31,H82=0)=TRUE,0,H82+1)</f>
        <v>0</v>
      </c>
      <c r="J82" s="48"/>
      <c r="K82" s="5"/>
      <c r="L82" s="61"/>
      <c r="M82" s="61"/>
      <c r="N82" s="5"/>
      <c r="O82" s="11"/>
    </row>
    <row r="83" spans="1:15" ht="14.25" customHeight="1">
      <c r="A83" s="24"/>
      <c r="B83" s="29"/>
      <c r="C83" s="790"/>
      <c r="D83" s="45"/>
      <c r="E83" s="48"/>
      <c r="F83" s="510"/>
      <c r="G83" s="48"/>
      <c r="H83" s="48"/>
      <c r="I83" s="48"/>
      <c r="J83" s="48"/>
      <c r="K83" s="5"/>
      <c r="L83" s="61"/>
      <c r="M83" s="61"/>
      <c r="N83" s="5"/>
      <c r="O83" s="11"/>
    </row>
    <row r="84" spans="1:15" ht="14.25" customHeight="1">
      <c r="A84" s="24"/>
      <c r="B84" s="29"/>
      <c r="C84" s="790"/>
      <c r="D84" s="45"/>
      <c r="E84" s="48"/>
      <c r="F84" s="510"/>
      <c r="G84" s="48"/>
      <c r="H84" s="48"/>
      <c r="I84" s="48"/>
      <c r="J84" s="48"/>
      <c r="K84" s="5"/>
      <c r="L84" s="61"/>
      <c r="M84" s="61"/>
      <c r="N84" s="5"/>
      <c r="O84" s="11"/>
    </row>
    <row r="85" spans="1:15" ht="14.25" customHeight="1">
      <c r="A85" s="24"/>
      <c r="B85" s="29"/>
      <c r="C85" s="790"/>
      <c r="D85" s="45"/>
      <c r="E85" s="48"/>
      <c r="F85" s="510"/>
      <c r="G85" s="48"/>
      <c r="H85" s="48"/>
      <c r="I85" s="48"/>
      <c r="J85" s="48"/>
      <c r="K85" s="5"/>
      <c r="L85" s="61"/>
      <c r="M85" s="61"/>
      <c r="N85" s="5"/>
      <c r="O85" s="11"/>
    </row>
    <row r="86" spans="1:15" ht="14.25" customHeight="1">
      <c r="A86" s="24"/>
      <c r="B86" s="29"/>
      <c r="C86" s="790"/>
      <c r="D86" s="45"/>
      <c r="E86" s="48"/>
      <c r="F86" s="510"/>
      <c r="G86" s="48"/>
      <c r="H86" s="48"/>
      <c r="I86" s="48"/>
      <c r="J86" s="48"/>
      <c r="K86" s="5"/>
      <c r="L86" s="61"/>
      <c r="M86" s="61"/>
      <c r="N86" s="5"/>
      <c r="O86" s="11"/>
    </row>
    <row r="87" spans="1:15" ht="14.25" customHeight="1">
      <c r="A87" s="24"/>
      <c r="B87" s="29"/>
      <c r="C87" s="790"/>
      <c r="D87" s="45"/>
      <c r="E87" s="48"/>
      <c r="F87" s="510"/>
      <c r="G87" s="48"/>
      <c r="H87" s="48"/>
      <c r="I87" s="48"/>
      <c r="J87" s="48"/>
      <c r="K87" s="5"/>
      <c r="L87" s="61"/>
      <c r="M87" s="61"/>
      <c r="N87" s="5"/>
      <c r="O87" s="11"/>
    </row>
    <row r="88" spans="1:15" ht="14.25" customHeight="1">
      <c r="A88" s="24"/>
      <c r="B88" s="29"/>
      <c r="C88" s="790"/>
      <c r="D88" s="45"/>
      <c r="E88" s="48"/>
      <c r="F88" s="510"/>
      <c r="G88" s="48"/>
      <c r="H88" s="48"/>
      <c r="I88" s="48"/>
      <c r="J88" s="48"/>
      <c r="K88" s="5"/>
      <c r="L88" s="61"/>
      <c r="M88" s="61"/>
      <c r="N88" s="5"/>
      <c r="O88" s="11"/>
    </row>
    <row r="89" spans="1:15" ht="14.25" customHeight="1">
      <c r="A89" s="24"/>
      <c r="B89" s="29"/>
      <c r="C89" s="790"/>
      <c r="D89" s="45"/>
      <c r="E89" s="48"/>
      <c r="F89" s="510"/>
      <c r="G89" s="48"/>
      <c r="H89" s="48"/>
      <c r="I89" s="48"/>
      <c r="J89" s="48"/>
      <c r="K89" s="5"/>
      <c r="L89" s="61"/>
      <c r="M89" s="61"/>
      <c r="N89" s="5"/>
      <c r="O89" s="11"/>
    </row>
    <row r="90" spans="1:15" ht="14.25" customHeight="1">
      <c r="A90" s="24"/>
      <c r="B90" s="29"/>
      <c r="C90" s="790"/>
      <c r="D90" s="45"/>
      <c r="E90" s="48"/>
      <c r="F90" s="510"/>
      <c r="G90" s="48"/>
      <c r="H90" s="48"/>
      <c r="I90" s="48"/>
      <c r="J90" s="48"/>
      <c r="K90" s="5"/>
      <c r="L90" s="61"/>
      <c r="M90" s="61"/>
      <c r="N90" s="5"/>
      <c r="O90" s="11"/>
    </row>
    <row r="91" spans="1:15" s="3" customFormat="1" ht="12" customHeight="1">
      <c r="A91" s="26">
        <f>IF(OR(A82=31,A82=0)=TRUE,0,A82+1)</f>
        <v>30</v>
      </c>
      <c r="B91" s="6"/>
      <c r="C91" s="790"/>
      <c r="D91" s="141"/>
      <c r="E91" s="362"/>
      <c r="F91" s="362"/>
      <c r="G91" s="454"/>
      <c r="H91" s="454"/>
      <c r="I91" s="454"/>
      <c r="J91" s="85"/>
      <c r="K91" s="6"/>
      <c r="L91" s="61"/>
      <c r="M91" s="61"/>
      <c r="N91" s="6"/>
      <c r="O91" s="14"/>
    </row>
    <row r="92" spans="1:15" s="3" customFormat="1" ht="12" customHeight="1">
      <c r="A92" s="23"/>
      <c r="B92" s="7"/>
      <c r="C92" s="790"/>
      <c r="D92" s="141"/>
      <c r="E92" s="178"/>
      <c r="F92" s="362"/>
      <c r="G92" s="454"/>
      <c r="H92" s="454"/>
      <c r="I92" s="454"/>
      <c r="J92" s="87"/>
      <c r="K92" s="6"/>
      <c r="L92" s="61"/>
      <c r="M92" s="61"/>
      <c r="N92" s="6"/>
      <c r="O92" s="14"/>
    </row>
    <row r="93" spans="1:15" s="3" customFormat="1" ht="12" customHeight="1">
      <c r="A93" s="15"/>
      <c r="B93" s="7"/>
      <c r="C93" s="790"/>
      <c r="D93" s="141"/>
      <c r="E93" s="520"/>
      <c r="F93" s="454"/>
      <c r="G93" s="454"/>
      <c r="H93" s="454"/>
      <c r="I93" s="454"/>
      <c r="J93" s="87"/>
      <c r="K93" s="6"/>
      <c r="L93" s="61"/>
      <c r="M93" s="61"/>
      <c r="N93" s="6"/>
      <c r="O93" s="14"/>
    </row>
    <row r="94" spans="1:15" s="3" customFormat="1" ht="12" customHeight="1">
      <c r="A94" s="15"/>
      <c r="B94" s="7"/>
      <c r="C94" s="790"/>
      <c r="D94" s="141"/>
      <c r="E94" s="521"/>
      <c r="F94" s="454"/>
      <c r="G94" s="454"/>
      <c r="H94" s="454"/>
      <c r="I94" s="454"/>
      <c r="J94" s="87"/>
      <c r="K94" s="6"/>
      <c r="L94" s="61"/>
      <c r="M94" s="61"/>
      <c r="N94" s="6"/>
      <c r="O94" s="14"/>
    </row>
    <row r="95" spans="1:15" s="3" customFormat="1" ht="12" customHeight="1">
      <c r="A95" s="15"/>
      <c r="B95" s="7"/>
      <c r="C95" s="790"/>
      <c r="D95" s="141"/>
      <c r="E95" s="522"/>
      <c r="F95" s="454"/>
      <c r="G95" s="454"/>
      <c r="H95" s="454"/>
      <c r="I95" s="454"/>
      <c r="J95" s="87"/>
      <c r="K95" s="6"/>
      <c r="L95" s="61"/>
      <c r="M95" s="61"/>
      <c r="N95" s="6"/>
      <c r="O95" s="14"/>
    </row>
    <row r="96" spans="1:15" s="3" customFormat="1" ht="12" customHeight="1">
      <c r="A96" s="15"/>
      <c r="B96" s="7"/>
      <c r="C96" s="790"/>
      <c r="D96" s="141"/>
      <c r="E96" s="671"/>
      <c r="F96" s="362"/>
      <c r="G96" s="454"/>
      <c r="H96" s="454"/>
      <c r="I96" s="454"/>
      <c r="J96" s="87"/>
      <c r="K96" s="6"/>
      <c r="L96" s="61"/>
      <c r="M96" s="61"/>
      <c r="N96" s="6"/>
      <c r="O96" s="14"/>
    </row>
    <row r="97" spans="1:15" s="3" customFormat="1" ht="12" customHeight="1">
      <c r="A97" s="15"/>
      <c r="B97" s="7"/>
      <c r="C97" s="790"/>
      <c r="D97" s="141"/>
      <c r="E97" s="672"/>
      <c r="F97" s="362"/>
      <c r="G97" s="454"/>
      <c r="H97" s="454"/>
      <c r="I97" s="454"/>
      <c r="J97" s="87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90"/>
      <c r="D98" s="267"/>
      <c r="E98" s="673"/>
      <c r="F98" s="362"/>
      <c r="G98" s="455"/>
      <c r="H98" s="454"/>
      <c r="I98" s="454"/>
      <c r="J98" s="87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7"/>
      <c r="D99" s="67"/>
      <c r="E99" s="67"/>
      <c r="F99" s="67"/>
      <c r="G99" s="67"/>
      <c r="H99" s="67"/>
      <c r="I99" s="67"/>
      <c r="J99" s="67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85" t="str">
        <f>January!C10</f>
        <v>GIPPSLAND REGION 2011</v>
      </c>
      <c r="E100" s="785"/>
      <c r="F100" s="785"/>
      <c r="G100" s="786">
        <f>January!G100</f>
        <v>0</v>
      </c>
      <c r="H100" s="786"/>
      <c r="I100" s="786"/>
      <c r="J100" s="155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56"/>
      <c r="E101" s="156"/>
      <c r="F101" s="156"/>
      <c r="G101" s="156"/>
      <c r="H101" s="156"/>
      <c r="I101" s="156"/>
      <c r="J101" s="155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7">
    <mergeCell ref="D100:F100"/>
    <mergeCell ref="G100:I100"/>
    <mergeCell ref="C82:C98"/>
    <mergeCell ref="I50:I51"/>
    <mergeCell ref="I73:I74"/>
    <mergeCell ref="C48:C64"/>
    <mergeCell ref="C65:C81"/>
    <mergeCell ref="D53:I53"/>
    <mergeCell ref="D54:I54"/>
    <mergeCell ref="D69:I69"/>
    <mergeCell ref="C31:C47"/>
    <mergeCell ref="D3:I3"/>
    <mergeCell ref="D4:I4"/>
    <mergeCell ref="C14:C30"/>
    <mergeCell ref="D6:I9"/>
    <mergeCell ref="C10:J10"/>
    <mergeCell ref="D16:I16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S140"/>
  <sheetViews>
    <sheetView showGridLines="0" showRowColHeaders="0" showZeros="0" zoomScale="70" zoomScaleNormal="70" zoomScalePageLayoutView="0" workbookViewId="0" topLeftCell="C1">
      <selection activeCell="E56" sqref="E56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5"/>
      <c r="L5" s="40"/>
      <c r="M5" s="40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"NOVEMBER "&amp;January!L4</f>
        <v>NOVEMBER 2011</v>
      </c>
      <c r="E6" s="788"/>
      <c r="F6" s="788"/>
      <c r="G6" s="788"/>
      <c r="H6" s="788"/>
      <c r="I6" s="788"/>
      <c r="J6" s="121"/>
      <c r="K6" s="5"/>
      <c r="L6" s="38" t="s">
        <v>13</v>
      </c>
      <c r="M6" s="39">
        <f>IF(October!I82=30,1,0)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1"/>
      <c r="K7" s="5"/>
      <c r="L7" s="38" t="s">
        <v>6</v>
      </c>
      <c r="M7" s="39">
        <f>IF(October!I82=29,1,0)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1"/>
      <c r="K8" s="5"/>
      <c r="L8" s="38" t="s">
        <v>7</v>
      </c>
      <c r="M8" s="39">
        <f>IF(October!E82=31,1,0)</f>
        <v>1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1"/>
      <c r="K9" s="5"/>
      <c r="L9" s="38" t="s">
        <v>8</v>
      </c>
      <c r="M9" s="39">
        <f>IF(October!F82=31,1,0)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89" t="str">
        <f>January!C10</f>
        <v>GIPPSLAND REGION 2011</v>
      </c>
      <c r="D10" s="789"/>
      <c r="E10" s="789"/>
      <c r="F10" s="789"/>
      <c r="G10" s="789"/>
      <c r="H10" s="789"/>
      <c r="I10" s="789"/>
      <c r="J10" s="789"/>
      <c r="K10" s="5"/>
      <c r="L10" s="38" t="s">
        <v>14</v>
      </c>
      <c r="M10" s="39">
        <f>IF(October!G82=31,1,0)</f>
        <v>0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/>
      <c r="E11"/>
      <c r="F11"/>
      <c r="G11"/>
      <c r="H11"/>
      <c r="I11"/>
      <c r="J11"/>
      <c r="K11" s="5"/>
      <c r="L11" s="38" t="s">
        <v>9</v>
      </c>
      <c r="M11" s="39">
        <f>IF(October!H82=31,1,0)</f>
        <v>0</v>
      </c>
      <c r="N11" s="7"/>
      <c r="O11" s="15"/>
      <c r="P11"/>
      <c r="Q11"/>
      <c r="R11"/>
      <c r="S11"/>
    </row>
    <row r="12" spans="1:15" ht="15">
      <c r="A12" s="11"/>
      <c r="B12" s="5"/>
      <c r="C12" s="67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40"/>
      <c r="M12" s="41" t="s">
        <v>12</v>
      </c>
      <c r="N12" s="5"/>
      <c r="O12" s="11"/>
    </row>
    <row r="13" spans="1:17" ht="7.5" customHeight="1" thickBot="1">
      <c r="A13" s="26"/>
      <c r="B13" s="5"/>
      <c r="C13" s="67"/>
      <c r="D13" s="119"/>
      <c r="K13" s="5"/>
      <c r="L13" s="40"/>
      <c r="M13" s="41" t="s">
        <v>12</v>
      </c>
      <c r="N13" s="5"/>
      <c r="O13" s="11"/>
      <c r="P13" s="9"/>
      <c r="Q13" s="9"/>
    </row>
    <row r="14" spans="1:17" ht="14.25" customHeight="1" thickTop="1">
      <c r="A14" s="27">
        <v>1</v>
      </c>
      <c r="B14" s="29">
        <v>4</v>
      </c>
      <c r="C14" s="790" t="str">
        <f>"WEEK "&amp;B14</f>
        <v>WEEK 4</v>
      </c>
      <c r="D14" s="344"/>
      <c r="E14" s="49"/>
      <c r="F14" s="175">
        <f>IF(M8=1,1,IF(E14&gt;0,E14+1,0))</f>
        <v>1</v>
      </c>
      <c r="G14" s="17">
        <f>IF(M9=1,1,IF(F14&gt;0,F14+1,0))</f>
        <v>2</v>
      </c>
      <c r="H14" s="44">
        <f>IF(M10=1,1,IF(G14&gt;0,G14+1,0))</f>
        <v>3</v>
      </c>
      <c r="I14" s="18">
        <f>IF(M11=1,1,IF(H14&gt;0,H14+1,0))</f>
        <v>4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90"/>
      <c r="D15" s="344"/>
      <c r="E15" s="49"/>
      <c r="F15" s="355" t="s">
        <v>40</v>
      </c>
      <c r="G15" s="539"/>
      <c r="H15" s="248"/>
      <c r="I15" s="540"/>
      <c r="J15" s="48"/>
      <c r="K15" s="5"/>
      <c r="L15" s="5"/>
      <c r="M15" s="29"/>
      <c r="N15" s="5"/>
      <c r="O15" s="11"/>
    </row>
    <row r="16" spans="1:15" ht="14.25" customHeight="1">
      <c r="A16" s="27"/>
      <c r="B16" s="29"/>
      <c r="C16" s="790"/>
      <c r="D16" s="344"/>
      <c r="E16" s="49"/>
      <c r="F16" s="497"/>
      <c r="G16" s="597" t="s">
        <v>242</v>
      </c>
      <c r="H16" s="224"/>
      <c r="I16" s="540"/>
      <c r="J16" s="48"/>
      <c r="K16" s="5"/>
      <c r="L16" s="5"/>
      <c r="M16" s="29"/>
      <c r="N16" s="5"/>
      <c r="O16" s="11"/>
    </row>
    <row r="17" spans="1:15" ht="14.25" customHeight="1">
      <c r="A17" s="27"/>
      <c r="B17" s="29"/>
      <c r="C17" s="790"/>
      <c r="D17" s="344"/>
      <c r="E17" s="49"/>
      <c r="F17" s="497"/>
      <c r="G17" s="597" t="s">
        <v>243</v>
      </c>
      <c r="H17" s="539"/>
      <c r="I17" s="552"/>
      <c r="J17" s="48"/>
      <c r="K17" s="5"/>
      <c r="L17" s="5"/>
      <c r="M17" s="29"/>
      <c r="N17" s="5"/>
      <c r="O17" s="11"/>
    </row>
    <row r="18" spans="1:15" ht="14.25" customHeight="1">
      <c r="A18" s="27"/>
      <c r="B18" s="29"/>
      <c r="C18" s="790"/>
      <c r="D18" s="344"/>
      <c r="E18" s="49"/>
      <c r="F18" s="497"/>
      <c r="G18" s="597" t="s">
        <v>244</v>
      </c>
      <c r="H18" s="539"/>
      <c r="I18" s="552"/>
      <c r="J18" s="48"/>
      <c r="K18" s="5"/>
      <c r="L18" s="5"/>
      <c r="M18" s="29"/>
      <c r="N18" s="5"/>
      <c r="O18" s="11"/>
    </row>
    <row r="19" spans="1:15" ht="14.25" customHeight="1">
      <c r="A19" s="27"/>
      <c r="B19" s="29"/>
      <c r="C19" s="790"/>
      <c r="D19" s="344"/>
      <c r="E19" s="49"/>
      <c r="F19" s="497"/>
      <c r="G19" s="539"/>
      <c r="H19" s="545"/>
      <c r="I19" s="540"/>
      <c r="J19" s="48"/>
      <c r="K19" s="5"/>
      <c r="L19" s="5"/>
      <c r="M19" s="29"/>
      <c r="N19" s="5"/>
      <c r="O19" s="11"/>
    </row>
    <row r="20" spans="1:15" ht="14.25" customHeight="1">
      <c r="A20" s="27"/>
      <c r="B20" s="29"/>
      <c r="C20" s="790"/>
      <c r="D20" s="344"/>
      <c r="E20" s="49"/>
      <c r="F20" s="497"/>
      <c r="G20" s="539"/>
      <c r="H20" s="545"/>
      <c r="I20" s="540"/>
      <c r="J20" s="48"/>
      <c r="K20" s="5"/>
      <c r="L20" s="5"/>
      <c r="M20" s="29"/>
      <c r="N20" s="5"/>
      <c r="O20" s="11"/>
    </row>
    <row r="21" spans="1:15" ht="14.25" customHeight="1">
      <c r="A21" s="27"/>
      <c r="B21" s="29"/>
      <c r="C21" s="790"/>
      <c r="D21" s="344"/>
      <c r="E21" s="49"/>
      <c r="F21" s="497"/>
      <c r="G21" s="539"/>
      <c r="H21" s="545"/>
      <c r="I21" s="540"/>
      <c r="J21" s="48"/>
      <c r="K21" s="5"/>
      <c r="L21" s="5"/>
      <c r="M21" s="29"/>
      <c r="N21" s="5"/>
      <c r="O21" s="11"/>
    </row>
    <row r="22" spans="1:15" ht="14.25" customHeight="1">
      <c r="A22" s="27"/>
      <c r="B22" s="29"/>
      <c r="C22" s="790"/>
      <c r="D22" s="344"/>
      <c r="E22" s="49"/>
      <c r="F22" s="497"/>
      <c r="G22" s="539"/>
      <c r="H22" s="545"/>
      <c r="I22" s="540"/>
      <c r="J22" s="48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2</v>
      </c>
      <c r="B23" s="6"/>
      <c r="C23" s="790"/>
      <c r="D23" s="235"/>
      <c r="E23" s="304"/>
      <c r="F23" s="355"/>
      <c r="G23" s="204"/>
      <c r="H23" s="274"/>
      <c r="I23" s="181"/>
      <c r="J23" s="85"/>
      <c r="K23" s="5"/>
      <c r="L23" s="61"/>
      <c r="M23" s="61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90"/>
      <c r="D24" s="230"/>
      <c r="E24" s="341"/>
      <c r="F24" s="356"/>
      <c r="G24" s="72"/>
      <c r="H24" s="577"/>
      <c r="I24" s="91"/>
      <c r="J24" s="112"/>
      <c r="K24" s="5"/>
      <c r="L24" s="61"/>
      <c r="M24" s="61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90"/>
      <c r="D25" s="230"/>
      <c r="E25" s="341"/>
      <c r="F25" s="356"/>
      <c r="G25" s="72"/>
      <c r="H25" s="577"/>
      <c r="I25" s="91"/>
      <c r="J25" s="112"/>
      <c r="K25" s="5"/>
      <c r="L25" s="61"/>
      <c r="M25" s="61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90"/>
      <c r="D26" s="230"/>
      <c r="E26" s="341"/>
      <c r="F26" s="356"/>
      <c r="G26" s="72"/>
      <c r="H26" s="578"/>
      <c r="I26" s="91"/>
      <c r="J26" s="128"/>
      <c r="K26" s="5"/>
      <c r="L26" s="61"/>
      <c r="M26" s="61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90"/>
      <c r="D27" s="230"/>
      <c r="E27" s="341"/>
      <c r="F27" s="356"/>
      <c r="G27" s="72"/>
      <c r="H27" s="577"/>
      <c r="I27" s="91"/>
      <c r="J27" s="112"/>
      <c r="K27" s="5"/>
      <c r="L27" s="61"/>
      <c r="M27" s="61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90"/>
      <c r="D28" s="230"/>
      <c r="E28" s="341"/>
      <c r="F28" s="356"/>
      <c r="G28" s="72"/>
      <c r="H28" s="577"/>
      <c r="I28" s="91"/>
      <c r="J28" s="112"/>
      <c r="K28" s="5"/>
      <c r="L28" s="61"/>
      <c r="M28" s="61"/>
      <c r="N28" s="7"/>
      <c r="O28" s="15"/>
    </row>
    <row r="29" spans="1:17" s="4" customFormat="1" ht="12" customHeight="1">
      <c r="A29" s="15"/>
      <c r="B29" s="7"/>
      <c r="C29" s="790"/>
      <c r="D29" s="230"/>
      <c r="E29" s="341"/>
      <c r="F29" s="356"/>
      <c r="G29" s="72"/>
      <c r="H29" s="577"/>
      <c r="I29" s="548"/>
      <c r="J29" s="112"/>
      <c r="K29" s="5"/>
      <c r="L29" s="61"/>
      <c r="M29" s="61"/>
      <c r="N29" s="7"/>
      <c r="O29" s="15"/>
      <c r="Q29" s="37" t="e">
        <f>LOOKUP(January!L4,November!L14:P63)</f>
        <v>#N/A</v>
      </c>
    </row>
    <row r="30" spans="1:15" s="4" customFormat="1" ht="12" customHeight="1" thickBot="1">
      <c r="A30" s="23"/>
      <c r="B30" s="7"/>
      <c r="C30" s="790"/>
      <c r="D30" s="345"/>
      <c r="E30" s="456"/>
      <c r="F30" s="357"/>
      <c r="G30" s="228"/>
      <c r="H30" s="257"/>
      <c r="I30" s="225"/>
      <c r="J30" s="112"/>
      <c r="K30" s="5"/>
      <c r="L30" s="61"/>
      <c r="M30" s="61"/>
      <c r="N30" s="7"/>
      <c r="O30" s="15"/>
    </row>
    <row r="31" spans="1:15" ht="14.25" customHeight="1" thickTop="1">
      <c r="A31" s="24">
        <f>I14+1</f>
        <v>5</v>
      </c>
      <c r="B31" s="29">
        <f>B14+1</f>
        <v>5</v>
      </c>
      <c r="C31" s="790" t="str">
        <f>"WEEK "&amp;B31</f>
        <v>WEEK 5</v>
      </c>
      <c r="D31" s="45" t="str">
        <f>A31&amp;"/"&amp;A40</f>
        <v>5/6</v>
      </c>
      <c r="E31" s="46">
        <f>A40+1</f>
        <v>7</v>
      </c>
      <c r="F31" s="47">
        <f>E31+1</f>
        <v>8</v>
      </c>
      <c r="G31" s="47">
        <f>F31+1</f>
        <v>9</v>
      </c>
      <c r="H31" s="21">
        <f>G31+1</f>
        <v>10</v>
      </c>
      <c r="I31" s="22">
        <f>H31+1</f>
        <v>11</v>
      </c>
      <c r="J31" s="48"/>
      <c r="K31" s="5"/>
      <c r="L31" s="61"/>
      <c r="M31" s="61"/>
      <c r="N31" s="5"/>
      <c r="O31" s="11"/>
    </row>
    <row r="32" spans="1:15" ht="14.25" customHeight="1">
      <c r="A32" s="24"/>
      <c r="B32" s="29"/>
      <c r="C32" s="790"/>
      <c r="D32" s="45"/>
      <c r="E32" s="597" t="s">
        <v>245</v>
      </c>
      <c r="F32" s="597" t="s">
        <v>246</v>
      </c>
      <c r="G32" s="590" t="s">
        <v>122</v>
      </c>
      <c r="H32" s="590" t="s">
        <v>122</v>
      </c>
      <c r="I32" s="592" t="s">
        <v>122</v>
      </c>
      <c r="J32" s="48"/>
      <c r="K32" s="5"/>
      <c r="L32" s="61"/>
      <c r="M32" s="61"/>
      <c r="N32" s="5"/>
      <c r="O32" s="11"/>
    </row>
    <row r="33" spans="1:15" ht="14.25" customHeight="1">
      <c r="A33" s="24"/>
      <c r="B33" s="29"/>
      <c r="C33" s="790"/>
      <c r="D33" s="45"/>
      <c r="E33" s="597" t="s">
        <v>243</v>
      </c>
      <c r="F33" s="597" t="s">
        <v>243</v>
      </c>
      <c r="G33" s="590" t="s">
        <v>144</v>
      </c>
      <c r="H33" s="590" t="s">
        <v>145</v>
      </c>
      <c r="I33" s="592" t="s">
        <v>146</v>
      </c>
      <c r="J33" s="48"/>
      <c r="K33" s="5"/>
      <c r="L33" s="61"/>
      <c r="M33" s="61"/>
      <c r="N33" s="5"/>
      <c r="O33" s="11"/>
    </row>
    <row r="34" spans="1:15" ht="14.25" customHeight="1">
      <c r="A34" s="24"/>
      <c r="B34" s="29"/>
      <c r="C34" s="790"/>
      <c r="D34" s="45"/>
      <c r="E34" s="597" t="s">
        <v>244</v>
      </c>
      <c r="F34" s="597" t="s">
        <v>244</v>
      </c>
      <c r="G34" s="590" t="s">
        <v>124</v>
      </c>
      <c r="H34" s="590" t="s">
        <v>133</v>
      </c>
      <c r="I34" s="592" t="s">
        <v>133</v>
      </c>
      <c r="J34" s="48"/>
      <c r="K34" s="5"/>
      <c r="L34" s="61"/>
      <c r="M34" s="61"/>
      <c r="N34" s="5"/>
      <c r="O34" s="11"/>
    </row>
    <row r="35" spans="1:15" ht="14.25" customHeight="1">
      <c r="A35" s="24"/>
      <c r="B35" s="29"/>
      <c r="C35" s="790"/>
      <c r="D35" s="45"/>
      <c r="E35" s="546"/>
      <c r="F35" s="545"/>
      <c r="G35" s="539"/>
      <c r="H35" s="539"/>
      <c r="I35" s="540"/>
      <c r="J35" s="48"/>
      <c r="K35" s="5"/>
      <c r="L35" s="61"/>
      <c r="M35" s="61"/>
      <c r="N35" s="5"/>
      <c r="O35" s="11"/>
    </row>
    <row r="36" spans="1:15" ht="14.25" customHeight="1">
      <c r="A36" s="24"/>
      <c r="B36" s="29"/>
      <c r="C36" s="790"/>
      <c r="D36" s="45"/>
      <c r="E36" s="546"/>
      <c r="F36" s="545"/>
      <c r="G36" s="539"/>
      <c r="H36" s="539"/>
      <c r="I36" s="540"/>
      <c r="J36" s="48"/>
      <c r="K36" s="5"/>
      <c r="L36" s="61"/>
      <c r="M36" s="61"/>
      <c r="N36" s="5"/>
      <c r="O36" s="11"/>
    </row>
    <row r="37" spans="1:15" ht="14.25" customHeight="1">
      <c r="A37" s="24"/>
      <c r="B37" s="29"/>
      <c r="C37" s="790"/>
      <c r="D37" s="45"/>
      <c r="E37" s="546"/>
      <c r="F37" s="545"/>
      <c r="G37" s="539"/>
      <c r="H37" s="539"/>
      <c r="I37" s="540"/>
      <c r="J37" s="48"/>
      <c r="K37" s="5"/>
      <c r="L37" s="61"/>
      <c r="M37" s="61"/>
      <c r="N37" s="5"/>
      <c r="O37" s="11"/>
    </row>
    <row r="38" spans="1:15" ht="14.25" customHeight="1">
      <c r="A38" s="24"/>
      <c r="B38" s="29"/>
      <c r="C38" s="790"/>
      <c r="D38" s="45"/>
      <c r="E38" s="546"/>
      <c r="F38" s="545"/>
      <c r="G38" s="539"/>
      <c r="H38" s="539"/>
      <c r="I38" s="540"/>
      <c r="J38" s="48"/>
      <c r="K38" s="5"/>
      <c r="L38" s="61"/>
      <c r="M38" s="61"/>
      <c r="N38" s="5"/>
      <c r="O38" s="11"/>
    </row>
    <row r="39" spans="1:15" ht="14.25" customHeight="1">
      <c r="A39" s="24"/>
      <c r="B39" s="29"/>
      <c r="C39" s="790"/>
      <c r="D39" s="45"/>
      <c r="E39" s="546"/>
      <c r="F39" s="545"/>
      <c r="G39" s="539"/>
      <c r="H39" s="539"/>
      <c r="I39" s="540"/>
      <c r="J39" s="48"/>
      <c r="K39" s="5"/>
      <c r="L39" s="61"/>
      <c r="M39" s="61"/>
      <c r="N39" s="5"/>
      <c r="O39" s="11"/>
    </row>
    <row r="40" spans="1:15" s="3" customFormat="1" ht="12" customHeight="1">
      <c r="A40" s="25">
        <f>A31+1</f>
        <v>6</v>
      </c>
      <c r="B40" s="6"/>
      <c r="C40" s="790"/>
      <c r="D40" s="211"/>
      <c r="E40" s="90"/>
      <c r="F40" s="577"/>
      <c r="G40" s="72"/>
      <c r="H40" s="543"/>
      <c r="I40" s="91"/>
      <c r="J40" s="85"/>
      <c r="K40" s="6"/>
      <c r="L40" s="61"/>
      <c r="M40" s="61"/>
      <c r="N40" s="6"/>
      <c r="O40" s="14"/>
    </row>
    <row r="41" spans="1:15" s="3" customFormat="1" ht="12" customHeight="1">
      <c r="A41" s="15"/>
      <c r="B41" s="7"/>
      <c r="C41" s="790"/>
      <c r="D41" s="141"/>
      <c r="E41" s="90"/>
      <c r="F41" s="72"/>
      <c r="G41" s="72"/>
      <c r="H41" s="72"/>
      <c r="I41" s="91"/>
      <c r="J41" s="87"/>
      <c r="K41" s="6"/>
      <c r="L41" s="61"/>
      <c r="M41" s="61"/>
      <c r="N41" s="6"/>
      <c r="O41" s="14"/>
    </row>
    <row r="42" spans="1:15" s="3" customFormat="1" ht="12" customHeight="1">
      <c r="A42" s="15"/>
      <c r="B42" s="7"/>
      <c r="C42" s="790"/>
      <c r="D42" s="141"/>
      <c r="E42" s="90"/>
      <c r="F42" s="72"/>
      <c r="G42" s="72"/>
      <c r="H42" s="574"/>
      <c r="I42" s="91"/>
      <c r="J42" s="87"/>
      <c r="K42" s="6"/>
      <c r="L42" s="61"/>
      <c r="M42" s="61"/>
      <c r="N42" s="6"/>
      <c r="O42" s="14"/>
    </row>
    <row r="43" spans="1:15" s="3" customFormat="1" ht="12" customHeight="1">
      <c r="A43" s="15"/>
      <c r="B43" s="7"/>
      <c r="C43" s="790"/>
      <c r="D43" s="141"/>
      <c r="E43" s="90"/>
      <c r="F43" s="72"/>
      <c r="G43" s="579"/>
      <c r="H43" s="204"/>
      <c r="I43" s="91"/>
      <c r="J43" s="87"/>
      <c r="K43" s="6"/>
      <c r="L43" s="61"/>
      <c r="M43" s="61"/>
      <c r="N43" s="6"/>
      <c r="O43" s="14"/>
    </row>
    <row r="44" spans="1:15" s="3" customFormat="1" ht="12" customHeight="1">
      <c r="A44" s="15"/>
      <c r="B44" s="7"/>
      <c r="C44" s="790"/>
      <c r="D44" s="141"/>
      <c r="E44" s="90"/>
      <c r="F44" s="72"/>
      <c r="G44" s="72"/>
      <c r="H44" s="224"/>
      <c r="I44" s="91"/>
      <c r="J44" s="87"/>
      <c r="K44" s="6"/>
      <c r="L44" s="61"/>
      <c r="M44" s="61"/>
      <c r="N44" s="6"/>
      <c r="O44" s="14"/>
    </row>
    <row r="45" spans="1:15" s="3" customFormat="1" ht="12" customHeight="1">
      <c r="A45" s="15"/>
      <c r="B45" s="7"/>
      <c r="C45" s="790"/>
      <c r="D45" s="141"/>
      <c r="E45" s="722" t="s">
        <v>56</v>
      </c>
      <c r="F45" s="579"/>
      <c r="G45" s="543"/>
      <c r="H45" s="248"/>
      <c r="I45" s="225"/>
      <c r="J45" s="85"/>
      <c r="K45" s="5"/>
      <c r="L45" s="61"/>
      <c r="M45" s="61"/>
      <c r="N45" s="5"/>
      <c r="O45" s="14"/>
    </row>
    <row r="46" spans="1:15" s="3" customFormat="1" ht="12" customHeight="1">
      <c r="A46" s="15"/>
      <c r="B46" s="7"/>
      <c r="C46" s="790"/>
      <c r="D46" s="141"/>
      <c r="E46" s="723" t="s">
        <v>31</v>
      </c>
      <c r="F46" s="72"/>
      <c r="G46" s="553"/>
      <c r="H46" s="725" t="s">
        <v>56</v>
      </c>
      <c r="I46" s="742" t="s">
        <v>55</v>
      </c>
      <c r="J46" s="134"/>
      <c r="K46" s="6"/>
      <c r="L46" s="61"/>
      <c r="M46" s="61"/>
      <c r="N46" s="6"/>
      <c r="O46" s="14"/>
    </row>
    <row r="47" spans="1:15" s="3" customFormat="1" ht="12" customHeight="1">
      <c r="A47" s="23"/>
      <c r="B47" s="7"/>
      <c r="C47" s="790"/>
      <c r="D47" s="215"/>
      <c r="E47" s="724" t="s">
        <v>166</v>
      </c>
      <c r="F47" s="99"/>
      <c r="G47" s="580"/>
      <c r="H47" s="726" t="s">
        <v>58</v>
      </c>
      <c r="I47" s="505" t="s">
        <v>30</v>
      </c>
      <c r="J47" s="134"/>
      <c r="K47" s="6"/>
      <c r="L47" s="61"/>
      <c r="M47" s="61"/>
      <c r="N47" s="6"/>
      <c r="O47" s="14"/>
    </row>
    <row r="48" spans="1:15" ht="14.25" customHeight="1">
      <c r="A48" s="24">
        <f>I31+1</f>
        <v>12</v>
      </c>
      <c r="B48" s="29">
        <f>B31+1</f>
        <v>6</v>
      </c>
      <c r="C48" s="790" t="str">
        <f>"WEEK "&amp;B48</f>
        <v>WEEK 6</v>
      </c>
      <c r="D48" s="19" t="str">
        <f>A48&amp;"/"&amp;A57</f>
        <v>12/13</v>
      </c>
      <c r="E48" s="20">
        <f>A57+1</f>
        <v>14</v>
      </c>
      <c r="F48" s="21">
        <f>E48+1</f>
        <v>15</v>
      </c>
      <c r="G48" s="21">
        <f>F48+1</f>
        <v>16</v>
      </c>
      <c r="H48" s="21">
        <f>G48+1</f>
        <v>17</v>
      </c>
      <c r="I48" s="22">
        <f>H48+1</f>
        <v>18</v>
      </c>
      <c r="J48" s="48"/>
      <c r="K48" s="5"/>
      <c r="L48" s="61"/>
      <c r="M48" s="61"/>
      <c r="N48" s="5"/>
      <c r="O48" s="11"/>
    </row>
    <row r="49" spans="1:15" ht="14.25" customHeight="1">
      <c r="A49" s="24"/>
      <c r="B49" s="29"/>
      <c r="C49" s="790"/>
      <c r="D49" s="45"/>
      <c r="E49" s="590" t="s">
        <v>122</v>
      </c>
      <c r="F49" s="590" t="s">
        <v>122</v>
      </c>
      <c r="H49" s="590" t="s">
        <v>122</v>
      </c>
      <c r="I49" s="708"/>
      <c r="J49" s="48"/>
      <c r="K49" s="5"/>
      <c r="L49" s="61"/>
      <c r="M49" s="61"/>
      <c r="N49" s="5"/>
      <c r="O49" s="11"/>
    </row>
    <row r="50" spans="1:15" ht="14.25" customHeight="1">
      <c r="A50" s="24"/>
      <c r="B50" s="29"/>
      <c r="C50" s="790"/>
      <c r="D50" s="45"/>
      <c r="E50" s="590" t="s">
        <v>250</v>
      </c>
      <c r="F50" s="590" t="s">
        <v>247</v>
      </c>
      <c r="H50" s="590" t="s">
        <v>147</v>
      </c>
      <c r="I50" s="708"/>
      <c r="J50" s="48"/>
      <c r="K50" s="5"/>
      <c r="L50" s="61"/>
      <c r="M50" s="61"/>
      <c r="N50" s="5"/>
      <c r="O50" s="11"/>
    </row>
    <row r="51" spans="1:15" ht="14.25" customHeight="1">
      <c r="A51" s="24"/>
      <c r="B51" s="29"/>
      <c r="C51" s="790"/>
      <c r="D51" s="45"/>
      <c r="E51" s="590" t="s">
        <v>59</v>
      </c>
      <c r="F51" s="590" t="s">
        <v>59</v>
      </c>
      <c r="H51" s="590" t="s">
        <v>149</v>
      </c>
      <c r="I51" s="708"/>
      <c r="J51" s="48"/>
      <c r="K51" s="5"/>
      <c r="L51" s="61"/>
      <c r="M51" s="61"/>
      <c r="N51" s="5"/>
      <c r="O51" s="11"/>
    </row>
    <row r="52" spans="1:15" ht="14.25" customHeight="1">
      <c r="A52" s="24"/>
      <c r="B52" s="29"/>
      <c r="C52" s="790"/>
      <c r="D52" s="45"/>
      <c r="E52" s="546"/>
      <c r="F52" s="539"/>
      <c r="G52" s="539"/>
      <c r="H52" s="539"/>
      <c r="I52" s="540"/>
      <c r="J52" s="48"/>
      <c r="K52" s="5"/>
      <c r="L52" s="61"/>
      <c r="M52" s="61"/>
      <c r="N52" s="5"/>
      <c r="O52" s="11"/>
    </row>
    <row r="53" spans="1:15" ht="14.25" customHeight="1">
      <c r="A53" s="24"/>
      <c r="B53" s="29"/>
      <c r="C53" s="790"/>
      <c r="D53" s="859" t="s">
        <v>209</v>
      </c>
      <c r="E53" s="860"/>
      <c r="F53" s="860"/>
      <c r="G53" s="860"/>
      <c r="H53" s="860"/>
      <c r="I53" s="861"/>
      <c r="J53" s="48"/>
      <c r="K53" s="5"/>
      <c r="L53" s="61"/>
      <c r="M53" s="61"/>
      <c r="N53" s="5"/>
      <c r="O53" s="11"/>
    </row>
    <row r="54" spans="1:15" ht="14.25" customHeight="1">
      <c r="A54" s="24"/>
      <c r="B54" s="29"/>
      <c r="C54" s="790"/>
      <c r="D54" s="859" t="s">
        <v>210</v>
      </c>
      <c r="E54" s="860"/>
      <c r="F54" s="860"/>
      <c r="G54" s="860"/>
      <c r="H54" s="860"/>
      <c r="I54" s="861"/>
      <c r="J54" s="48"/>
      <c r="K54" s="5"/>
      <c r="L54" s="61"/>
      <c r="M54" s="61"/>
      <c r="N54" s="5"/>
      <c r="O54" s="11"/>
    </row>
    <row r="55" spans="1:15" ht="14.25" customHeight="1">
      <c r="A55" s="24"/>
      <c r="B55" s="29"/>
      <c r="C55" s="790"/>
      <c r="D55" s="45"/>
      <c r="E55" s="546"/>
      <c r="F55" s="539"/>
      <c r="G55" s="539"/>
      <c r="H55" s="539"/>
      <c r="I55" s="540"/>
      <c r="J55" s="48"/>
      <c r="K55" s="5"/>
      <c r="L55" s="61"/>
      <c r="M55" s="61"/>
      <c r="N55" s="5"/>
      <c r="O55" s="11"/>
    </row>
    <row r="56" spans="1:15" ht="14.25" customHeight="1">
      <c r="A56" s="24"/>
      <c r="B56" s="29"/>
      <c r="C56" s="790"/>
      <c r="D56" s="45"/>
      <c r="E56" s="546"/>
      <c r="F56" s="539"/>
      <c r="G56" s="539"/>
      <c r="H56" s="539"/>
      <c r="I56" s="540"/>
      <c r="J56" s="48"/>
      <c r="K56" s="5"/>
      <c r="L56" s="61"/>
      <c r="M56" s="61"/>
      <c r="N56" s="5"/>
      <c r="O56" s="11"/>
    </row>
    <row r="57" spans="1:15" s="3" customFormat="1" ht="12" customHeight="1">
      <c r="A57" s="25">
        <f>A48+1</f>
        <v>13</v>
      </c>
      <c r="B57" s="6"/>
      <c r="C57" s="790"/>
      <c r="D57" s="211"/>
      <c r="E57" s="547"/>
      <c r="F57" s="72"/>
      <c r="G57" s="72"/>
      <c r="H57" s="72"/>
      <c r="I57" s="548"/>
      <c r="J57" s="85"/>
      <c r="K57" s="6"/>
      <c r="L57" s="61"/>
      <c r="M57" s="61"/>
      <c r="N57" s="6"/>
      <c r="O57" s="14"/>
    </row>
    <row r="58" spans="1:15" s="3" customFormat="1" ht="12" customHeight="1">
      <c r="A58" s="15"/>
      <c r="B58" s="7"/>
      <c r="C58" s="790"/>
      <c r="D58" s="141"/>
      <c r="E58" s="90"/>
      <c r="F58" s="72"/>
      <c r="G58" s="72"/>
      <c r="H58" s="72"/>
      <c r="I58" s="91"/>
      <c r="J58" s="87"/>
      <c r="K58" s="6"/>
      <c r="L58" s="61"/>
      <c r="M58" s="61"/>
      <c r="N58" s="6"/>
      <c r="O58" s="14"/>
    </row>
    <row r="59" spans="1:15" s="3" customFormat="1" ht="12" customHeight="1">
      <c r="A59" s="15"/>
      <c r="B59" s="7"/>
      <c r="C59" s="790"/>
      <c r="D59" s="141"/>
      <c r="E59" s="547"/>
      <c r="F59" s="543"/>
      <c r="G59" s="543"/>
      <c r="H59" s="543"/>
      <c r="I59" s="91"/>
      <c r="J59" s="87"/>
      <c r="K59" s="6"/>
      <c r="L59" s="61"/>
      <c r="M59" s="61"/>
      <c r="N59" s="6"/>
      <c r="O59" s="14"/>
    </row>
    <row r="60" spans="1:15" s="3" customFormat="1" ht="12" customHeight="1">
      <c r="A60" s="15"/>
      <c r="B60" s="7"/>
      <c r="C60" s="790"/>
      <c r="D60" s="141"/>
      <c r="E60" s="238"/>
      <c r="F60" s="224"/>
      <c r="G60" s="224"/>
      <c r="H60" s="224"/>
      <c r="I60" s="271"/>
      <c r="J60" s="85"/>
      <c r="K60" s="6"/>
      <c r="L60" s="61"/>
      <c r="M60" s="61"/>
      <c r="N60" s="6"/>
      <c r="O60" s="14"/>
    </row>
    <row r="61" spans="1:15" s="3" customFormat="1" ht="12" customHeight="1">
      <c r="A61" s="15"/>
      <c r="B61" s="7"/>
      <c r="C61" s="790"/>
      <c r="D61" s="141"/>
      <c r="E61" s="238"/>
      <c r="F61" s="390"/>
      <c r="G61" s="224"/>
      <c r="H61" s="549"/>
      <c r="I61" s="550"/>
      <c r="J61" s="85"/>
      <c r="K61" s="6"/>
      <c r="L61" s="61"/>
      <c r="M61" s="61"/>
      <c r="N61" s="6"/>
      <c r="O61" s="14"/>
    </row>
    <row r="62" spans="1:15" s="3" customFormat="1" ht="12" customHeight="1">
      <c r="A62" s="15"/>
      <c r="B62" s="7"/>
      <c r="C62" s="790"/>
      <c r="D62" s="141"/>
      <c r="E62" s="279"/>
      <c r="F62" s="532"/>
      <c r="G62" s="532"/>
      <c r="H62" s="532"/>
      <c r="I62" s="181"/>
      <c r="J62" s="85"/>
      <c r="K62" s="6"/>
      <c r="L62" s="61"/>
      <c r="M62" s="61"/>
      <c r="N62" s="6"/>
      <c r="O62" s="14"/>
    </row>
    <row r="63" spans="1:15" s="3" customFormat="1" ht="12" customHeight="1">
      <c r="A63" s="15"/>
      <c r="B63" s="7"/>
      <c r="C63" s="790"/>
      <c r="D63" s="141"/>
      <c r="E63" s="222"/>
      <c r="F63" s="533"/>
      <c r="G63" s="532"/>
      <c r="H63" s="212"/>
      <c r="I63" s="534" t="s">
        <v>55</v>
      </c>
      <c r="J63" s="87"/>
      <c r="K63" s="6"/>
      <c r="L63" s="61"/>
      <c r="M63" s="61"/>
      <c r="N63" s="6"/>
      <c r="O63" s="14"/>
    </row>
    <row r="64" spans="1:15" s="3" customFormat="1" ht="12" customHeight="1">
      <c r="A64" s="23"/>
      <c r="B64" s="7"/>
      <c r="C64" s="790"/>
      <c r="D64" s="215"/>
      <c r="E64" s="536"/>
      <c r="F64" s="390"/>
      <c r="G64" s="533"/>
      <c r="H64" s="537"/>
      <c r="I64" s="535" t="s">
        <v>86</v>
      </c>
      <c r="J64" s="134"/>
      <c r="K64" s="6"/>
      <c r="L64" s="61"/>
      <c r="M64" s="61"/>
      <c r="N64" s="6"/>
      <c r="O64" s="14"/>
    </row>
    <row r="65" spans="1:15" ht="14.25" customHeight="1">
      <c r="A65" s="24">
        <f>I48+1</f>
        <v>19</v>
      </c>
      <c r="B65" s="29">
        <f>B48+1</f>
        <v>7</v>
      </c>
      <c r="C65" s="790" t="str">
        <f>"WEEK "&amp;B65</f>
        <v>WEEK 7</v>
      </c>
      <c r="D65" s="19" t="str">
        <f>A65&amp;"/"&amp;A66</f>
        <v>19/20</v>
      </c>
      <c r="E65" s="20">
        <f>A66+1</f>
        <v>21</v>
      </c>
      <c r="F65" s="21">
        <f>E65+1</f>
        <v>22</v>
      </c>
      <c r="G65" s="21">
        <f>F65+1</f>
        <v>23</v>
      </c>
      <c r="H65" s="21">
        <f>G65+1</f>
        <v>24</v>
      </c>
      <c r="I65" s="22">
        <f>H65+1</f>
        <v>25</v>
      </c>
      <c r="J65" s="48"/>
      <c r="K65" s="5"/>
      <c r="L65" s="61"/>
      <c r="M65" s="61"/>
      <c r="N65" s="5"/>
      <c r="O65" s="11"/>
    </row>
    <row r="66" spans="1:15" s="3" customFormat="1" ht="12" customHeight="1">
      <c r="A66" s="25">
        <f>A65+1</f>
        <v>20</v>
      </c>
      <c r="B66" s="6"/>
      <c r="C66" s="790"/>
      <c r="D66" s="858"/>
      <c r="E66" s="593" t="s">
        <v>122</v>
      </c>
      <c r="F66" s="594" t="s">
        <v>122</v>
      </c>
      <c r="G66" s="594" t="s">
        <v>122</v>
      </c>
      <c r="H66" s="593" t="s">
        <v>122</v>
      </c>
      <c r="I66" s="592" t="s">
        <v>122</v>
      </c>
      <c r="J66" s="85"/>
      <c r="K66" s="6"/>
      <c r="L66" s="61"/>
      <c r="M66" s="61"/>
      <c r="N66" s="6"/>
      <c r="O66" s="14"/>
    </row>
    <row r="67" spans="1:15" s="3" customFormat="1" ht="12" customHeight="1">
      <c r="A67" s="25"/>
      <c r="B67" s="6"/>
      <c r="C67" s="790"/>
      <c r="D67" s="858"/>
      <c r="E67" s="593" t="s">
        <v>151</v>
      </c>
      <c r="F67" s="594" t="s">
        <v>152</v>
      </c>
      <c r="G67" s="594" t="s">
        <v>145</v>
      </c>
      <c r="H67" s="593" t="s">
        <v>153</v>
      </c>
      <c r="I67" s="592" t="s">
        <v>142</v>
      </c>
      <c r="J67" s="85"/>
      <c r="K67" s="6"/>
      <c r="L67" s="61"/>
      <c r="M67" s="61"/>
      <c r="N67" s="6"/>
      <c r="O67" s="14"/>
    </row>
    <row r="68" spans="1:15" s="3" customFormat="1" ht="12" customHeight="1">
      <c r="A68" s="25"/>
      <c r="B68" s="6"/>
      <c r="C68" s="790"/>
      <c r="D68" s="858"/>
      <c r="E68" s="593" t="s">
        <v>131</v>
      </c>
      <c r="F68" s="594" t="s">
        <v>154</v>
      </c>
      <c r="G68" s="594" t="s">
        <v>124</v>
      </c>
      <c r="H68" s="593" t="s">
        <v>124</v>
      </c>
      <c r="I68" s="592" t="s">
        <v>125</v>
      </c>
      <c r="J68" s="85"/>
      <c r="K68" s="6"/>
      <c r="L68" s="61"/>
      <c r="M68" s="61"/>
      <c r="N68" s="6"/>
      <c r="O68" s="14"/>
    </row>
    <row r="69" spans="1:15" s="3" customFormat="1" ht="12" customHeight="1">
      <c r="A69" s="25"/>
      <c r="B69" s="6"/>
      <c r="C69" s="790"/>
      <c r="D69" s="858"/>
      <c r="E69" s="594" t="s">
        <v>148</v>
      </c>
      <c r="F69" s="212"/>
      <c r="G69" s="551"/>
      <c r="H69" s="285"/>
      <c r="I69" s="282"/>
      <c r="J69" s="85"/>
      <c r="K69" s="6"/>
      <c r="L69" s="61"/>
      <c r="M69" s="61"/>
      <c r="N69" s="6"/>
      <c r="O69" s="14"/>
    </row>
    <row r="70" spans="1:15" s="3" customFormat="1" ht="12" customHeight="1">
      <c r="A70" s="25"/>
      <c r="B70" s="6"/>
      <c r="C70" s="790"/>
      <c r="D70" s="858"/>
      <c r="E70" s="594" t="s">
        <v>150</v>
      </c>
      <c r="F70" s="212"/>
      <c r="G70" s="212"/>
      <c r="H70" s="212"/>
      <c r="I70" s="207"/>
      <c r="J70" s="85"/>
      <c r="K70" s="6"/>
      <c r="L70" s="61"/>
      <c r="M70" s="61"/>
      <c r="N70" s="6"/>
      <c r="O70" s="14"/>
    </row>
    <row r="71" spans="1:15" s="3" customFormat="1" ht="12" customHeight="1">
      <c r="A71" s="25"/>
      <c r="B71" s="6"/>
      <c r="C71" s="790"/>
      <c r="D71" s="858"/>
      <c r="E71" s="363"/>
      <c r="F71" s="212"/>
      <c r="G71" s="212"/>
      <c r="H71" s="212"/>
      <c r="I71" s="207"/>
      <c r="J71" s="85"/>
      <c r="K71" s="6"/>
      <c r="L71" s="61"/>
      <c r="M71" s="61"/>
      <c r="N71" s="6"/>
      <c r="O71" s="14"/>
    </row>
    <row r="72" spans="1:15" s="3" customFormat="1" ht="12" customHeight="1">
      <c r="A72" s="25"/>
      <c r="B72" s="6"/>
      <c r="C72" s="790"/>
      <c r="D72" s="858"/>
      <c r="E72" s="363"/>
      <c r="F72" s="212"/>
      <c r="G72" s="212"/>
      <c r="H72" s="212"/>
      <c r="I72" s="207"/>
      <c r="J72" s="85"/>
      <c r="K72" s="6"/>
      <c r="L72" s="61"/>
      <c r="M72" s="61"/>
      <c r="N72" s="6"/>
      <c r="O72" s="14"/>
    </row>
    <row r="73" spans="1:15" s="3" customFormat="1" ht="12" customHeight="1">
      <c r="A73" s="25"/>
      <c r="B73" s="6"/>
      <c r="C73" s="790"/>
      <c r="D73" s="858"/>
      <c r="E73" s="363"/>
      <c r="F73" s="212"/>
      <c r="G73" s="212"/>
      <c r="H73" s="212"/>
      <c r="I73" s="207"/>
      <c r="J73" s="85"/>
      <c r="K73" s="6"/>
      <c r="L73" s="61"/>
      <c r="M73" s="61"/>
      <c r="N73" s="6"/>
      <c r="O73" s="14"/>
    </row>
    <row r="74" spans="1:15" s="3" customFormat="1" ht="12" customHeight="1">
      <c r="A74" s="25"/>
      <c r="B74" s="6"/>
      <c r="C74" s="790"/>
      <c r="D74" s="858"/>
      <c r="E74" s="363"/>
      <c r="F74" s="212"/>
      <c r="G74" s="212"/>
      <c r="H74" s="212"/>
      <c r="I74" s="207"/>
      <c r="J74" s="85"/>
      <c r="K74" s="6"/>
      <c r="L74" s="61"/>
      <c r="M74" s="61"/>
      <c r="N74" s="6"/>
      <c r="O74" s="14"/>
    </row>
    <row r="75" spans="1:15" s="3" customFormat="1" ht="12" customHeight="1">
      <c r="A75" s="15"/>
      <c r="B75" s="7"/>
      <c r="C75" s="790"/>
      <c r="D75" s="858"/>
      <c r="E75" s="359"/>
      <c r="F75" s="213"/>
      <c r="G75" s="213"/>
      <c r="H75" s="213"/>
      <c r="I75" s="187"/>
      <c r="J75" s="87"/>
      <c r="K75" s="6"/>
      <c r="L75" s="61"/>
      <c r="M75" s="61"/>
      <c r="N75" s="6"/>
      <c r="O75" s="14"/>
    </row>
    <row r="76" spans="1:15" s="3" customFormat="1" ht="12" customHeight="1">
      <c r="A76" s="15"/>
      <c r="B76" s="7"/>
      <c r="C76" s="790"/>
      <c r="D76" s="858"/>
      <c r="E76" s="359"/>
      <c r="F76" s="212"/>
      <c r="G76" s="212"/>
      <c r="H76" s="204"/>
      <c r="I76" s="181"/>
      <c r="J76" s="85"/>
      <c r="K76" s="6"/>
      <c r="L76" s="61"/>
      <c r="M76" s="61"/>
      <c r="N76" s="6"/>
      <c r="O76" s="14"/>
    </row>
    <row r="77" spans="1:15" s="3" customFormat="1" ht="12" customHeight="1">
      <c r="A77" s="15"/>
      <c r="B77" s="7"/>
      <c r="C77" s="790"/>
      <c r="D77" s="858"/>
      <c r="E77" s="674"/>
      <c r="F77" s="675"/>
      <c r="G77" s="675"/>
      <c r="H77" s="675"/>
      <c r="I77" s="676"/>
      <c r="J77" s="133"/>
      <c r="K77" s="6"/>
      <c r="L77" s="61"/>
      <c r="M77" s="61"/>
      <c r="N77" s="6"/>
      <c r="O77" s="14"/>
    </row>
    <row r="78" spans="1:15" s="3" customFormat="1" ht="12" customHeight="1">
      <c r="A78" s="15"/>
      <c r="B78" s="7"/>
      <c r="C78" s="790"/>
      <c r="D78" s="858"/>
      <c r="E78" s="674"/>
      <c r="F78" s="270"/>
      <c r="G78" s="677" t="s">
        <v>56</v>
      </c>
      <c r="H78" s="678" t="s">
        <v>56</v>
      </c>
      <c r="I78" s="679"/>
      <c r="J78" s="135"/>
      <c r="K78" s="6"/>
      <c r="L78" s="61"/>
      <c r="M78" s="61"/>
      <c r="N78" s="6"/>
      <c r="O78" s="14"/>
    </row>
    <row r="79" spans="1:15" s="3" customFormat="1" ht="12" customHeight="1">
      <c r="A79" s="15"/>
      <c r="B79" s="7"/>
      <c r="C79" s="790"/>
      <c r="D79" s="858"/>
      <c r="E79" s="680"/>
      <c r="F79" s="681"/>
      <c r="G79" s="682" t="s">
        <v>59</v>
      </c>
      <c r="H79" s="683" t="s">
        <v>78</v>
      </c>
      <c r="I79" s="676"/>
      <c r="J79" s="128"/>
      <c r="K79" s="6"/>
      <c r="L79" s="61"/>
      <c r="M79" s="61"/>
      <c r="N79" s="6"/>
      <c r="O79" s="14"/>
    </row>
    <row r="80" spans="1:15" s="3" customFormat="1" ht="12" customHeight="1">
      <c r="A80" s="15"/>
      <c r="B80" s="7"/>
      <c r="C80" s="790"/>
      <c r="D80" s="858"/>
      <c r="E80" s="684" t="s">
        <v>55</v>
      </c>
      <c r="F80" s="684" t="s">
        <v>55</v>
      </c>
      <c r="G80" s="685" t="s">
        <v>55</v>
      </c>
      <c r="H80" s="686" t="s">
        <v>55</v>
      </c>
      <c r="I80" s="687"/>
      <c r="J80" s="134"/>
      <c r="K80" s="6"/>
      <c r="L80" s="61"/>
      <c r="M80" s="61"/>
      <c r="N80" s="6"/>
      <c r="O80" s="14"/>
    </row>
    <row r="81" spans="1:15" s="3" customFormat="1" ht="12" customHeight="1" thickBot="1">
      <c r="A81" s="23"/>
      <c r="B81" s="7"/>
      <c r="C81" s="790"/>
      <c r="D81" s="215"/>
      <c r="E81" s="688" t="s">
        <v>81</v>
      </c>
      <c r="F81" s="688" t="s">
        <v>77</v>
      </c>
      <c r="G81" s="689" t="s">
        <v>79</v>
      </c>
      <c r="H81" s="690" t="s">
        <v>82</v>
      </c>
      <c r="I81" s="691"/>
      <c r="J81" s="134"/>
      <c r="K81" s="6"/>
      <c r="L81" s="61"/>
      <c r="M81" s="61"/>
      <c r="N81" s="6"/>
      <c r="O81" s="14"/>
    </row>
    <row r="82" spans="1:15" ht="14.25" customHeight="1" thickTop="1">
      <c r="A82" s="24">
        <f>I65+1</f>
        <v>26</v>
      </c>
      <c r="B82" s="29">
        <f>B65+1</f>
        <v>8</v>
      </c>
      <c r="C82" s="790" t="str">
        <f>"WEEK "&amp;B82</f>
        <v>WEEK 8</v>
      </c>
      <c r="D82" s="19" t="str">
        <f>A82&amp;"/"&amp;A91</f>
        <v>26/27</v>
      </c>
      <c r="E82" s="166">
        <f>IF(OR(A91=30,A91=0)=TRUE,0,A91+1)</f>
        <v>28</v>
      </c>
      <c r="F82" s="52">
        <f>IF(OR(E82=30,E82=0)=TRUE,0,E82+1)</f>
        <v>29</v>
      </c>
      <c r="G82" s="22">
        <f>IF(OR(F82=30,F82=0)=TRUE,0,F82+1)</f>
        <v>30</v>
      </c>
      <c r="H82" s="54">
        <f>IF(OR(G82=30,G82=0)=TRUE,0,G82+1)</f>
        <v>0</v>
      </c>
      <c r="I82" s="54">
        <f>IF(OR(H82=30,H82=0)=TRUE,0,H82+1)</f>
        <v>0</v>
      </c>
      <c r="J82" s="48"/>
      <c r="K82" s="5"/>
      <c r="L82" s="61"/>
      <c r="M82" s="61"/>
      <c r="N82" s="5"/>
      <c r="O82" s="11"/>
    </row>
    <row r="83" spans="1:15" ht="14.25" customHeight="1">
      <c r="A83" s="24"/>
      <c r="B83" s="29"/>
      <c r="C83" s="790"/>
      <c r="D83" s="45"/>
      <c r="E83" s="248"/>
      <c r="F83" s="486"/>
      <c r="G83" s="109"/>
      <c r="H83" s="48"/>
      <c r="I83" s="48"/>
      <c r="J83" s="48"/>
      <c r="K83" s="5"/>
      <c r="L83" s="61"/>
      <c r="M83" s="61"/>
      <c r="N83" s="5"/>
      <c r="O83" s="11"/>
    </row>
    <row r="84" spans="1:15" ht="14.25" customHeight="1">
      <c r="A84" s="24"/>
      <c r="B84" s="29"/>
      <c r="C84" s="790"/>
      <c r="D84" s="862" t="s">
        <v>211</v>
      </c>
      <c r="E84" s="863"/>
      <c r="F84" s="863"/>
      <c r="G84" s="864"/>
      <c r="H84" s="48"/>
      <c r="I84" s="48"/>
      <c r="J84" s="48"/>
      <c r="K84" s="5"/>
      <c r="L84" s="61"/>
      <c r="M84" s="61"/>
      <c r="N84" s="5"/>
      <c r="O84" s="11"/>
    </row>
    <row r="85" spans="1:15" ht="14.25" customHeight="1">
      <c r="A85" s="24"/>
      <c r="B85" s="29"/>
      <c r="C85" s="790"/>
      <c r="D85" s="45"/>
      <c r="E85" s="510"/>
      <c r="F85" s="486"/>
      <c r="G85" s="109"/>
      <c r="H85" s="48"/>
      <c r="I85" s="48"/>
      <c r="J85" s="48"/>
      <c r="K85" s="5"/>
      <c r="L85" s="61"/>
      <c r="M85" s="61"/>
      <c r="N85" s="5"/>
      <c r="O85" s="11"/>
    </row>
    <row r="86" spans="1:15" ht="14.25" customHeight="1">
      <c r="A86" s="24"/>
      <c r="B86" s="29"/>
      <c r="C86" s="790"/>
      <c r="D86" s="45"/>
      <c r="E86" s="510"/>
      <c r="F86" s="486"/>
      <c r="G86" s="109"/>
      <c r="H86" s="48"/>
      <c r="I86" s="48"/>
      <c r="J86" s="48"/>
      <c r="K86" s="5"/>
      <c r="L86" s="61"/>
      <c r="M86" s="61"/>
      <c r="N86" s="5"/>
      <c r="O86" s="11"/>
    </row>
    <row r="87" spans="1:15" ht="14.25" customHeight="1">
      <c r="A87" s="24"/>
      <c r="B87" s="29"/>
      <c r="C87" s="790"/>
      <c r="D87" s="45"/>
      <c r="E87" s="510"/>
      <c r="F87" s="486"/>
      <c r="G87" s="109"/>
      <c r="H87" s="48"/>
      <c r="I87" s="48"/>
      <c r="J87" s="48"/>
      <c r="K87" s="5"/>
      <c r="L87" s="61"/>
      <c r="M87" s="61"/>
      <c r="N87" s="5"/>
      <c r="O87" s="11"/>
    </row>
    <row r="88" spans="1:15" ht="14.25" customHeight="1">
      <c r="A88" s="24"/>
      <c r="B88" s="29"/>
      <c r="C88" s="790"/>
      <c r="D88" s="45"/>
      <c r="E88" s="510"/>
      <c r="F88" s="486"/>
      <c r="G88" s="109"/>
      <c r="H88" s="48"/>
      <c r="I88" s="48"/>
      <c r="J88" s="48"/>
      <c r="K88" s="5"/>
      <c r="L88" s="61"/>
      <c r="M88" s="61"/>
      <c r="N88" s="5"/>
      <c r="O88" s="11"/>
    </row>
    <row r="89" spans="1:15" ht="14.25" customHeight="1">
      <c r="A89" s="24"/>
      <c r="B89" s="29"/>
      <c r="C89" s="790"/>
      <c r="D89" s="45"/>
      <c r="E89" s="510"/>
      <c r="F89" s="486"/>
      <c r="G89" s="109"/>
      <c r="H89" s="48"/>
      <c r="I89" s="48"/>
      <c r="J89" s="48"/>
      <c r="K89" s="5"/>
      <c r="L89" s="61"/>
      <c r="M89" s="61"/>
      <c r="N89" s="5"/>
      <c r="O89" s="11"/>
    </row>
    <row r="90" spans="1:15" ht="14.25" customHeight="1">
      <c r="A90" s="24"/>
      <c r="B90" s="29"/>
      <c r="C90" s="790"/>
      <c r="D90" s="45"/>
      <c r="E90" s="510"/>
      <c r="F90" s="486"/>
      <c r="G90" s="109"/>
      <c r="H90" s="48"/>
      <c r="I90" s="48"/>
      <c r="J90" s="48"/>
      <c r="K90" s="5"/>
      <c r="L90" s="61"/>
      <c r="M90" s="61"/>
      <c r="N90" s="5"/>
      <c r="O90" s="11"/>
    </row>
    <row r="91" spans="1:15" s="3" customFormat="1" ht="12" customHeight="1">
      <c r="A91" s="26">
        <f>IF(OR(A82=30,A82=0)=TRUE,0,A82+1)</f>
        <v>27</v>
      </c>
      <c r="B91" s="6"/>
      <c r="C91" s="790"/>
      <c r="D91" s="31"/>
      <c r="E91" s="346"/>
      <c r="F91" s="358"/>
      <c r="G91" s="496"/>
      <c r="H91" s="51"/>
      <c r="I91" s="51"/>
      <c r="J91" s="50"/>
      <c r="K91" s="6"/>
      <c r="L91" s="61"/>
      <c r="M91" s="61"/>
      <c r="N91" s="6"/>
      <c r="O91" s="14"/>
    </row>
    <row r="92" spans="1:15" s="3" customFormat="1" ht="12" customHeight="1">
      <c r="A92" s="23"/>
      <c r="B92" s="7"/>
      <c r="C92" s="790"/>
      <c r="D92" s="31"/>
      <c r="E92" s="346"/>
      <c r="F92" s="358"/>
      <c r="G92" s="496"/>
      <c r="H92" s="51"/>
      <c r="I92" s="51"/>
      <c r="J92" s="51"/>
      <c r="K92" s="6"/>
      <c r="L92" s="61"/>
      <c r="M92" s="61"/>
      <c r="N92" s="6"/>
      <c r="O92" s="14"/>
    </row>
    <row r="93" spans="1:15" s="3" customFormat="1" ht="12" customHeight="1">
      <c r="A93" s="15"/>
      <c r="B93" s="7"/>
      <c r="C93" s="790"/>
      <c r="D93" s="31"/>
      <c r="E93" s="346"/>
      <c r="F93" s="358"/>
      <c r="G93" s="496"/>
      <c r="H93" s="51"/>
      <c r="I93" s="51"/>
      <c r="J93" s="51"/>
      <c r="K93" s="6"/>
      <c r="L93" s="61"/>
      <c r="M93" s="61"/>
      <c r="N93" s="6"/>
      <c r="O93" s="14"/>
    </row>
    <row r="94" spans="1:15" s="3" customFormat="1" ht="12" customHeight="1">
      <c r="A94" s="15"/>
      <c r="B94" s="7"/>
      <c r="C94" s="790"/>
      <c r="D94" s="31"/>
      <c r="E94" s="346"/>
      <c r="F94" s="358"/>
      <c r="G94" s="496"/>
      <c r="H94" s="51"/>
      <c r="I94" s="51"/>
      <c r="J94" s="51"/>
      <c r="K94" s="6"/>
      <c r="L94" s="61"/>
      <c r="M94" s="61"/>
      <c r="N94" s="6"/>
      <c r="O94" s="14"/>
    </row>
    <row r="95" spans="1:15" s="3" customFormat="1" ht="12" customHeight="1">
      <c r="A95" s="15"/>
      <c r="B95" s="7"/>
      <c r="C95" s="790"/>
      <c r="D95" s="31"/>
      <c r="E95" s="692" t="s">
        <v>56</v>
      </c>
      <c r="F95" s="693"/>
      <c r="G95" s="694"/>
      <c r="H95" s="51"/>
      <c r="I95" s="51"/>
      <c r="J95" s="51"/>
      <c r="K95" s="6"/>
      <c r="L95" s="61"/>
      <c r="M95" s="61"/>
      <c r="N95" s="6"/>
      <c r="O95" s="14"/>
    </row>
    <row r="96" spans="1:15" s="3" customFormat="1" ht="12" customHeight="1">
      <c r="A96" s="15"/>
      <c r="B96" s="7"/>
      <c r="C96" s="790"/>
      <c r="D96" s="31"/>
      <c r="E96" s="695" t="s">
        <v>84</v>
      </c>
      <c r="F96" s="696"/>
      <c r="G96" s="638"/>
      <c r="H96" s="111"/>
      <c r="I96" s="128"/>
      <c r="J96" s="51"/>
      <c r="K96" s="6"/>
      <c r="L96" s="61"/>
      <c r="M96" s="61"/>
      <c r="N96" s="6"/>
      <c r="O96" s="14"/>
    </row>
    <row r="97" spans="1:15" s="3" customFormat="1" ht="12" customHeight="1">
      <c r="A97" s="15"/>
      <c r="B97" s="7"/>
      <c r="C97" s="790"/>
      <c r="D97" s="31"/>
      <c r="E97" s="697" t="s">
        <v>55</v>
      </c>
      <c r="F97" s="698" t="s">
        <v>55</v>
      </c>
      <c r="G97" s="612" t="s">
        <v>55</v>
      </c>
      <c r="H97" s="129"/>
      <c r="I97" s="177"/>
      <c r="J97" s="51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90"/>
      <c r="D98" s="36"/>
      <c r="E98" s="699" t="s">
        <v>16</v>
      </c>
      <c r="F98" s="700" t="s">
        <v>80</v>
      </c>
      <c r="G98" s="633" t="s">
        <v>85</v>
      </c>
      <c r="H98" s="129"/>
      <c r="I98" s="129"/>
      <c r="J98" s="51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7"/>
      <c r="D99" s="67"/>
      <c r="E99" s="67"/>
      <c r="F99" s="67"/>
      <c r="G99" s="67"/>
      <c r="H99" s="67"/>
      <c r="I99" s="67"/>
      <c r="J99" s="67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85" t="str">
        <f>January!C10</f>
        <v>GIPPSLAND REGION 2011</v>
      </c>
      <c r="E100" s="785"/>
      <c r="F100" s="785"/>
      <c r="G100" s="786"/>
      <c r="H100" s="786"/>
      <c r="I100" s="786"/>
      <c r="J100" s="155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56"/>
      <c r="E101" s="156"/>
      <c r="F101" s="156"/>
      <c r="G101" s="156"/>
      <c r="H101" s="156"/>
      <c r="I101" s="156"/>
      <c r="J101" s="155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5">
    <mergeCell ref="C14:C30"/>
    <mergeCell ref="C82:C98"/>
    <mergeCell ref="C31:C47"/>
    <mergeCell ref="C48:C64"/>
    <mergeCell ref="C65:C81"/>
    <mergeCell ref="D3:I3"/>
    <mergeCell ref="D4:I4"/>
    <mergeCell ref="D6:I9"/>
    <mergeCell ref="C10:J10"/>
    <mergeCell ref="D100:F100"/>
    <mergeCell ref="G100:I100"/>
    <mergeCell ref="D66:D80"/>
    <mergeCell ref="D53:I53"/>
    <mergeCell ref="D54:I54"/>
    <mergeCell ref="D84:G84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S140"/>
  <sheetViews>
    <sheetView showGridLines="0" showRowColHeaders="0" showZeros="0" zoomScale="55" zoomScaleNormal="55" zoomScalePageLayoutView="0" workbookViewId="0" topLeftCell="A1">
      <selection activeCell="F57" sqref="F57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5"/>
      <c r="L5" s="40"/>
      <c r="M5" s="40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"DECEMBER "&amp;January!L4</f>
        <v>DECEMBER 2011</v>
      </c>
      <c r="E6" s="788"/>
      <c r="F6" s="788"/>
      <c r="G6" s="788"/>
      <c r="H6" s="788"/>
      <c r="I6" s="788"/>
      <c r="J6" s="121"/>
      <c r="K6" s="5"/>
      <c r="L6" s="38" t="s">
        <v>13</v>
      </c>
      <c r="M6" s="39">
        <f>IF(November!I82=29,1,0)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1"/>
      <c r="K7" s="5"/>
      <c r="L7" s="38" t="s">
        <v>6</v>
      </c>
      <c r="M7" s="39">
        <f>IF(November!A91=30,1,0)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1"/>
      <c r="K8" s="5"/>
      <c r="L8" s="38" t="s">
        <v>7</v>
      </c>
      <c r="M8" s="39">
        <f>IF(November!E82=30,1,0)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1"/>
      <c r="K9" s="5"/>
      <c r="L9" s="38" t="s">
        <v>8</v>
      </c>
      <c r="M9" s="39">
        <f>IF(November!F82=30,1,0)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89" t="str">
        <f>January!C10</f>
        <v>GIPPSLAND REGION 2011</v>
      </c>
      <c r="D10" s="789"/>
      <c r="E10" s="789"/>
      <c r="F10" s="789"/>
      <c r="G10" s="789"/>
      <c r="H10" s="789"/>
      <c r="I10" s="789"/>
      <c r="J10" s="789"/>
      <c r="K10" s="5"/>
      <c r="L10" s="38" t="s">
        <v>14</v>
      </c>
      <c r="M10" s="39">
        <f>IF(November!G82=30,1,0)</f>
        <v>1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/>
      <c r="E11"/>
      <c r="F11"/>
      <c r="G11"/>
      <c r="H11"/>
      <c r="I11"/>
      <c r="J11"/>
      <c r="K11" s="5"/>
      <c r="L11" s="38" t="s">
        <v>9</v>
      </c>
      <c r="M11" s="39">
        <f>IF(November!H82=30,1,0)</f>
        <v>0</v>
      </c>
      <c r="N11" s="7"/>
      <c r="O11" s="15"/>
      <c r="P11"/>
      <c r="Q11"/>
      <c r="R11"/>
      <c r="S11"/>
    </row>
    <row r="12" spans="1:15" ht="15">
      <c r="A12" s="11"/>
      <c r="B12" s="5"/>
      <c r="C12" s="67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40"/>
      <c r="M12" s="41" t="s">
        <v>12</v>
      </c>
      <c r="N12" s="5"/>
      <c r="O12" s="11"/>
    </row>
    <row r="13" spans="1:17" ht="7.5" customHeight="1" thickBot="1">
      <c r="A13" s="26"/>
      <c r="B13" s="5"/>
      <c r="C13" s="67"/>
      <c r="D13" s="119"/>
      <c r="K13" s="5"/>
      <c r="L13" s="40"/>
      <c r="M13" s="41" t="s">
        <v>12</v>
      </c>
      <c r="N13" s="5"/>
      <c r="O13" s="11"/>
      <c r="P13" s="9"/>
      <c r="Q13" s="9"/>
    </row>
    <row r="14" spans="1:17" ht="14.25" customHeight="1" thickTop="1">
      <c r="A14" s="27">
        <v>1</v>
      </c>
      <c r="B14" s="29">
        <v>8</v>
      </c>
      <c r="C14" s="790" t="str">
        <f>"WEEK "&amp;B14</f>
        <v>WEEK 8</v>
      </c>
      <c r="D14" s="368"/>
      <c r="E14" s="48"/>
      <c r="F14" s="48">
        <f>IF(M8=1,1,IF(E14&gt;0,E14+1,0))</f>
        <v>0</v>
      </c>
      <c r="G14" s="49">
        <f>IF(M9=1,1,IF(F14&gt;0,F14+1,0))</f>
        <v>0</v>
      </c>
      <c r="H14" s="44">
        <f>IF(M10=1,1,IF(G14&gt;0,G14+1,0))</f>
        <v>1</v>
      </c>
      <c r="I14" s="55">
        <f>IF(M11=1,1,IF(H14&gt;0,H14+1,0))</f>
        <v>2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90"/>
      <c r="D15" s="368"/>
      <c r="E15" s="48"/>
      <c r="F15" s="48"/>
      <c r="G15" s="49"/>
      <c r="H15" s="405"/>
      <c r="I15" s="49"/>
      <c r="J15" s="48"/>
      <c r="K15" s="5"/>
      <c r="L15" s="5"/>
      <c r="M15" s="29"/>
      <c r="N15" s="5"/>
      <c r="O15" s="11"/>
    </row>
    <row r="16" spans="1:15" ht="14.25" customHeight="1">
      <c r="A16" s="27"/>
      <c r="B16" s="29"/>
      <c r="C16" s="790"/>
      <c r="D16" s="368"/>
      <c r="E16" s="48"/>
      <c r="F16" s="48"/>
      <c r="G16" s="49"/>
      <c r="H16" s="865" t="s">
        <v>212</v>
      </c>
      <c r="I16" s="866"/>
      <c r="J16" s="48"/>
      <c r="K16" s="5"/>
      <c r="L16" s="5"/>
      <c r="M16" s="29"/>
      <c r="N16" s="5"/>
      <c r="O16" s="11"/>
    </row>
    <row r="17" spans="1:15" ht="14.25" customHeight="1">
      <c r="A17" s="27"/>
      <c r="B17" s="29"/>
      <c r="C17" s="790"/>
      <c r="D17" s="368"/>
      <c r="E17" s="48"/>
      <c r="F17" s="48"/>
      <c r="G17" s="49"/>
      <c r="H17" s="405"/>
      <c r="I17" s="49"/>
      <c r="J17" s="48"/>
      <c r="K17" s="5"/>
      <c r="L17" s="5"/>
      <c r="M17" s="29"/>
      <c r="N17" s="5"/>
      <c r="O17" s="11"/>
    </row>
    <row r="18" spans="1:15" ht="14.25" customHeight="1">
      <c r="A18" s="27"/>
      <c r="B18" s="29"/>
      <c r="C18" s="790"/>
      <c r="D18" s="368"/>
      <c r="E18" s="48"/>
      <c r="F18" s="48"/>
      <c r="G18" s="49"/>
      <c r="H18" s="405"/>
      <c r="I18" s="49"/>
      <c r="J18" s="48"/>
      <c r="K18" s="5"/>
      <c r="L18" s="5"/>
      <c r="M18" s="29"/>
      <c r="N18" s="5"/>
      <c r="O18" s="11"/>
    </row>
    <row r="19" spans="1:15" ht="14.25" customHeight="1">
      <c r="A19" s="27"/>
      <c r="B19" s="29"/>
      <c r="C19" s="790"/>
      <c r="D19" s="368"/>
      <c r="E19" s="48"/>
      <c r="F19" s="48"/>
      <c r="G19" s="49"/>
      <c r="H19" s="405"/>
      <c r="I19" s="49"/>
      <c r="J19" s="48"/>
      <c r="K19" s="5"/>
      <c r="L19" s="5"/>
      <c r="M19" s="29"/>
      <c r="N19" s="5"/>
      <c r="O19" s="11"/>
    </row>
    <row r="20" spans="1:15" ht="14.25" customHeight="1">
      <c r="A20" s="27"/>
      <c r="B20" s="29"/>
      <c r="C20" s="790"/>
      <c r="D20" s="368"/>
      <c r="E20" s="48"/>
      <c r="F20" s="48"/>
      <c r="G20" s="49"/>
      <c r="H20" s="405"/>
      <c r="I20" s="49"/>
      <c r="J20" s="48"/>
      <c r="K20" s="5"/>
      <c r="L20" s="5"/>
      <c r="M20" s="29"/>
      <c r="N20" s="5"/>
      <c r="O20" s="11"/>
    </row>
    <row r="21" spans="1:15" ht="14.25" customHeight="1">
      <c r="A21" s="27"/>
      <c r="B21" s="29"/>
      <c r="C21" s="790"/>
      <c r="D21" s="368"/>
      <c r="E21" s="48"/>
      <c r="F21" s="48"/>
      <c r="G21" s="49"/>
      <c r="H21" s="405"/>
      <c r="I21" s="49"/>
      <c r="J21" s="48"/>
      <c r="K21" s="5"/>
      <c r="L21" s="5"/>
      <c r="M21" s="29"/>
      <c r="N21" s="5"/>
      <c r="O21" s="11"/>
    </row>
    <row r="22" spans="1:15" ht="14.25" customHeight="1">
      <c r="A22" s="27"/>
      <c r="B22" s="29"/>
      <c r="C22" s="790"/>
      <c r="D22" s="368"/>
      <c r="E22" s="48"/>
      <c r="F22" s="48"/>
      <c r="G22" s="49"/>
      <c r="H22" s="405"/>
      <c r="I22" s="49"/>
      <c r="J22" s="48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2</v>
      </c>
      <c r="B23" s="6"/>
      <c r="C23" s="790"/>
      <c r="D23" s="369"/>
      <c r="E23" s="130"/>
      <c r="F23" s="343"/>
      <c r="G23" s="256"/>
      <c r="H23" s="348"/>
      <c r="I23" s="148"/>
      <c r="J23" s="127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90"/>
      <c r="D24" s="370"/>
      <c r="E24" s="343"/>
      <c r="F24" s="343"/>
      <c r="G24" s="256"/>
      <c r="H24" s="348"/>
      <c r="I24" s="148"/>
      <c r="J24" s="127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90"/>
      <c r="D25" s="369"/>
      <c r="E25" s="130"/>
      <c r="F25" s="343"/>
      <c r="G25" s="256"/>
      <c r="H25" s="348"/>
      <c r="I25" s="148"/>
      <c r="J25" s="127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90"/>
      <c r="D26" s="370"/>
      <c r="E26" s="343"/>
      <c r="F26" s="343"/>
      <c r="G26" s="256"/>
      <c r="H26" s="348"/>
      <c r="I26" s="148"/>
      <c r="J26" s="127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90"/>
      <c r="D27" s="370"/>
      <c r="E27" s="343"/>
      <c r="F27" s="343"/>
      <c r="G27" s="256"/>
      <c r="H27" s="348"/>
      <c r="I27" s="148"/>
      <c r="J27" s="127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90"/>
      <c r="D28" s="370"/>
      <c r="F28" s="185"/>
      <c r="G28" s="184"/>
      <c r="H28" s="348"/>
      <c r="I28" s="148"/>
      <c r="J28" s="127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90"/>
      <c r="D29" s="370"/>
      <c r="F29" s="349"/>
      <c r="G29" s="457"/>
      <c r="H29" s="768" t="s">
        <v>55</v>
      </c>
      <c r="I29" s="614" t="s">
        <v>55</v>
      </c>
      <c r="J29" s="128"/>
      <c r="K29" s="5"/>
      <c r="L29" s="5"/>
      <c r="M29" s="5"/>
      <c r="N29" s="7"/>
      <c r="O29" s="15"/>
      <c r="Q29" s="37" t="e">
        <f>LOOKUP(January!L4,December!L14:P63)</f>
        <v>#N/A</v>
      </c>
    </row>
    <row r="30" spans="1:15" s="4" customFormat="1" ht="12" customHeight="1" thickBot="1">
      <c r="A30" s="23"/>
      <c r="B30" s="7"/>
      <c r="C30" s="790"/>
      <c r="D30" s="371"/>
      <c r="E30" s="347"/>
      <c r="F30" s="350"/>
      <c r="G30" s="458"/>
      <c r="H30" s="769" t="s">
        <v>87</v>
      </c>
      <c r="I30" s="767" t="s">
        <v>83</v>
      </c>
      <c r="J30" s="129"/>
      <c r="K30" s="5"/>
      <c r="L30" s="5"/>
      <c r="M30" s="5"/>
      <c r="N30" s="7"/>
      <c r="O30" s="15"/>
    </row>
    <row r="31" spans="1:15" ht="14.25" customHeight="1" thickTop="1">
      <c r="A31" s="24">
        <f>I14+1</f>
        <v>3</v>
      </c>
      <c r="B31" s="29">
        <f>B14+1</f>
        <v>9</v>
      </c>
      <c r="C31" s="790" t="str">
        <f>"WEEK "&amp;B31</f>
        <v>WEEK 9</v>
      </c>
      <c r="D31" s="45" t="str">
        <f>A31&amp;"/"&amp;A40</f>
        <v>3/4</v>
      </c>
      <c r="E31" s="46">
        <f>A40+1</f>
        <v>5</v>
      </c>
      <c r="F31" s="47">
        <f>E31+1</f>
        <v>6</v>
      </c>
      <c r="G31" s="47">
        <f>F31+1</f>
        <v>7</v>
      </c>
      <c r="H31" s="47">
        <f>G31+1</f>
        <v>8</v>
      </c>
      <c r="I31" s="22">
        <f>H31+1</f>
        <v>9</v>
      </c>
      <c r="J31" s="48"/>
      <c r="K31" s="5"/>
      <c r="L31" s="5"/>
      <c r="M31" s="5"/>
      <c r="N31" s="5"/>
      <c r="O31" s="11"/>
    </row>
    <row r="32" spans="1:15" ht="14.25" customHeight="1">
      <c r="A32" s="24"/>
      <c r="B32" s="29"/>
      <c r="C32" s="790"/>
      <c r="D32" s="45"/>
      <c r="E32" s="46"/>
      <c r="F32" s="47"/>
      <c r="G32" s="47"/>
      <c r="H32" s="47"/>
      <c r="I32" s="109"/>
      <c r="J32" s="48"/>
      <c r="K32" s="5"/>
      <c r="L32" s="5"/>
      <c r="M32" s="5"/>
      <c r="N32" s="5"/>
      <c r="O32" s="11"/>
    </row>
    <row r="33" spans="1:15" ht="14.25" customHeight="1">
      <c r="A33" s="24"/>
      <c r="B33" s="29"/>
      <c r="C33" s="790"/>
      <c r="D33" s="45"/>
      <c r="E33" s="46"/>
      <c r="F33" s="47"/>
      <c r="G33" s="47"/>
      <c r="H33" s="47"/>
      <c r="I33" s="109"/>
      <c r="J33" s="48"/>
      <c r="K33" s="5"/>
      <c r="L33" s="5"/>
      <c r="M33" s="5"/>
      <c r="N33" s="5"/>
      <c r="O33" s="11"/>
    </row>
    <row r="34" spans="1:15" ht="14.25" customHeight="1">
      <c r="A34" s="24"/>
      <c r="B34" s="29"/>
      <c r="C34" s="790"/>
      <c r="D34" s="45"/>
      <c r="E34" s="46"/>
      <c r="F34" s="47"/>
      <c r="G34" s="47"/>
      <c r="H34" s="47"/>
      <c r="I34" s="109"/>
      <c r="J34" s="48"/>
      <c r="K34" s="5"/>
      <c r="L34" s="5"/>
      <c r="M34" s="5"/>
      <c r="N34" s="5"/>
      <c r="O34" s="11"/>
    </row>
    <row r="35" spans="1:15" ht="14.25" customHeight="1">
      <c r="A35" s="24"/>
      <c r="B35" s="29"/>
      <c r="C35" s="790"/>
      <c r="D35" s="45"/>
      <c r="E35" s="46"/>
      <c r="F35" s="47"/>
      <c r="G35" s="47"/>
      <c r="H35" s="47"/>
      <c r="I35" s="109"/>
      <c r="J35" s="48"/>
      <c r="K35" s="5"/>
      <c r="L35" s="5"/>
      <c r="M35" s="5"/>
      <c r="N35" s="5"/>
      <c r="O35" s="11"/>
    </row>
    <row r="36" spans="1:15" ht="14.25" customHeight="1">
      <c r="A36" s="24"/>
      <c r="B36" s="29"/>
      <c r="C36" s="790"/>
      <c r="D36" s="45"/>
      <c r="E36" s="46"/>
      <c r="F36" s="47"/>
      <c r="G36" s="47"/>
      <c r="H36" s="47"/>
      <c r="I36" s="109"/>
      <c r="J36" s="48"/>
      <c r="K36" s="5"/>
      <c r="L36" s="5"/>
      <c r="M36" s="5"/>
      <c r="N36" s="5"/>
      <c r="O36" s="11"/>
    </row>
    <row r="37" spans="1:15" ht="14.25" customHeight="1">
      <c r="A37" s="24"/>
      <c r="B37" s="29"/>
      <c r="C37" s="790"/>
      <c r="D37" s="45"/>
      <c r="E37" s="46"/>
      <c r="F37" s="47"/>
      <c r="G37" s="47"/>
      <c r="H37" s="47"/>
      <c r="I37" s="109"/>
      <c r="J37" s="48"/>
      <c r="K37" s="5"/>
      <c r="L37" s="5"/>
      <c r="M37" s="5"/>
      <c r="N37" s="5"/>
      <c r="O37" s="11"/>
    </row>
    <row r="38" spans="1:15" ht="14.25" customHeight="1">
      <c r="A38" s="24"/>
      <c r="B38" s="29"/>
      <c r="C38" s="790"/>
      <c r="D38" s="45"/>
      <c r="E38" s="46"/>
      <c r="F38" s="47"/>
      <c r="G38" s="47"/>
      <c r="H38" s="47"/>
      <c r="I38" s="109"/>
      <c r="J38" s="48"/>
      <c r="K38" s="5"/>
      <c r="L38" s="5"/>
      <c r="M38" s="5"/>
      <c r="N38" s="5"/>
      <c r="O38" s="11"/>
    </row>
    <row r="39" spans="1:15" ht="14.25" customHeight="1">
      <c r="A39" s="24"/>
      <c r="B39" s="29"/>
      <c r="C39" s="790"/>
      <c r="D39" s="45"/>
      <c r="E39" s="46"/>
      <c r="F39" s="47"/>
      <c r="G39" s="47"/>
      <c r="H39" s="47"/>
      <c r="I39" s="109"/>
      <c r="J39" s="48"/>
      <c r="K39" s="5"/>
      <c r="L39" s="5"/>
      <c r="M39" s="5"/>
      <c r="N39" s="5"/>
      <c r="O39" s="11"/>
    </row>
    <row r="40" spans="1:15" s="3" customFormat="1" ht="12" customHeight="1">
      <c r="A40" s="25">
        <f>A31+1</f>
        <v>4</v>
      </c>
      <c r="B40" s="6"/>
      <c r="C40" s="790"/>
      <c r="D40" s="211"/>
      <c r="E40" s="113"/>
      <c r="F40" s="213"/>
      <c r="G40" s="213"/>
      <c r="H40" s="213"/>
      <c r="I40" s="187"/>
      <c r="J40" s="130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90"/>
      <c r="D41" s="116"/>
      <c r="E41" s="113"/>
      <c r="F41" s="213"/>
      <c r="G41" s="213"/>
      <c r="H41" s="213"/>
      <c r="I41" s="187"/>
      <c r="J41" s="130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90"/>
      <c r="D42" s="867"/>
      <c r="E42" s="204"/>
      <c r="F42" s="213"/>
      <c r="G42" s="213"/>
      <c r="H42" s="213"/>
      <c r="I42" s="187"/>
      <c r="J42" s="87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90"/>
      <c r="D43" s="867"/>
      <c r="E43" s="224"/>
      <c r="F43" s="213"/>
      <c r="G43" s="213"/>
      <c r="H43" s="213"/>
      <c r="I43" s="187"/>
      <c r="J43" s="87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90"/>
      <c r="D44" s="867"/>
      <c r="E44" s="204"/>
      <c r="F44" s="210"/>
      <c r="G44" s="210"/>
      <c r="H44" s="210"/>
      <c r="I44" s="284"/>
      <c r="J44" s="131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90"/>
      <c r="D45" s="867"/>
      <c r="E45" s="288"/>
      <c r="F45" s="647" t="s">
        <v>55</v>
      </c>
      <c r="G45" s="276"/>
      <c r="H45" s="248"/>
      <c r="I45" s="205"/>
      <c r="J45" s="132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90"/>
      <c r="D46" s="867"/>
      <c r="E46" s="487"/>
      <c r="F46" s="648" t="s">
        <v>249</v>
      </c>
      <c r="G46" s="286"/>
      <c r="H46" s="286"/>
      <c r="I46" s="181"/>
      <c r="J46" s="133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90"/>
      <c r="D47" s="867"/>
      <c r="E47" s="224"/>
      <c r="G47" s="285"/>
      <c r="H47" s="285"/>
      <c r="I47" s="287"/>
      <c r="J47" s="133"/>
      <c r="K47" s="6"/>
      <c r="L47" s="5"/>
      <c r="M47" s="5"/>
      <c r="N47" s="6"/>
      <c r="O47" s="14"/>
    </row>
    <row r="48" spans="1:15" ht="14.25" customHeight="1">
      <c r="A48" s="24">
        <f>I31+1</f>
        <v>10</v>
      </c>
      <c r="B48" s="29">
        <f>B31+1</f>
        <v>10</v>
      </c>
      <c r="C48" s="790" t="str">
        <f>"WEEK "&amp;B48</f>
        <v>WEEK 10</v>
      </c>
      <c r="D48" s="19" t="str">
        <f>A48&amp;"/"&amp;A57</f>
        <v>10/11</v>
      </c>
      <c r="E48" s="20">
        <f>A57+1</f>
        <v>12</v>
      </c>
      <c r="F48" s="21">
        <f>E48+1</f>
        <v>13</v>
      </c>
      <c r="G48" s="21">
        <f>F48+1</f>
        <v>14</v>
      </c>
      <c r="H48" s="21">
        <f>G48+1</f>
        <v>15</v>
      </c>
      <c r="I48" s="22">
        <f>H48+1</f>
        <v>16</v>
      </c>
      <c r="J48" s="48"/>
      <c r="K48" s="5"/>
      <c r="L48" s="5"/>
      <c r="M48" s="5"/>
      <c r="N48" s="5"/>
      <c r="O48" s="11"/>
    </row>
    <row r="49" spans="1:15" ht="14.25" customHeight="1">
      <c r="A49" s="24"/>
      <c r="B49" s="29"/>
      <c r="C49" s="790"/>
      <c r="D49" s="45"/>
      <c r="E49" s="46"/>
      <c r="F49" s="47"/>
      <c r="G49" s="47"/>
      <c r="H49" s="47"/>
      <c r="I49" s="109"/>
      <c r="J49" s="48"/>
      <c r="K49" s="5"/>
      <c r="L49" s="5"/>
      <c r="M49" s="5"/>
      <c r="N49" s="5"/>
      <c r="O49" s="11"/>
    </row>
    <row r="50" spans="1:15" ht="14.25" customHeight="1">
      <c r="A50" s="24"/>
      <c r="B50" s="29"/>
      <c r="C50" s="790"/>
      <c r="D50" s="45"/>
      <c r="E50" s="46"/>
      <c r="F50" s="47"/>
      <c r="G50" s="47"/>
      <c r="H50" s="47"/>
      <c r="I50" s="109"/>
      <c r="J50" s="48"/>
      <c r="K50" s="5"/>
      <c r="L50" s="5"/>
      <c r="M50" s="5"/>
      <c r="N50" s="5"/>
      <c r="O50" s="11"/>
    </row>
    <row r="51" spans="1:15" ht="14.25" customHeight="1">
      <c r="A51" s="24"/>
      <c r="B51" s="29"/>
      <c r="C51" s="790"/>
      <c r="D51" s="45"/>
      <c r="E51" s="46"/>
      <c r="F51" s="47"/>
      <c r="G51" s="47"/>
      <c r="H51" s="47"/>
      <c r="I51" s="109"/>
      <c r="J51" s="48"/>
      <c r="K51" s="5"/>
      <c r="L51" s="5"/>
      <c r="M51" s="5"/>
      <c r="N51" s="5"/>
      <c r="O51" s="11"/>
    </row>
    <row r="52" spans="1:15" ht="14.25" customHeight="1">
      <c r="A52" s="24"/>
      <c r="B52" s="29"/>
      <c r="C52" s="790"/>
      <c r="D52" s="45"/>
      <c r="E52" s="46"/>
      <c r="F52" s="47"/>
      <c r="G52" s="47"/>
      <c r="H52" s="47"/>
      <c r="I52" s="109"/>
      <c r="J52" s="48"/>
      <c r="K52" s="5"/>
      <c r="L52" s="5"/>
      <c r="M52" s="5"/>
      <c r="N52" s="5"/>
      <c r="O52" s="11"/>
    </row>
    <row r="53" spans="1:15" ht="14.25" customHeight="1">
      <c r="A53" s="24"/>
      <c r="B53" s="29"/>
      <c r="C53" s="790"/>
      <c r="D53" s="45"/>
      <c r="E53" s="46"/>
      <c r="F53" s="47"/>
      <c r="G53" s="47"/>
      <c r="H53" s="47"/>
      <c r="I53" s="109"/>
      <c r="J53" s="48"/>
      <c r="K53" s="5"/>
      <c r="L53" s="5"/>
      <c r="M53" s="5"/>
      <c r="N53" s="5"/>
      <c r="O53" s="11"/>
    </row>
    <row r="54" spans="1:15" ht="14.25" customHeight="1">
      <c r="A54" s="24"/>
      <c r="B54" s="29"/>
      <c r="C54" s="790"/>
      <c r="D54" s="45"/>
      <c r="E54" s="46"/>
      <c r="F54" s="47"/>
      <c r="G54" s="47"/>
      <c r="H54" s="47"/>
      <c r="I54" s="109"/>
      <c r="J54" s="48"/>
      <c r="K54" s="5"/>
      <c r="L54" s="5"/>
      <c r="M54" s="5"/>
      <c r="N54" s="5"/>
      <c r="O54" s="11"/>
    </row>
    <row r="55" spans="1:15" ht="14.25" customHeight="1">
      <c r="A55" s="24"/>
      <c r="B55" s="29"/>
      <c r="C55" s="790"/>
      <c r="D55" s="45"/>
      <c r="E55" s="46"/>
      <c r="F55" s="47"/>
      <c r="G55" s="47"/>
      <c r="H55" s="47"/>
      <c r="I55" s="109"/>
      <c r="J55" s="48"/>
      <c r="K55" s="5"/>
      <c r="L55" s="5"/>
      <c r="M55" s="5"/>
      <c r="N55" s="5"/>
      <c r="O55" s="11"/>
    </row>
    <row r="56" spans="1:15" ht="14.25" customHeight="1">
      <c r="A56" s="24"/>
      <c r="B56" s="29"/>
      <c r="C56" s="790"/>
      <c r="D56" s="45"/>
      <c r="E56" s="46"/>
      <c r="F56" s="47"/>
      <c r="G56" s="47"/>
      <c r="H56" s="47"/>
      <c r="I56" s="109"/>
      <c r="J56" s="48"/>
      <c r="K56" s="5"/>
      <c r="L56" s="5"/>
      <c r="M56" s="5"/>
      <c r="N56" s="5"/>
      <c r="O56" s="11"/>
    </row>
    <row r="57" spans="1:15" s="3" customFormat="1" ht="12" customHeight="1">
      <c r="A57" s="25">
        <f>A48+1</f>
        <v>11</v>
      </c>
      <c r="B57" s="6"/>
      <c r="C57" s="790"/>
      <c r="D57" s="211"/>
      <c r="E57" s="106"/>
      <c r="F57" s="212"/>
      <c r="G57" s="212"/>
      <c r="H57" s="212"/>
      <c r="I57" s="207"/>
      <c r="J57" s="85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90"/>
      <c r="D58" s="223"/>
      <c r="E58" s="222"/>
      <c r="F58" s="224"/>
      <c r="G58" s="224"/>
      <c r="H58" s="224"/>
      <c r="I58" s="225"/>
      <c r="J58" s="112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90"/>
      <c r="D59" s="223"/>
      <c r="E59" s="222"/>
      <c r="F59" s="224"/>
      <c r="G59" s="224"/>
      <c r="H59" s="224"/>
      <c r="I59" s="225"/>
      <c r="J59" s="112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90"/>
      <c r="D60" s="223"/>
      <c r="E60" s="222"/>
      <c r="F60" s="224"/>
      <c r="G60" s="224"/>
      <c r="H60" s="224"/>
      <c r="I60" s="225"/>
      <c r="J60" s="112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90"/>
      <c r="D61" s="223"/>
      <c r="E61" s="222"/>
      <c r="F61" s="224"/>
      <c r="G61" s="224"/>
      <c r="H61" s="224"/>
      <c r="I61" s="225"/>
      <c r="J61" s="112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90"/>
      <c r="D62" s="223"/>
      <c r="E62" s="222"/>
      <c r="F62" s="224"/>
      <c r="G62" s="224"/>
      <c r="H62" s="224"/>
      <c r="I62" s="225"/>
      <c r="J62" s="112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90"/>
      <c r="D63" s="223"/>
      <c r="E63" s="222"/>
      <c r="F63" s="237"/>
      <c r="G63" s="224"/>
      <c r="H63" s="224"/>
      <c r="I63" s="225"/>
      <c r="J63" s="112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90"/>
      <c r="D64" s="226"/>
      <c r="E64" s="222"/>
      <c r="F64" s="316"/>
      <c r="G64" s="228"/>
      <c r="H64" s="228"/>
      <c r="I64" s="229"/>
      <c r="J64" s="117"/>
      <c r="K64" s="6"/>
      <c r="L64" s="5"/>
      <c r="M64" s="5"/>
      <c r="N64" s="6"/>
      <c r="O64" s="14"/>
    </row>
    <row r="65" spans="1:15" ht="14.25" customHeight="1">
      <c r="A65" s="24">
        <f>I48+1</f>
        <v>17</v>
      </c>
      <c r="B65" s="29">
        <f>B48+1</f>
        <v>11</v>
      </c>
      <c r="C65" s="790" t="str">
        <f>"WEEK "&amp;B65</f>
        <v>WEEK 11</v>
      </c>
      <c r="D65" s="19" t="str">
        <f>A65&amp;"/"&amp;A66</f>
        <v>17/18</v>
      </c>
      <c r="E65" s="20">
        <f>A66+1</f>
        <v>19</v>
      </c>
      <c r="F65" s="21">
        <f>E65+1</f>
        <v>20</v>
      </c>
      <c r="G65" s="21">
        <f>F65+1</f>
        <v>21</v>
      </c>
      <c r="H65" s="21">
        <f>G65+1</f>
        <v>22</v>
      </c>
      <c r="I65" s="318">
        <f>H65+1</f>
        <v>23</v>
      </c>
      <c r="J65" s="48"/>
      <c r="K65" s="5"/>
      <c r="L65" s="5"/>
      <c r="M65" s="5"/>
      <c r="N65" s="5"/>
      <c r="O65" s="11"/>
    </row>
    <row r="66" spans="1:15" s="3" customFormat="1" ht="12" customHeight="1">
      <c r="A66" s="25">
        <f>A65+1</f>
        <v>18</v>
      </c>
      <c r="B66" s="6"/>
      <c r="C66" s="790"/>
      <c r="D66" s="211"/>
      <c r="E66" s="251"/>
      <c r="F66" s="208"/>
      <c r="G66" s="208"/>
      <c r="H66" s="208"/>
      <c r="I66" s="459"/>
      <c r="J66" s="85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90"/>
      <c r="D67" s="211"/>
      <c r="E67" s="251"/>
      <c r="F67" s="208"/>
      <c r="G67" s="208"/>
      <c r="H67" s="208"/>
      <c r="I67" s="459"/>
      <c r="J67" s="85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90"/>
      <c r="D68" s="211"/>
      <c r="E68" s="251"/>
      <c r="F68" s="208"/>
      <c r="G68" s="208"/>
      <c r="H68" s="208"/>
      <c r="I68" s="459"/>
      <c r="J68" s="85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90"/>
      <c r="D69" s="211"/>
      <c r="E69" s="251"/>
      <c r="F69" s="208"/>
      <c r="G69" s="208"/>
      <c r="H69" s="208"/>
      <c r="I69" s="459"/>
      <c r="J69" s="85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90"/>
      <c r="D70" s="211"/>
      <c r="E70" s="251"/>
      <c r="F70" s="208"/>
      <c r="G70" s="208"/>
      <c r="H70" s="208"/>
      <c r="I70" s="459"/>
      <c r="J70" s="85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90"/>
      <c r="D71" s="211"/>
      <c r="E71" s="251"/>
      <c r="F71" s="208"/>
      <c r="G71" s="208"/>
      <c r="H71" s="208"/>
      <c r="I71" s="459"/>
      <c r="J71" s="85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90"/>
      <c r="D72" s="211"/>
      <c r="E72" s="251"/>
      <c r="F72" s="208"/>
      <c r="G72" s="208"/>
      <c r="H72" s="208"/>
      <c r="I72" s="459"/>
      <c r="J72" s="85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90"/>
      <c r="D73" s="211"/>
      <c r="E73" s="251"/>
      <c r="F73" s="208"/>
      <c r="G73" s="208"/>
      <c r="H73" s="208"/>
      <c r="I73" s="459"/>
      <c r="J73" s="85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90"/>
      <c r="D74" s="211"/>
      <c r="E74" s="251"/>
      <c r="F74" s="208"/>
      <c r="G74" s="208"/>
      <c r="H74" s="208"/>
      <c r="I74" s="459"/>
      <c r="J74" s="85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90"/>
      <c r="D75" s="223"/>
      <c r="E75" s="222"/>
      <c r="F75" s="224"/>
      <c r="G75" s="224"/>
      <c r="H75" s="224"/>
      <c r="I75" s="460"/>
      <c r="J75" s="112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90"/>
      <c r="D76" s="223"/>
      <c r="E76" s="222"/>
      <c r="F76" s="224"/>
      <c r="G76" s="224"/>
      <c r="H76" s="224"/>
      <c r="I76" s="460"/>
      <c r="J76" s="112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90"/>
      <c r="D77" s="223"/>
      <c r="E77" s="222"/>
      <c r="F77" s="224"/>
      <c r="G77" s="224"/>
      <c r="H77" s="224"/>
      <c r="I77" s="460"/>
      <c r="J77" s="112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90"/>
      <c r="D78" s="223"/>
      <c r="E78" s="222"/>
      <c r="F78" s="224"/>
      <c r="G78" s="224"/>
      <c r="H78" s="224"/>
      <c r="I78" s="460"/>
      <c r="J78" s="112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90"/>
      <c r="D79" s="223"/>
      <c r="E79" s="222"/>
      <c r="F79" s="224"/>
      <c r="G79" s="224"/>
      <c r="H79" s="224"/>
      <c r="I79" s="460"/>
      <c r="J79" s="112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90"/>
      <c r="D80" s="223"/>
      <c r="E80" s="222"/>
      <c r="F80" s="224"/>
      <c r="G80" s="224"/>
      <c r="H80" s="224"/>
      <c r="I80" s="460"/>
      <c r="J80" s="112"/>
      <c r="K80" s="6"/>
      <c r="L80" s="5"/>
      <c r="M80" s="5"/>
      <c r="N80" s="6"/>
      <c r="O80" s="14"/>
    </row>
    <row r="81" spans="1:15" s="3" customFormat="1" ht="12" customHeight="1">
      <c r="A81" s="23"/>
      <c r="B81" s="7"/>
      <c r="C81" s="790"/>
      <c r="D81" s="226"/>
      <c r="E81" s="227"/>
      <c r="F81" s="224"/>
      <c r="G81" s="208"/>
      <c r="H81" s="468" t="s">
        <v>38</v>
      </c>
      <c r="I81" s="467"/>
      <c r="J81" s="112"/>
      <c r="K81" s="6"/>
      <c r="L81" s="5"/>
      <c r="M81" s="5"/>
      <c r="N81" s="6"/>
      <c r="O81" s="14"/>
    </row>
    <row r="82" spans="1:15" ht="14.25" customHeight="1">
      <c r="A82" s="24">
        <f>I65+1</f>
        <v>24</v>
      </c>
      <c r="B82" s="29">
        <f>B65+1</f>
        <v>12</v>
      </c>
      <c r="C82" s="790"/>
      <c r="D82" s="19" t="str">
        <f>A82&amp;"/"&amp;A91</f>
        <v>24/25</v>
      </c>
      <c r="E82" s="146">
        <f>IF(OR(A91=31,A91=0)=TRUE,0,A91+1)</f>
        <v>26</v>
      </c>
      <c r="F82" s="163">
        <f>IF(OR(E82=31,E82=0)=TRUE,0,E82+1)</f>
        <v>27</v>
      </c>
      <c r="G82" s="146">
        <f>IF(OR(F82=31,F82=0)=TRUE,0,F82+1)</f>
        <v>28</v>
      </c>
      <c r="H82" s="146">
        <f>IF(OR(G82=31,G82=0)=TRUE,0,G82+1)</f>
        <v>29</v>
      </c>
      <c r="I82" s="318">
        <f>IF(OR(H82=31,H82=0)=TRUE,0,H82+1)</f>
        <v>30</v>
      </c>
      <c r="J82" s="48"/>
      <c r="K82" s="5"/>
      <c r="L82" s="5"/>
      <c r="M82" s="5"/>
      <c r="N82" s="5"/>
      <c r="O82" s="11"/>
    </row>
    <row r="83" spans="1:15" ht="14.25" customHeight="1">
      <c r="A83" s="24"/>
      <c r="B83" s="29"/>
      <c r="C83" s="790"/>
      <c r="D83" s="245" t="s">
        <v>45</v>
      </c>
      <c r="E83" s="523" t="s">
        <v>46</v>
      </c>
      <c r="F83" s="312"/>
      <c r="G83" s="404"/>
      <c r="H83" s="404"/>
      <c r="I83" s="313"/>
      <c r="J83" s="48"/>
      <c r="K83" s="5"/>
      <c r="L83" s="5"/>
      <c r="M83" s="5"/>
      <c r="N83" s="5"/>
      <c r="O83" s="11"/>
    </row>
    <row r="84" spans="1:15" ht="14.25" customHeight="1">
      <c r="A84" s="24"/>
      <c r="B84" s="29"/>
      <c r="C84" s="790"/>
      <c r="D84" s="45"/>
      <c r="E84" s="509"/>
      <c r="F84" s="312"/>
      <c r="G84" s="404"/>
      <c r="H84" s="404"/>
      <c r="I84" s="313"/>
      <c r="J84" s="48"/>
      <c r="K84" s="5"/>
      <c r="L84" s="5"/>
      <c r="M84" s="5"/>
      <c r="N84" s="5"/>
      <c r="O84" s="11"/>
    </row>
    <row r="85" spans="1:15" ht="14.25" customHeight="1">
      <c r="A85" s="24"/>
      <c r="B85" s="29"/>
      <c r="C85" s="790"/>
      <c r="D85" s="45"/>
      <c r="E85" s="509"/>
      <c r="F85" s="312"/>
      <c r="G85" s="404"/>
      <c r="H85" s="404"/>
      <c r="I85" s="313"/>
      <c r="J85" s="48"/>
      <c r="K85" s="5"/>
      <c r="L85" s="5"/>
      <c r="M85" s="5"/>
      <c r="N85" s="5"/>
      <c r="O85" s="11"/>
    </row>
    <row r="86" spans="1:15" ht="14.25" customHeight="1">
      <c r="A86" s="24"/>
      <c r="B86" s="29"/>
      <c r="C86" s="790"/>
      <c r="D86" s="45"/>
      <c r="E86" s="509"/>
      <c r="F86" s="312"/>
      <c r="G86" s="404"/>
      <c r="H86" s="404"/>
      <c r="I86" s="313"/>
      <c r="J86" s="48"/>
      <c r="K86" s="5"/>
      <c r="L86" s="5"/>
      <c r="M86" s="5"/>
      <c r="N86" s="5"/>
      <c r="O86" s="11"/>
    </row>
    <row r="87" spans="1:15" ht="14.25" customHeight="1">
      <c r="A87" s="24"/>
      <c r="B87" s="29"/>
      <c r="C87" s="790"/>
      <c r="D87" s="45"/>
      <c r="E87" s="509"/>
      <c r="F87" s="312"/>
      <c r="G87" s="404"/>
      <c r="H87" s="404"/>
      <c r="I87" s="313"/>
      <c r="J87" s="48"/>
      <c r="K87" s="5"/>
      <c r="L87" s="5"/>
      <c r="M87" s="5"/>
      <c r="N87" s="5"/>
      <c r="O87" s="11"/>
    </row>
    <row r="88" spans="1:15" ht="14.25" customHeight="1">
      <c r="A88" s="24"/>
      <c r="B88" s="29"/>
      <c r="C88" s="790"/>
      <c r="D88" s="45"/>
      <c r="E88" s="509"/>
      <c r="F88" s="312"/>
      <c r="G88" s="404"/>
      <c r="H88" s="404"/>
      <c r="I88" s="313"/>
      <c r="J88" s="48"/>
      <c r="K88" s="5"/>
      <c r="L88" s="5"/>
      <c r="M88" s="5"/>
      <c r="N88" s="5"/>
      <c r="O88" s="11"/>
    </row>
    <row r="89" spans="1:15" ht="14.25" customHeight="1">
      <c r="A89" s="24"/>
      <c r="B89" s="29"/>
      <c r="C89" s="790"/>
      <c r="D89" s="45"/>
      <c r="E89" s="509"/>
      <c r="F89" s="312"/>
      <c r="G89" s="404"/>
      <c r="H89" s="404"/>
      <c r="I89" s="313"/>
      <c r="J89" s="48"/>
      <c r="K89" s="5"/>
      <c r="L89" s="5"/>
      <c r="M89" s="5"/>
      <c r="N89" s="5"/>
      <c r="O89" s="11"/>
    </row>
    <row r="90" spans="1:15" ht="14.25" customHeight="1">
      <c r="A90" s="24"/>
      <c r="B90" s="29"/>
      <c r="C90" s="790"/>
      <c r="D90" s="45"/>
      <c r="E90" s="509"/>
      <c r="F90" s="312"/>
      <c r="G90" s="404"/>
      <c r="H90" s="404"/>
      <c r="I90" s="313"/>
      <c r="J90" s="48"/>
      <c r="K90" s="5"/>
      <c r="L90" s="5"/>
      <c r="M90" s="5"/>
      <c r="N90" s="5"/>
      <c r="O90" s="11"/>
    </row>
    <row r="91" spans="1:15" s="3" customFormat="1" ht="12" customHeight="1">
      <c r="A91" s="26">
        <f>IF(OR(A82=31,A82=0)=TRUE,0,A82+1)</f>
        <v>25</v>
      </c>
      <c r="B91" s="6"/>
      <c r="C91" s="790"/>
      <c r="D91" s="245"/>
      <c r="E91" s="523"/>
      <c r="F91" s="394"/>
      <c r="G91" s="461"/>
      <c r="H91" s="461"/>
      <c r="I91" s="319"/>
      <c r="J91" s="85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90"/>
      <c r="D92" s="245"/>
      <c r="E92" s="462"/>
      <c r="F92" s="410"/>
      <c r="G92" s="332"/>
      <c r="H92" s="332"/>
      <c r="I92" s="322"/>
      <c r="J92" s="112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90"/>
      <c r="D93" s="223"/>
      <c r="E93" s="462"/>
      <c r="F93" s="410"/>
      <c r="G93" s="332"/>
      <c r="H93" s="332"/>
      <c r="I93" s="322"/>
      <c r="J93" s="112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90"/>
      <c r="D94" s="223"/>
      <c r="E94" s="462"/>
      <c r="F94" s="410"/>
      <c r="G94" s="332"/>
      <c r="H94" s="332"/>
      <c r="I94" s="322"/>
      <c r="J94" s="112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90"/>
      <c r="D95" s="223"/>
      <c r="E95" s="462"/>
      <c r="F95" s="410"/>
      <c r="G95" s="332"/>
      <c r="H95" s="332"/>
      <c r="I95" s="322"/>
      <c r="J95" s="112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90"/>
      <c r="D96" s="223"/>
      <c r="E96" s="462"/>
      <c r="F96" s="410"/>
      <c r="G96" s="332"/>
      <c r="H96" s="332"/>
      <c r="I96" s="322"/>
      <c r="J96" s="112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90"/>
      <c r="D97" s="223"/>
      <c r="E97" s="462"/>
      <c r="F97" s="410"/>
      <c r="G97" s="332"/>
      <c r="H97" s="332"/>
      <c r="I97" s="322"/>
      <c r="J97" s="112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90"/>
      <c r="D98" s="289"/>
      <c r="E98" s="463"/>
      <c r="F98" s="464"/>
      <c r="G98" s="465"/>
      <c r="H98" s="465"/>
      <c r="I98" s="333"/>
      <c r="J98" s="112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7"/>
      <c r="D99" s="67"/>
      <c r="E99" s="67"/>
      <c r="F99" s="67"/>
      <c r="G99" s="67"/>
      <c r="H99" s="67"/>
      <c r="I99" s="67"/>
      <c r="J99" s="67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85" t="str">
        <f>January!C10</f>
        <v>GIPPSLAND REGION 2011</v>
      </c>
      <c r="E100" s="785"/>
      <c r="F100" s="785"/>
      <c r="G100" s="786">
        <f>January!G100</f>
        <v>0</v>
      </c>
      <c r="H100" s="786"/>
      <c r="I100" s="786"/>
      <c r="J100" s="155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56"/>
      <c r="E101" s="156"/>
      <c r="F101" s="156"/>
      <c r="G101" s="156"/>
      <c r="H101" s="156"/>
      <c r="I101" s="156"/>
      <c r="J101" s="155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5">
    <mergeCell ref="D46:D47"/>
    <mergeCell ref="D100:F100"/>
    <mergeCell ref="D42:D43"/>
    <mergeCell ref="D44:D45"/>
    <mergeCell ref="C10:J10"/>
    <mergeCell ref="D3:I3"/>
    <mergeCell ref="D4:I4"/>
    <mergeCell ref="D6:I9"/>
    <mergeCell ref="C82:C98"/>
    <mergeCell ref="G100:I100"/>
    <mergeCell ref="C65:C81"/>
    <mergeCell ref="H16:I16"/>
    <mergeCell ref="C14:C30"/>
    <mergeCell ref="C31:C47"/>
    <mergeCell ref="C48:C6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S140"/>
  <sheetViews>
    <sheetView showGridLines="0" showRowColHeaders="0" showZeros="0" zoomScale="55" zoomScaleNormal="55" zoomScalePageLayoutView="0" workbookViewId="0" topLeftCell="A7">
      <selection activeCell="H73" sqref="H73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5"/>
      <c r="L5" s="5"/>
      <c r="M5" s="5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IF(January!P2=1,"FEBRUARY","FEBRUARY "&amp;January!L4)</f>
        <v>FEBRUARY 2011</v>
      </c>
      <c r="E6" s="788"/>
      <c r="F6" s="788"/>
      <c r="G6" s="788"/>
      <c r="H6" s="788"/>
      <c r="I6" s="788"/>
      <c r="J6" s="122"/>
      <c r="K6" s="5"/>
      <c r="L6" s="38" t="s">
        <v>13</v>
      </c>
      <c r="M6" s="39" t="e">
        <f>IF(January!M10=1,1,0)</f>
        <v>#N/A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2"/>
      <c r="K7" s="5"/>
      <c r="L7" s="38" t="s">
        <v>6</v>
      </c>
      <c r="M7" s="39" t="e">
        <f>IF(January!M11=1,1,0)</f>
        <v>#N/A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2"/>
      <c r="K8" s="5"/>
      <c r="L8" s="38" t="s">
        <v>7</v>
      </c>
      <c r="M8" s="39"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2"/>
      <c r="K9" s="5"/>
      <c r="L9" s="38" t="s">
        <v>8</v>
      </c>
      <c r="M9" s="39">
        <f>IF(January!M6=1,1,0)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89" t="str">
        <f>January!C10</f>
        <v>GIPPSLAND REGION 2011</v>
      </c>
      <c r="D10" s="789"/>
      <c r="E10" s="789"/>
      <c r="F10" s="789"/>
      <c r="G10" s="789"/>
      <c r="H10" s="789"/>
      <c r="I10" s="789"/>
      <c r="J10" s="789"/>
      <c r="K10" s="5"/>
      <c r="L10" s="38" t="s">
        <v>14</v>
      </c>
      <c r="M10" s="39" t="e">
        <f>IF(January!M7=1,1,0)</f>
        <v>#N/A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 s="67"/>
      <c r="E11" s="67"/>
      <c r="F11" s="67"/>
      <c r="G11" s="67"/>
      <c r="H11" s="67"/>
      <c r="I11" s="67"/>
      <c r="J11" s="67"/>
      <c r="K11" s="5"/>
      <c r="L11" s="38" t="s">
        <v>9</v>
      </c>
      <c r="M11" s="39" t="e">
        <f>IF(January!M8=1,1,0)</f>
        <v>#N/A</v>
      </c>
      <c r="N11" s="7"/>
      <c r="O11" s="15"/>
      <c r="P11"/>
      <c r="Q11"/>
      <c r="R11"/>
      <c r="S11"/>
    </row>
    <row r="12" spans="1:15" ht="15">
      <c r="A12" s="11"/>
      <c r="B12" s="5"/>
      <c r="C12" s="67"/>
      <c r="D12" s="118" t="s">
        <v>0</v>
      </c>
      <c r="E12" s="118" t="s">
        <v>1</v>
      </c>
      <c r="F12" s="118" t="s">
        <v>2</v>
      </c>
      <c r="G12" s="118" t="s">
        <v>3</v>
      </c>
      <c r="H12" s="118" t="s">
        <v>4</v>
      </c>
      <c r="I12" s="118" t="s">
        <v>5</v>
      </c>
      <c r="J12" s="118"/>
      <c r="K12" s="5"/>
      <c r="L12" s="5"/>
      <c r="M12" s="10" t="s">
        <v>12</v>
      </c>
      <c r="N12" s="5"/>
      <c r="O12" s="11"/>
    </row>
    <row r="13" spans="1:17" ht="13.5" thickBot="1">
      <c r="A13" s="26"/>
      <c r="B13" s="5"/>
      <c r="C13" s="67"/>
      <c r="D13" s="119"/>
      <c r="E13" s="67"/>
      <c r="F13" s="67"/>
      <c r="G13" s="67"/>
      <c r="H13" s="67"/>
      <c r="I13" s="67"/>
      <c r="J13" s="67"/>
      <c r="K13" s="5"/>
      <c r="L13" s="5"/>
      <c r="M13" s="10" t="s">
        <v>12</v>
      </c>
      <c r="N13" s="5"/>
      <c r="O13" s="11"/>
      <c r="P13" s="9"/>
      <c r="Q13" s="9"/>
    </row>
    <row r="14" spans="1:17" ht="14.25" customHeight="1" thickTop="1">
      <c r="A14" s="27">
        <v>0</v>
      </c>
      <c r="B14" s="29">
        <v>1</v>
      </c>
      <c r="C14" s="790" t="str">
        <f>"WEEK "&amp;B14</f>
        <v>WEEK 1</v>
      </c>
      <c r="D14" s="48"/>
      <c r="E14" s="49"/>
      <c r="F14" s="44">
        <v>1</v>
      </c>
      <c r="G14" s="17">
        <v>2</v>
      </c>
      <c r="H14" s="44">
        <v>3</v>
      </c>
      <c r="I14" s="18">
        <v>4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7" s="3" customFormat="1" ht="12" customHeight="1">
      <c r="A15" s="28" t="e">
        <f>IF(M6=1,1,IF(A14=1,A14+1,0))</f>
        <v>#N/A</v>
      </c>
      <c r="B15" s="6"/>
      <c r="C15" s="790"/>
      <c r="D15" s="85"/>
      <c r="E15" s="421"/>
      <c r="F15" s="208" t="s">
        <v>35</v>
      </c>
      <c r="G15" s="75"/>
      <c r="H15" s="94"/>
      <c r="I15" s="76"/>
      <c r="J15" s="85"/>
      <c r="K15" s="5"/>
      <c r="L15" s="5"/>
      <c r="M15" s="5"/>
      <c r="N15" s="6"/>
      <c r="O15" s="14"/>
      <c r="P15" s="9">
        <v>2006</v>
      </c>
      <c r="Q15" s="9">
        <v>28</v>
      </c>
    </row>
    <row r="16" spans="1:17" s="4" customFormat="1" ht="12" customHeight="1">
      <c r="A16" s="15"/>
      <c r="B16" s="7"/>
      <c r="C16" s="790"/>
      <c r="D16" s="87"/>
      <c r="E16" s="340"/>
      <c r="F16" s="96"/>
      <c r="G16" s="79"/>
      <c r="H16" s="96"/>
      <c r="I16" s="76"/>
      <c r="J16" s="87"/>
      <c r="K16" s="5"/>
      <c r="L16" s="5"/>
      <c r="M16" s="5"/>
      <c r="N16" s="7"/>
      <c r="O16" s="15"/>
      <c r="P16">
        <v>2007</v>
      </c>
      <c r="Q16" s="4">
        <v>28</v>
      </c>
    </row>
    <row r="17" spans="1:16" s="4" customFormat="1" ht="12" customHeight="1">
      <c r="A17" s="15"/>
      <c r="B17" s="7"/>
      <c r="C17" s="790"/>
      <c r="D17" s="87"/>
      <c r="E17" s="340"/>
      <c r="F17" s="96"/>
      <c r="G17" s="79"/>
      <c r="H17" s="96"/>
      <c r="I17" s="76"/>
      <c r="J17" s="87"/>
      <c r="K17" s="5"/>
      <c r="L17" s="5"/>
      <c r="M17" s="5"/>
      <c r="N17" s="7"/>
      <c r="O17" s="15"/>
      <c r="P17"/>
    </row>
    <row r="18" spans="1:16" s="4" customFormat="1" ht="12" customHeight="1">
      <c r="A18" s="15"/>
      <c r="B18" s="7"/>
      <c r="C18" s="790"/>
      <c r="D18" s="87"/>
      <c r="E18" s="340"/>
      <c r="F18" s="96"/>
      <c r="G18" s="79"/>
      <c r="H18" s="96"/>
      <c r="I18" s="76"/>
      <c r="J18" s="87"/>
      <c r="K18" s="5"/>
      <c r="L18" s="5"/>
      <c r="M18" s="5"/>
      <c r="N18" s="7"/>
      <c r="O18" s="15"/>
      <c r="P18"/>
    </row>
    <row r="19" spans="1:16" s="4" customFormat="1" ht="12" customHeight="1">
      <c r="A19" s="15"/>
      <c r="B19" s="7"/>
      <c r="C19" s="790"/>
      <c r="D19" s="87"/>
      <c r="E19" s="340"/>
      <c r="F19" s="96"/>
      <c r="G19" s="79"/>
      <c r="H19" s="96"/>
      <c r="I19" s="76"/>
      <c r="J19" s="87"/>
      <c r="K19" s="5"/>
      <c r="L19" s="5"/>
      <c r="M19" s="5"/>
      <c r="N19" s="7"/>
      <c r="O19" s="15"/>
      <c r="P19"/>
    </row>
    <row r="20" spans="1:16" s="4" customFormat="1" ht="12" customHeight="1">
      <c r="A20" s="15"/>
      <c r="B20" s="7"/>
      <c r="C20" s="790"/>
      <c r="D20" s="87"/>
      <c r="E20" s="340"/>
      <c r="F20" s="96"/>
      <c r="G20" s="79"/>
      <c r="H20" s="96"/>
      <c r="I20" s="76"/>
      <c r="J20" s="87"/>
      <c r="K20" s="5"/>
      <c r="L20" s="5"/>
      <c r="M20" s="5"/>
      <c r="N20" s="7"/>
      <c r="O20" s="15"/>
      <c r="P20"/>
    </row>
    <row r="21" spans="1:16" s="4" customFormat="1" ht="12" customHeight="1">
      <c r="A21" s="15"/>
      <c r="B21" s="7"/>
      <c r="C21" s="790"/>
      <c r="D21" s="87"/>
      <c r="E21" s="340"/>
      <c r="F21" s="96"/>
      <c r="G21" s="79"/>
      <c r="H21" s="96"/>
      <c r="I21" s="76"/>
      <c r="J21" s="87"/>
      <c r="K21" s="5"/>
      <c r="L21" s="5"/>
      <c r="M21" s="5"/>
      <c r="N21" s="7"/>
      <c r="O21" s="15"/>
      <c r="P21"/>
    </row>
    <row r="22" spans="1:16" s="4" customFormat="1" ht="12" customHeight="1">
      <c r="A22" s="15"/>
      <c r="B22" s="7"/>
      <c r="C22" s="790"/>
      <c r="D22" s="87"/>
      <c r="E22" s="340"/>
      <c r="F22" s="96"/>
      <c r="G22" s="79"/>
      <c r="H22" s="96"/>
      <c r="I22" s="76"/>
      <c r="J22" s="87"/>
      <c r="K22" s="5"/>
      <c r="L22" s="5"/>
      <c r="M22" s="5"/>
      <c r="N22" s="7"/>
      <c r="O22" s="15"/>
      <c r="P22"/>
    </row>
    <row r="23" spans="1:16" s="4" customFormat="1" ht="12" customHeight="1">
      <c r="A23" s="15"/>
      <c r="B23" s="7"/>
      <c r="C23" s="790"/>
      <c r="D23" s="87"/>
      <c r="E23" s="340"/>
      <c r="F23" s="96"/>
      <c r="G23" s="79"/>
      <c r="H23" s="96"/>
      <c r="I23" s="76"/>
      <c r="J23" s="87"/>
      <c r="K23" s="5"/>
      <c r="L23" s="5"/>
      <c r="M23" s="5"/>
      <c r="N23" s="7"/>
      <c r="O23" s="15"/>
      <c r="P23"/>
    </row>
    <row r="24" spans="1:16" s="4" customFormat="1" ht="12" customHeight="1">
      <c r="A24" s="15"/>
      <c r="B24" s="7"/>
      <c r="C24" s="790"/>
      <c r="D24" s="87"/>
      <c r="E24" s="340"/>
      <c r="F24" s="96"/>
      <c r="G24" s="79"/>
      <c r="H24" s="96"/>
      <c r="I24" s="76"/>
      <c r="J24" s="87"/>
      <c r="K24" s="5"/>
      <c r="L24" s="5"/>
      <c r="M24" s="5"/>
      <c r="N24" s="7"/>
      <c r="O24" s="15"/>
      <c r="P24"/>
    </row>
    <row r="25" spans="1:17" s="4" customFormat="1" ht="12" customHeight="1">
      <c r="A25" s="15"/>
      <c r="B25" s="7"/>
      <c r="C25" s="790"/>
      <c r="D25" s="87"/>
      <c r="E25" s="95"/>
      <c r="F25" s="96"/>
      <c r="G25" s="79"/>
      <c r="H25" s="96"/>
      <c r="I25" s="181"/>
      <c r="J25" s="87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90"/>
      <c r="D26" s="87"/>
      <c r="E26" s="95"/>
      <c r="F26" s="96"/>
      <c r="G26" s="79"/>
      <c r="I26" s="181"/>
      <c r="J26" s="87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90"/>
      <c r="D27" s="87"/>
      <c r="E27" s="95"/>
      <c r="F27" s="96"/>
      <c r="G27" s="79"/>
      <c r="I27" s="80"/>
      <c r="J27" s="87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90"/>
      <c r="D28" s="87"/>
      <c r="E28" s="95"/>
      <c r="F28" s="96"/>
      <c r="G28" s="79"/>
      <c r="H28" s="96"/>
      <c r="I28" s="80"/>
      <c r="J28" s="87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90"/>
      <c r="D29" s="87"/>
      <c r="E29" s="95"/>
      <c r="F29" s="96"/>
      <c r="G29" s="79"/>
      <c r="H29" s="186"/>
      <c r="I29" s="187"/>
      <c r="J29" s="87"/>
      <c r="K29" s="5"/>
      <c r="L29" s="5"/>
      <c r="M29" s="5"/>
      <c r="N29" s="7"/>
      <c r="O29" s="15"/>
      <c r="Q29" s="37" t="e">
        <f>LOOKUP(January!Q2,February!P14:Q27)</f>
        <v>#N/A</v>
      </c>
    </row>
    <row r="30" spans="1:15" s="4" customFormat="1" ht="12" customHeight="1" thickBot="1">
      <c r="A30" s="23"/>
      <c r="B30" s="7"/>
      <c r="C30" s="790"/>
      <c r="D30" s="104"/>
      <c r="E30" s="97"/>
      <c r="F30" s="160"/>
      <c r="G30" s="83"/>
      <c r="H30" s="186"/>
      <c r="I30" s="188"/>
      <c r="J30" s="87"/>
      <c r="K30" s="5"/>
      <c r="L30" s="5"/>
      <c r="M30" s="5"/>
      <c r="N30" s="7"/>
      <c r="O30" s="15"/>
    </row>
    <row r="31" spans="1:15" ht="14.25" customHeight="1" thickTop="1">
      <c r="A31" s="24">
        <f>I14+1</f>
        <v>5</v>
      </c>
      <c r="B31" s="29">
        <f>B14+1</f>
        <v>2</v>
      </c>
      <c r="C31" s="790" t="str">
        <f>"WEEK "&amp;B31</f>
        <v>WEEK 2</v>
      </c>
      <c r="D31" s="45" t="str">
        <f>A31&amp;"/"&amp;A42</f>
        <v>5/6</v>
      </c>
      <c r="E31" s="46">
        <f>A42+1</f>
        <v>7</v>
      </c>
      <c r="F31" s="47">
        <f>E31+1</f>
        <v>8</v>
      </c>
      <c r="G31" s="47">
        <f>F31+1</f>
        <v>9</v>
      </c>
      <c r="H31" s="21">
        <f>G31+1</f>
        <v>10</v>
      </c>
      <c r="I31" s="22">
        <f>H31+1</f>
        <v>11</v>
      </c>
      <c r="J31" s="48"/>
      <c r="K31" s="5"/>
      <c r="L31" s="5"/>
      <c r="M31" s="5"/>
      <c r="N31" s="5"/>
      <c r="O31" s="11"/>
    </row>
    <row r="32" spans="1:15" ht="14.25" customHeight="1">
      <c r="A32" s="24"/>
      <c r="B32" s="29"/>
      <c r="C32" s="790"/>
      <c r="D32" s="45"/>
      <c r="E32" s="46"/>
      <c r="F32" s="47"/>
      <c r="G32" s="47"/>
      <c r="H32" s="47"/>
      <c r="I32" s="109"/>
      <c r="J32" s="48"/>
      <c r="K32" s="5"/>
      <c r="L32" s="5"/>
      <c r="M32" s="5"/>
      <c r="N32" s="5"/>
      <c r="O32" s="11"/>
    </row>
    <row r="33" spans="1:15" ht="14.25" customHeight="1">
      <c r="A33" s="24"/>
      <c r="B33" s="29"/>
      <c r="C33" s="790"/>
      <c r="D33" s="45"/>
      <c r="E33" s="46"/>
      <c r="F33" s="47"/>
      <c r="G33" s="47"/>
      <c r="H33" s="47"/>
      <c r="I33" s="109"/>
      <c r="J33" s="48"/>
      <c r="K33" s="5"/>
      <c r="L33" s="5"/>
      <c r="M33" s="5"/>
      <c r="N33" s="5"/>
      <c r="O33" s="11"/>
    </row>
    <row r="34" spans="1:15" ht="14.25" customHeight="1">
      <c r="A34" s="24"/>
      <c r="B34" s="29"/>
      <c r="C34" s="790"/>
      <c r="D34" s="45"/>
      <c r="E34" s="46"/>
      <c r="F34" s="47"/>
      <c r="G34" s="47"/>
      <c r="H34" s="47"/>
      <c r="I34" s="109"/>
      <c r="J34" s="48"/>
      <c r="K34" s="5"/>
      <c r="L34" s="5"/>
      <c r="M34" s="5"/>
      <c r="N34" s="5"/>
      <c r="O34" s="11"/>
    </row>
    <row r="35" spans="1:15" ht="14.25" customHeight="1">
      <c r="A35" s="24"/>
      <c r="B35" s="29"/>
      <c r="C35" s="790"/>
      <c r="D35" s="45"/>
      <c r="E35" s="46"/>
      <c r="F35" s="47"/>
      <c r="G35" s="47"/>
      <c r="H35" s="47"/>
      <c r="I35" s="109"/>
      <c r="J35" s="48"/>
      <c r="K35" s="5"/>
      <c r="L35" s="5"/>
      <c r="M35" s="5"/>
      <c r="N35" s="5"/>
      <c r="O35" s="11"/>
    </row>
    <row r="36" spans="1:15" ht="14.25" customHeight="1">
      <c r="A36" s="24"/>
      <c r="B36" s="29"/>
      <c r="C36" s="790"/>
      <c r="D36" s="45"/>
      <c r="E36" s="46"/>
      <c r="F36" s="47"/>
      <c r="G36" s="47"/>
      <c r="H36" s="47"/>
      <c r="I36" s="109"/>
      <c r="J36" s="48"/>
      <c r="K36" s="5"/>
      <c r="L36" s="5"/>
      <c r="M36" s="5"/>
      <c r="N36" s="5"/>
      <c r="O36" s="11"/>
    </row>
    <row r="37" spans="1:15" ht="14.25" customHeight="1">
      <c r="A37" s="24"/>
      <c r="B37" s="29"/>
      <c r="C37" s="790"/>
      <c r="D37" s="45"/>
      <c r="E37" s="46"/>
      <c r="F37" s="47"/>
      <c r="G37" s="47"/>
      <c r="H37" s="47"/>
      <c r="I37" s="109"/>
      <c r="J37" s="48"/>
      <c r="K37" s="5"/>
      <c r="L37" s="5"/>
      <c r="M37" s="5"/>
      <c r="N37" s="5"/>
      <c r="O37" s="11"/>
    </row>
    <row r="38" spans="1:15" ht="14.25" customHeight="1">
      <c r="A38" s="24"/>
      <c r="B38" s="29"/>
      <c r="C38" s="790"/>
      <c r="D38" s="45"/>
      <c r="E38" s="46"/>
      <c r="F38" s="47"/>
      <c r="G38" s="47"/>
      <c r="H38" s="47"/>
      <c r="I38" s="109"/>
      <c r="J38" s="48"/>
      <c r="K38" s="5"/>
      <c r="L38" s="5"/>
      <c r="M38" s="5"/>
      <c r="N38" s="5"/>
      <c r="O38" s="11"/>
    </row>
    <row r="39" spans="1:15" ht="14.25" customHeight="1">
      <c r="A39" s="24"/>
      <c r="B39" s="29"/>
      <c r="C39" s="790"/>
      <c r="D39" s="45"/>
      <c r="E39" s="46"/>
      <c r="F39" s="47"/>
      <c r="G39" s="47"/>
      <c r="H39" s="47"/>
      <c r="I39" s="109"/>
      <c r="J39" s="48"/>
      <c r="K39" s="5"/>
      <c r="L39" s="5"/>
      <c r="M39" s="5"/>
      <c r="N39" s="5"/>
      <c r="O39" s="11"/>
    </row>
    <row r="40" spans="1:15" ht="14.25" customHeight="1">
      <c r="A40" s="24"/>
      <c r="B40" s="29"/>
      <c r="C40" s="790"/>
      <c r="D40" s="45"/>
      <c r="E40" s="46"/>
      <c r="F40" s="47"/>
      <c r="G40" s="47"/>
      <c r="H40" s="47"/>
      <c r="I40" s="109"/>
      <c r="J40" s="48"/>
      <c r="K40" s="5"/>
      <c r="L40" s="5"/>
      <c r="M40" s="5"/>
      <c r="N40" s="5"/>
      <c r="O40" s="11"/>
    </row>
    <row r="41" spans="1:15" ht="14.25" customHeight="1">
      <c r="A41" s="24"/>
      <c r="B41" s="29"/>
      <c r="C41" s="790"/>
      <c r="D41" s="45"/>
      <c r="E41" s="46"/>
      <c r="F41" s="47"/>
      <c r="G41" s="47"/>
      <c r="H41" s="47"/>
      <c r="I41" s="109"/>
      <c r="J41" s="48"/>
      <c r="K41" s="5"/>
      <c r="L41" s="5"/>
      <c r="M41" s="5"/>
      <c r="N41" s="5"/>
      <c r="O41" s="11"/>
    </row>
    <row r="42" spans="1:15" s="3" customFormat="1" ht="12" customHeight="1">
      <c r="A42" s="25">
        <f>A31+1</f>
        <v>6</v>
      </c>
      <c r="B42" s="6"/>
      <c r="C42" s="790"/>
      <c r="D42" s="73"/>
      <c r="E42" s="98"/>
      <c r="F42" s="75"/>
      <c r="G42" s="75"/>
      <c r="H42" s="75"/>
      <c r="I42" s="76"/>
      <c r="J42" s="85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90"/>
      <c r="D43" s="107"/>
      <c r="E43" s="79"/>
      <c r="F43" s="79"/>
      <c r="H43" s="79"/>
      <c r="I43" s="80"/>
      <c r="J43" s="87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90"/>
      <c r="D44" s="77"/>
      <c r="E44" s="78"/>
      <c r="F44" s="79"/>
      <c r="G44" s="79"/>
      <c r="H44" s="79"/>
      <c r="I44" s="80"/>
      <c r="J44" s="87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90"/>
      <c r="D45" s="77"/>
      <c r="E45" s="78"/>
      <c r="F45" s="79"/>
      <c r="H45" s="79"/>
      <c r="I45" s="80"/>
      <c r="J45" s="87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90"/>
      <c r="D46" s="77"/>
      <c r="E46" s="78"/>
      <c r="F46" s="79"/>
      <c r="G46" s="79"/>
      <c r="H46" s="79"/>
      <c r="I46" s="80"/>
      <c r="J46" s="87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90"/>
      <c r="D47" s="81"/>
      <c r="E47" s="82"/>
      <c r="F47" s="83"/>
      <c r="G47" s="79"/>
      <c r="H47" s="83"/>
      <c r="I47" s="110"/>
      <c r="J47" s="87"/>
      <c r="K47" s="6"/>
      <c r="L47" s="5"/>
      <c r="M47" s="5"/>
      <c r="N47" s="6"/>
      <c r="O47" s="14"/>
    </row>
    <row r="48" spans="1:15" ht="14.25" customHeight="1">
      <c r="A48" s="24">
        <f>I31+1</f>
        <v>12</v>
      </c>
      <c r="B48" s="29">
        <f>B31+1</f>
        <v>3</v>
      </c>
      <c r="C48" s="790" t="str">
        <f>"WEEK "&amp;B48</f>
        <v>WEEK 3</v>
      </c>
      <c r="D48" s="19" t="str">
        <f>A48&amp;"/"&amp;A49</f>
        <v>12/13</v>
      </c>
      <c r="E48" s="20">
        <f>A49+1</f>
        <v>14</v>
      </c>
      <c r="F48" s="21">
        <f>E48+1</f>
        <v>15</v>
      </c>
      <c r="G48" s="21">
        <f>F48+1</f>
        <v>16</v>
      </c>
      <c r="H48" s="21">
        <f>G48+1</f>
        <v>17</v>
      </c>
      <c r="I48" s="22">
        <f>H48+1</f>
        <v>18</v>
      </c>
      <c r="J48" s="48"/>
      <c r="K48" s="5"/>
      <c r="L48" s="5"/>
      <c r="M48" s="5"/>
      <c r="N48" s="5"/>
      <c r="O48" s="11"/>
    </row>
    <row r="49" spans="1:15" s="3" customFormat="1" ht="12" customHeight="1">
      <c r="A49" s="25">
        <f>A48+1</f>
        <v>13</v>
      </c>
      <c r="B49" s="6"/>
      <c r="C49" s="790"/>
      <c r="D49" s="73"/>
      <c r="E49" s="74"/>
      <c r="F49" s="75"/>
      <c r="G49" s="75"/>
      <c r="H49" s="75"/>
      <c r="I49" s="76"/>
      <c r="J49" s="85"/>
      <c r="K49" s="6"/>
      <c r="L49" s="5"/>
      <c r="M49" s="5"/>
      <c r="N49" s="6"/>
      <c r="O49" s="14"/>
    </row>
    <row r="50" spans="1:15" s="3" customFormat="1" ht="12" customHeight="1">
      <c r="A50" s="25"/>
      <c r="B50" s="6"/>
      <c r="C50" s="790"/>
      <c r="D50" s="73"/>
      <c r="E50" s="74"/>
      <c r="F50" s="75"/>
      <c r="G50" s="75"/>
      <c r="H50" s="75"/>
      <c r="I50" s="76"/>
      <c r="J50" s="85"/>
      <c r="K50" s="6"/>
      <c r="L50" s="5"/>
      <c r="M50" s="5"/>
      <c r="N50" s="6"/>
      <c r="O50" s="14"/>
    </row>
    <row r="51" spans="1:15" s="3" customFormat="1" ht="12" customHeight="1">
      <c r="A51" s="25"/>
      <c r="B51" s="6"/>
      <c r="C51" s="790"/>
      <c r="D51" s="73"/>
      <c r="E51" s="74"/>
      <c r="F51" s="75"/>
      <c r="G51" s="75"/>
      <c r="H51" s="75"/>
      <c r="I51" s="76"/>
      <c r="J51" s="85"/>
      <c r="K51" s="6"/>
      <c r="L51" s="5"/>
      <c r="M51" s="5"/>
      <c r="N51" s="6"/>
      <c r="O51" s="14"/>
    </row>
    <row r="52" spans="1:15" s="3" customFormat="1" ht="12" customHeight="1">
      <c r="A52" s="25"/>
      <c r="B52" s="6"/>
      <c r="C52" s="790"/>
      <c r="D52" s="73"/>
      <c r="E52" s="74"/>
      <c r="F52" s="75"/>
      <c r="G52" s="75"/>
      <c r="H52" s="75"/>
      <c r="I52" s="76"/>
      <c r="J52" s="85"/>
      <c r="K52" s="6"/>
      <c r="L52" s="5"/>
      <c r="M52" s="5"/>
      <c r="N52" s="6"/>
      <c r="O52" s="14"/>
    </row>
    <row r="53" spans="1:15" s="3" customFormat="1" ht="12" customHeight="1">
      <c r="A53" s="25"/>
      <c r="B53" s="6"/>
      <c r="C53" s="790"/>
      <c r="D53" s="73"/>
      <c r="E53" s="74"/>
      <c r="F53" s="75"/>
      <c r="G53" s="75"/>
      <c r="H53" s="75"/>
      <c r="I53" s="76"/>
      <c r="J53" s="85"/>
      <c r="K53" s="6"/>
      <c r="L53" s="5"/>
      <c r="M53" s="5"/>
      <c r="N53" s="6"/>
      <c r="O53" s="14"/>
    </row>
    <row r="54" spans="1:15" s="3" customFormat="1" ht="12" customHeight="1">
      <c r="A54" s="25"/>
      <c r="B54" s="6"/>
      <c r="C54" s="790"/>
      <c r="D54" s="73"/>
      <c r="E54" s="74"/>
      <c r="F54" s="75"/>
      <c r="G54" s="75"/>
      <c r="H54" s="75"/>
      <c r="I54" s="76"/>
      <c r="J54" s="85"/>
      <c r="K54" s="6"/>
      <c r="L54" s="5"/>
      <c r="M54" s="5"/>
      <c r="N54" s="6"/>
      <c r="O54" s="14"/>
    </row>
    <row r="55" spans="1:15" s="3" customFormat="1" ht="12" customHeight="1">
      <c r="A55" s="25"/>
      <c r="B55" s="6"/>
      <c r="C55" s="790"/>
      <c r="D55" s="73"/>
      <c r="E55" s="74"/>
      <c r="F55" s="75"/>
      <c r="G55" s="75"/>
      <c r="H55" s="75"/>
      <c r="I55" s="76"/>
      <c r="J55" s="85"/>
      <c r="K55" s="6"/>
      <c r="L55" s="5"/>
      <c r="M55" s="5"/>
      <c r="N55" s="6"/>
      <c r="O55" s="14"/>
    </row>
    <row r="56" spans="1:15" s="3" customFormat="1" ht="12" customHeight="1">
      <c r="A56" s="25"/>
      <c r="B56" s="6"/>
      <c r="C56" s="790"/>
      <c r="D56" s="73"/>
      <c r="E56" s="74"/>
      <c r="F56" s="75"/>
      <c r="G56" s="75"/>
      <c r="H56" s="75"/>
      <c r="I56" s="76"/>
      <c r="J56" s="85"/>
      <c r="K56" s="6"/>
      <c r="L56" s="5"/>
      <c r="M56" s="5"/>
      <c r="N56" s="6"/>
      <c r="O56" s="14"/>
    </row>
    <row r="57" spans="1:15" s="3" customFormat="1" ht="12" customHeight="1">
      <c r="A57" s="25"/>
      <c r="B57" s="6"/>
      <c r="C57" s="790"/>
      <c r="D57" s="73"/>
      <c r="E57" s="74"/>
      <c r="F57" s="75"/>
      <c r="G57" s="75"/>
      <c r="H57" s="75"/>
      <c r="I57" s="76"/>
      <c r="J57" s="85"/>
      <c r="K57" s="6"/>
      <c r="L57" s="5"/>
      <c r="M57" s="5"/>
      <c r="N57" s="6"/>
      <c r="O57" s="14"/>
    </row>
    <row r="58" spans="1:15" s="3" customFormat="1" ht="12" customHeight="1">
      <c r="A58" s="25"/>
      <c r="B58" s="6"/>
      <c r="C58" s="790"/>
      <c r="D58" s="73"/>
      <c r="E58" s="74"/>
      <c r="F58" s="75"/>
      <c r="G58" s="75"/>
      <c r="H58" s="75"/>
      <c r="I58" s="76"/>
      <c r="J58" s="85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90"/>
      <c r="D59" s="77"/>
      <c r="E59" s="78"/>
      <c r="F59" s="79"/>
      <c r="G59" s="79"/>
      <c r="H59" s="79"/>
      <c r="I59" s="80"/>
      <c r="J59" s="87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90"/>
      <c r="D60" s="77"/>
      <c r="E60" s="78"/>
      <c r="F60" s="79"/>
      <c r="G60" s="79"/>
      <c r="H60" s="79"/>
      <c r="I60" s="80"/>
      <c r="J60" s="87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90"/>
      <c r="D61" s="77"/>
      <c r="E61" s="78"/>
      <c r="F61" s="79"/>
      <c r="G61" s="79"/>
      <c r="H61" s="79"/>
      <c r="I61" s="80"/>
      <c r="J61" s="87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90"/>
      <c r="D62" s="77"/>
      <c r="E62" s="78"/>
      <c r="F62" s="386"/>
      <c r="G62" s="386"/>
      <c r="H62" s="79"/>
      <c r="I62" s="80"/>
      <c r="J62" s="87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90"/>
      <c r="D63" s="77"/>
      <c r="E63" s="78"/>
      <c r="F63" s="389"/>
      <c r="G63" s="389"/>
      <c r="H63" s="79"/>
      <c r="I63" s="80"/>
      <c r="J63" s="87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90"/>
      <c r="D64" s="81"/>
      <c r="E64" s="82"/>
      <c r="F64" s="120"/>
      <c r="G64" s="83"/>
      <c r="H64" s="83"/>
      <c r="I64" s="84"/>
      <c r="J64" s="87"/>
      <c r="K64" s="6"/>
      <c r="L64" s="5"/>
      <c r="M64" s="5"/>
      <c r="N64" s="6"/>
      <c r="O64" s="14"/>
    </row>
    <row r="65" spans="1:15" ht="14.25" customHeight="1">
      <c r="A65" s="24">
        <f>I48+1</f>
        <v>19</v>
      </c>
      <c r="B65" s="29">
        <f>B48+1</f>
        <v>4</v>
      </c>
      <c r="C65" s="790" t="str">
        <f>"WEEK "&amp;B65</f>
        <v>WEEK 4</v>
      </c>
      <c r="D65" s="19" t="str">
        <f>A65&amp;"/"&amp;A66</f>
        <v>19/20</v>
      </c>
      <c r="E65" s="20">
        <f>A66+1</f>
        <v>21</v>
      </c>
      <c r="F65" s="21">
        <f>E65+1</f>
        <v>22</v>
      </c>
      <c r="G65" s="21">
        <f>F65+1</f>
        <v>23</v>
      </c>
      <c r="H65" s="21">
        <f>G65+1</f>
        <v>24</v>
      </c>
      <c r="I65" s="22">
        <f>H65+1</f>
        <v>25</v>
      </c>
      <c r="J65" s="48"/>
      <c r="K65" s="5"/>
      <c r="L65" s="5"/>
      <c r="M65" s="5"/>
      <c r="N65" s="5"/>
      <c r="O65" s="11"/>
    </row>
    <row r="66" spans="1:15" s="3" customFormat="1" ht="12" customHeight="1">
      <c r="A66" s="25">
        <f>A65+1</f>
        <v>20</v>
      </c>
      <c r="B66" s="6"/>
      <c r="C66" s="790"/>
      <c r="D66" s="77"/>
      <c r="E66" s="78"/>
      <c r="F66" s="79"/>
      <c r="G66" s="79"/>
      <c r="H66" s="752" t="s">
        <v>98</v>
      </c>
      <c r="I66" s="80"/>
      <c r="J66" s="85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90"/>
      <c r="D67" s="77"/>
      <c r="E67" s="78"/>
      <c r="F67" s="79"/>
      <c r="G67" s="79"/>
      <c r="H67" s="751" t="s">
        <v>103</v>
      </c>
      <c r="I67" s="80"/>
      <c r="J67" s="85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90"/>
      <c r="D68" s="77"/>
      <c r="E68" s="78"/>
      <c r="F68" s="79"/>
      <c r="G68" s="79"/>
      <c r="H68" s="751" t="s">
        <v>108</v>
      </c>
      <c r="I68" s="80"/>
      <c r="J68" s="85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90"/>
      <c r="D69" s="77"/>
      <c r="E69" s="78"/>
      <c r="F69" s="79"/>
      <c r="G69" s="79"/>
      <c r="H69" s="751" t="s">
        <v>222</v>
      </c>
      <c r="I69" s="80"/>
      <c r="J69" s="85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90"/>
      <c r="D70" s="77"/>
      <c r="E70" s="78"/>
      <c r="F70" s="79"/>
      <c r="G70" s="79"/>
      <c r="H70" s="79"/>
      <c r="I70" s="80"/>
      <c r="J70" s="85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90"/>
      <c r="D71" s="77"/>
      <c r="E71" s="78"/>
      <c r="F71" s="79"/>
      <c r="G71" s="79"/>
      <c r="H71" s="79"/>
      <c r="I71" s="80"/>
      <c r="J71" s="85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90"/>
      <c r="D72" s="77"/>
      <c r="E72" s="78"/>
      <c r="F72" s="79"/>
      <c r="G72" s="79"/>
      <c r="H72" s="79"/>
      <c r="I72" s="80"/>
      <c r="J72" s="85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90"/>
      <c r="D73" s="77"/>
      <c r="E73" s="78"/>
      <c r="F73" s="79"/>
      <c r="G73" s="79"/>
      <c r="H73" s="79"/>
      <c r="I73" s="80"/>
      <c r="J73" s="85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90"/>
      <c r="D74" s="77"/>
      <c r="E74" s="78"/>
      <c r="F74" s="79"/>
      <c r="G74" s="79"/>
      <c r="H74" s="79"/>
      <c r="I74" s="80"/>
      <c r="J74" s="85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90"/>
      <c r="D75" s="77"/>
      <c r="E75" s="78"/>
      <c r="F75" s="79"/>
      <c r="G75" s="79"/>
      <c r="H75" s="79"/>
      <c r="I75" s="80"/>
      <c r="J75" s="87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90"/>
      <c r="D76" s="77"/>
      <c r="E76" s="78"/>
      <c r="F76" s="79"/>
      <c r="G76" s="79"/>
      <c r="H76" s="79"/>
      <c r="I76" s="80"/>
      <c r="J76" s="87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90"/>
      <c r="D77" s="77"/>
      <c r="E77" s="78"/>
      <c r="F77" s="79"/>
      <c r="G77" s="79"/>
      <c r="H77" s="79"/>
      <c r="I77" s="80"/>
      <c r="J77" s="87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90"/>
      <c r="D78" s="77"/>
      <c r="E78" s="78"/>
      <c r="F78" s="79"/>
      <c r="G78" s="79"/>
      <c r="H78" s="79"/>
      <c r="I78" s="80"/>
      <c r="J78" s="87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90"/>
      <c r="D79" s="77"/>
      <c r="E79" s="78"/>
      <c r="F79" s="386"/>
      <c r="G79" s="386"/>
      <c r="H79" s="386"/>
      <c r="I79" s="80"/>
      <c r="J79" s="87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90"/>
      <c r="D80" s="77"/>
      <c r="E80" s="210"/>
      <c r="F80" s="389"/>
      <c r="G80" s="389"/>
      <c r="H80" s="389"/>
      <c r="I80" s="80"/>
      <c r="J80" s="87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90"/>
      <c r="D81" s="81"/>
      <c r="E81" s="253"/>
      <c r="F81" s="126"/>
      <c r="G81" s="79"/>
      <c r="H81" s="79"/>
      <c r="I81" s="80"/>
      <c r="J81" s="87"/>
      <c r="K81" s="6"/>
      <c r="L81" s="5"/>
      <c r="M81" s="5"/>
      <c r="N81" s="6"/>
      <c r="O81" s="14"/>
    </row>
    <row r="82" spans="1:15" ht="14.25" customHeight="1" thickTop="1">
      <c r="A82" s="24" t="e">
        <f>IF(I65=Q29,0,I65+1)</f>
        <v>#N/A</v>
      </c>
      <c r="B82" s="29">
        <f>B65+1</f>
        <v>5</v>
      </c>
      <c r="C82" s="790" t="str">
        <f>"WEEK "&amp;B82</f>
        <v>WEEK 5</v>
      </c>
      <c r="D82" s="191" t="s">
        <v>51</v>
      </c>
      <c r="E82" s="296">
        <v>28</v>
      </c>
      <c r="F82" s="54"/>
      <c r="G82" s="54"/>
      <c r="H82" s="54"/>
      <c r="I82" s="54"/>
      <c r="J82" s="48"/>
      <c r="K82" s="5"/>
      <c r="L82" s="5"/>
      <c r="M82" s="5"/>
      <c r="N82" s="5"/>
      <c r="O82" s="11"/>
    </row>
    <row r="83" spans="1:15" s="3" customFormat="1" ht="12" customHeight="1">
      <c r="A83" s="26" t="e">
        <f>IF(OR(A82=Q29,A82=0)=TRUE,0,A82+1)</f>
        <v>#N/A</v>
      </c>
      <c r="B83" s="6"/>
      <c r="C83" s="790"/>
      <c r="D83" s="791" t="s">
        <v>171</v>
      </c>
      <c r="E83" s="792"/>
      <c r="F83" s="85"/>
      <c r="G83" s="85"/>
      <c r="H83" s="85"/>
      <c r="I83" s="85"/>
      <c r="J83" s="85"/>
      <c r="K83" s="6"/>
      <c r="L83" s="5"/>
      <c r="M83" s="5"/>
      <c r="N83" s="6"/>
      <c r="O83" s="14"/>
    </row>
    <row r="84" spans="1:15" s="3" customFormat="1" ht="12" customHeight="1">
      <c r="A84" s="26"/>
      <c r="B84" s="6"/>
      <c r="C84" s="790"/>
      <c r="D84" s="366"/>
      <c r="E84" s="422"/>
      <c r="F84" s="85"/>
      <c r="G84" s="85"/>
      <c r="H84" s="85"/>
      <c r="I84" s="85"/>
      <c r="J84" s="85"/>
      <c r="K84" s="6"/>
      <c r="L84" s="5"/>
      <c r="M84" s="5"/>
      <c r="N84" s="6"/>
      <c r="O84" s="14"/>
    </row>
    <row r="85" spans="1:15" s="3" customFormat="1" ht="12" customHeight="1">
      <c r="A85" s="26"/>
      <c r="B85" s="6"/>
      <c r="C85" s="790"/>
      <c r="D85" s="366"/>
      <c r="E85" s="422"/>
      <c r="F85" s="85"/>
      <c r="G85" s="85"/>
      <c r="H85" s="85"/>
      <c r="I85" s="85"/>
      <c r="J85" s="85"/>
      <c r="K85" s="6"/>
      <c r="L85" s="5"/>
      <c r="M85" s="5"/>
      <c r="N85" s="6"/>
      <c r="O85" s="14"/>
    </row>
    <row r="86" spans="1:15" s="3" customFormat="1" ht="12" customHeight="1">
      <c r="A86" s="26"/>
      <c r="B86" s="6"/>
      <c r="C86" s="790"/>
      <c r="D86" s="366"/>
      <c r="E86" s="422"/>
      <c r="F86" s="85"/>
      <c r="G86" s="85"/>
      <c r="H86" s="85"/>
      <c r="I86" s="85"/>
      <c r="J86" s="85"/>
      <c r="K86" s="6"/>
      <c r="L86" s="5"/>
      <c r="M86" s="5"/>
      <c r="N86" s="6"/>
      <c r="O86" s="14"/>
    </row>
    <row r="87" spans="1:15" s="3" customFormat="1" ht="12" customHeight="1">
      <c r="A87" s="26"/>
      <c r="B87" s="6"/>
      <c r="C87" s="790"/>
      <c r="D87" s="366"/>
      <c r="E87" s="422"/>
      <c r="F87" s="85"/>
      <c r="G87" s="85"/>
      <c r="H87" s="85"/>
      <c r="I87" s="85"/>
      <c r="J87" s="85"/>
      <c r="K87" s="6"/>
      <c r="L87" s="5"/>
      <c r="M87" s="5"/>
      <c r="N87" s="6"/>
      <c r="O87" s="14"/>
    </row>
    <row r="88" spans="1:15" s="3" customFormat="1" ht="12" customHeight="1">
      <c r="A88" s="26"/>
      <c r="B88" s="6"/>
      <c r="C88" s="790"/>
      <c r="D88" s="366"/>
      <c r="E88" s="422"/>
      <c r="F88" s="85"/>
      <c r="G88" s="85"/>
      <c r="H88" s="85"/>
      <c r="I88" s="85"/>
      <c r="J88" s="85"/>
      <c r="K88" s="6"/>
      <c r="L88" s="5"/>
      <c r="M88" s="5"/>
      <c r="N88" s="6"/>
      <c r="O88" s="14"/>
    </row>
    <row r="89" spans="1:15" s="3" customFormat="1" ht="12" customHeight="1">
      <c r="A89" s="26"/>
      <c r="B89" s="6"/>
      <c r="C89" s="790"/>
      <c r="D89" s="366"/>
      <c r="E89" s="422"/>
      <c r="F89" s="85"/>
      <c r="G89" s="85"/>
      <c r="H89" s="85"/>
      <c r="I89" s="85"/>
      <c r="J89" s="85"/>
      <c r="K89" s="6"/>
      <c r="L89" s="5"/>
      <c r="M89" s="5"/>
      <c r="N89" s="6"/>
      <c r="O89" s="14"/>
    </row>
    <row r="90" spans="1:15" s="3" customFormat="1" ht="12" customHeight="1">
      <c r="A90" s="26"/>
      <c r="B90" s="6"/>
      <c r="C90" s="790"/>
      <c r="D90" s="366"/>
      <c r="E90" s="422"/>
      <c r="F90" s="85"/>
      <c r="G90" s="85"/>
      <c r="H90" s="85"/>
      <c r="I90" s="85"/>
      <c r="J90" s="85"/>
      <c r="K90" s="6"/>
      <c r="L90" s="5"/>
      <c r="M90" s="5"/>
      <c r="N90" s="6"/>
      <c r="O90" s="14"/>
    </row>
    <row r="91" spans="1:15" s="3" customFormat="1" ht="12" customHeight="1">
      <c r="A91" s="26"/>
      <c r="B91" s="6"/>
      <c r="C91" s="790"/>
      <c r="D91" s="366"/>
      <c r="E91" s="422"/>
      <c r="F91" s="85"/>
      <c r="G91" s="85"/>
      <c r="H91" s="85"/>
      <c r="I91" s="85"/>
      <c r="J91" s="85"/>
      <c r="K91" s="6"/>
      <c r="L91" s="5"/>
      <c r="M91" s="5"/>
      <c r="N91" s="6"/>
      <c r="O91" s="14"/>
    </row>
    <row r="92" spans="1:15" s="3" customFormat="1" ht="12" customHeight="1">
      <c r="A92" s="26"/>
      <c r="B92" s="6"/>
      <c r="C92" s="790"/>
      <c r="D92" s="366"/>
      <c r="E92" s="422"/>
      <c r="F92" s="85"/>
      <c r="G92" s="85"/>
      <c r="H92" s="85"/>
      <c r="I92" s="85"/>
      <c r="J92" s="85"/>
      <c r="K92" s="6"/>
      <c r="L92" s="5"/>
      <c r="M92" s="5"/>
      <c r="N92" s="6"/>
      <c r="O92" s="14"/>
    </row>
    <row r="93" spans="1:15" s="3" customFormat="1" ht="12" customHeight="1">
      <c r="A93" s="23"/>
      <c r="B93" s="7"/>
      <c r="C93" s="790"/>
      <c r="D93" s="77"/>
      <c r="E93" s="423"/>
      <c r="F93" s="87"/>
      <c r="G93" s="87"/>
      <c r="H93" s="87"/>
      <c r="I93" s="87"/>
      <c r="J93" s="87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90"/>
      <c r="D94" s="77"/>
      <c r="E94" s="423"/>
      <c r="F94" s="87"/>
      <c r="G94" s="87"/>
      <c r="H94" s="87"/>
      <c r="I94" s="87"/>
      <c r="J94" s="87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90"/>
      <c r="D95" s="77"/>
      <c r="E95" s="423"/>
      <c r="F95" s="87"/>
      <c r="G95" s="87"/>
      <c r="H95" s="87"/>
      <c r="I95" s="87"/>
      <c r="J95" s="87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90"/>
      <c r="D96" s="77"/>
      <c r="E96" s="424"/>
      <c r="F96" s="87"/>
      <c r="G96" s="87"/>
      <c r="H96" s="87"/>
      <c r="I96" s="87"/>
      <c r="J96" s="87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90"/>
      <c r="D97" s="77"/>
      <c r="E97" s="425"/>
      <c r="F97" s="87"/>
      <c r="G97" s="87"/>
      <c r="H97" s="87"/>
      <c r="I97" s="87"/>
      <c r="J97" s="87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90"/>
      <c r="D98" s="88"/>
      <c r="E98" s="426"/>
      <c r="F98" s="87"/>
      <c r="G98" s="87"/>
      <c r="H98" s="87"/>
      <c r="I98" s="87"/>
      <c r="J98" s="87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7"/>
      <c r="D99" s="67"/>
      <c r="E99" s="67"/>
      <c r="F99" s="67"/>
      <c r="G99" s="67"/>
      <c r="H99" s="67"/>
      <c r="I99" s="67"/>
      <c r="J99" s="67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85" t="str">
        <f>January!C10</f>
        <v>GIPPSLAND REGION 2011</v>
      </c>
      <c r="E100" s="785"/>
      <c r="F100" s="785"/>
      <c r="G100" s="786">
        <f>January!G100</f>
        <v>0</v>
      </c>
      <c r="H100" s="786"/>
      <c r="I100" s="786"/>
      <c r="J100" s="155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56"/>
      <c r="E101" s="156"/>
      <c r="F101" s="156"/>
      <c r="G101" s="156"/>
      <c r="H101" s="156"/>
      <c r="I101" s="156"/>
      <c r="J101" s="155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2">
    <mergeCell ref="D100:F100"/>
    <mergeCell ref="G100:I100"/>
    <mergeCell ref="D4:I4"/>
    <mergeCell ref="D6:I9"/>
    <mergeCell ref="C10:J10"/>
    <mergeCell ref="C82:C98"/>
    <mergeCell ref="C48:C64"/>
    <mergeCell ref="C65:C81"/>
    <mergeCell ref="D3:I3"/>
    <mergeCell ref="C31:C47"/>
    <mergeCell ref="C14:C30"/>
    <mergeCell ref="D83:E83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 H67">
    <cfRule type="expression" priority="4" dxfId="0" stopIfTrue="1">
      <formula>$M66="Holiday"</formula>
    </cfRule>
  </conditionalFormatting>
  <conditionalFormatting sqref="J98 H68:H69">
    <cfRule type="expression" priority="5" dxfId="0" stopIfTrue="1">
      <formula>$M66="Holiday"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82">
    <cfRule type="expression" priority="7" dxfId="0" stopIfTrue="1">
      <formula>$M94="Holiday"</formula>
    </cfRule>
  </conditionalFormatting>
  <conditionalFormatting sqref="J83:J89">
    <cfRule type="expression" priority="8" dxfId="0" stopIfTrue="1">
      <formula>$M96="Holiday"</formula>
    </cfRule>
  </conditionalFormatting>
  <conditionalFormatting sqref="J90:J92">
    <cfRule type="expression" priority="9" dxfId="0" stopIfTrue="1">
      <formula>$M99="Holiday"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140"/>
  <sheetViews>
    <sheetView showGridLines="0" showRowColHeaders="0" showZeros="0" zoomScale="85" zoomScaleNormal="85" zoomScalePageLayoutView="0" workbookViewId="0" topLeftCell="C37">
      <selection activeCell="F77" sqref="F77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" width="0.42578125" style="0" customWidth="1"/>
    <col min="17" max="18" width="9.140625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5"/>
      <c r="L5" s="5"/>
      <c r="M5" s="5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"MARCH "&amp;January!L4</f>
        <v>MARCH 2011</v>
      </c>
      <c r="E6" s="788"/>
      <c r="F6" s="788"/>
      <c r="G6" s="788"/>
      <c r="H6" s="788"/>
      <c r="I6" s="788"/>
      <c r="J6" s="121"/>
      <c r="K6" s="5"/>
      <c r="L6" s="38" t="s">
        <v>13</v>
      </c>
      <c r="M6" s="39">
        <v>1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1"/>
      <c r="K7" s="5"/>
      <c r="L7" s="38" t="s">
        <v>6</v>
      </c>
      <c r="M7" s="39" t="e">
        <f>IF(February!A83=L65,1,0)</f>
        <v>#N/A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1"/>
      <c r="K8" s="5"/>
      <c r="L8" s="38" t="s">
        <v>7</v>
      </c>
      <c r="M8" s="39">
        <f>IF(February!E82=L65,1,0)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1"/>
      <c r="K9" s="5"/>
      <c r="L9" s="38" t="s">
        <v>8</v>
      </c>
      <c r="M9" s="39">
        <f>IF(February!F82=L65,1,0)</f>
        <v>1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89" t="str">
        <f>January!C10</f>
        <v>GIPPSLAND REGION 2011</v>
      </c>
      <c r="D10" s="789"/>
      <c r="E10" s="789"/>
      <c r="F10" s="789"/>
      <c r="G10" s="789"/>
      <c r="H10" s="789"/>
      <c r="I10" s="789"/>
      <c r="J10" s="789"/>
      <c r="K10" s="5"/>
      <c r="L10" s="38" t="s">
        <v>14</v>
      </c>
      <c r="M10" s="39">
        <f>IF(February!G82=L65,1,0)</f>
        <v>1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/>
      <c r="E11"/>
      <c r="F11"/>
      <c r="G11"/>
      <c r="H11"/>
      <c r="I11"/>
      <c r="J11"/>
      <c r="K11" s="5"/>
      <c r="L11" s="38" t="s">
        <v>9</v>
      </c>
      <c r="M11" s="39">
        <f>IF(February!H82=L65,1,0)</f>
        <v>1</v>
      </c>
      <c r="N11" s="7"/>
      <c r="O11" s="15"/>
      <c r="P11"/>
      <c r="Q11"/>
      <c r="R11"/>
      <c r="S11"/>
    </row>
    <row r="12" spans="1:15" ht="15">
      <c r="A12" s="11"/>
      <c r="B12" s="5"/>
      <c r="C12" s="67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5"/>
      <c r="M12" s="10" t="s">
        <v>12</v>
      </c>
      <c r="N12" s="5"/>
      <c r="O12" s="11"/>
    </row>
    <row r="13" spans="1:17" ht="7.5" customHeight="1" thickBot="1">
      <c r="A13" s="26"/>
      <c r="B13" s="5"/>
      <c r="C13" s="103"/>
      <c r="D13" s="373"/>
      <c r="E13" s="102"/>
      <c r="F13" s="102"/>
      <c r="G13" s="102"/>
      <c r="H13" s="102"/>
      <c r="I13" s="102"/>
      <c r="J13" s="102"/>
      <c r="K13" s="5"/>
      <c r="L13" s="5"/>
      <c r="M13" s="10" t="s">
        <v>12</v>
      </c>
      <c r="N13" s="5"/>
      <c r="O13" s="11"/>
      <c r="P13" s="9"/>
      <c r="Q13" s="9"/>
    </row>
    <row r="14" spans="1:17" ht="14.25" customHeight="1" thickTop="1">
      <c r="A14" s="27">
        <f>IF(M6=1,1,0)</f>
        <v>1</v>
      </c>
      <c r="B14" s="29">
        <v>5</v>
      </c>
      <c r="C14" s="790" t="str">
        <f>"WEEK "&amp;B14</f>
        <v>WEEK 5</v>
      </c>
      <c r="D14" s="344">
        <v>0</v>
      </c>
      <c r="E14" s="49"/>
      <c r="F14" s="44">
        <v>1</v>
      </c>
      <c r="G14" s="17">
        <v>2</v>
      </c>
      <c r="H14" s="44">
        <v>3</v>
      </c>
      <c r="I14" s="18">
        <v>4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90"/>
      <c r="D15" s="344"/>
      <c r="E15" s="49"/>
      <c r="F15" s="796" t="s">
        <v>191</v>
      </c>
      <c r="G15" s="797"/>
      <c r="H15" s="797"/>
      <c r="I15" s="798"/>
      <c r="J15" s="48"/>
      <c r="K15" s="5"/>
      <c r="L15" s="5"/>
      <c r="M15" s="29"/>
      <c r="N15" s="5"/>
      <c r="O15" s="11"/>
    </row>
    <row r="16" spans="1:15" ht="14.25" customHeight="1">
      <c r="A16" s="27"/>
      <c r="B16" s="29"/>
      <c r="C16" s="790"/>
      <c r="D16" s="344"/>
      <c r="E16" s="49"/>
      <c r="G16" s="47"/>
      <c r="H16" s="745"/>
      <c r="I16" s="743"/>
      <c r="J16" s="48"/>
      <c r="K16" s="5"/>
      <c r="L16" s="5"/>
      <c r="M16" s="29"/>
      <c r="N16" s="5"/>
      <c r="O16" s="11"/>
    </row>
    <row r="17" spans="1:15" ht="14.25" customHeight="1">
      <c r="A17" s="27"/>
      <c r="B17" s="29"/>
      <c r="C17" s="790"/>
      <c r="D17" s="344"/>
      <c r="E17" s="49"/>
      <c r="F17" s="757" t="s">
        <v>98</v>
      </c>
      <c r="G17" s="47"/>
      <c r="H17" s="543" t="s">
        <v>98</v>
      </c>
      <c r="I17" s="744"/>
      <c r="J17" s="48"/>
      <c r="K17" s="5"/>
      <c r="L17" s="5"/>
      <c r="M17" s="29"/>
      <c r="N17" s="5"/>
      <c r="O17" s="11"/>
    </row>
    <row r="18" spans="1:15" ht="14.25" customHeight="1">
      <c r="A18" s="27"/>
      <c r="B18" s="29"/>
      <c r="C18" s="790"/>
      <c r="D18" s="344"/>
      <c r="E18" s="49"/>
      <c r="F18" s="757" t="s">
        <v>223</v>
      </c>
      <c r="G18" s="738"/>
      <c r="H18" s="701" t="s">
        <v>103</v>
      </c>
      <c r="I18" s="744"/>
      <c r="J18" s="48"/>
      <c r="K18" s="5"/>
      <c r="L18" s="5"/>
      <c r="M18" s="29"/>
      <c r="N18" s="5"/>
      <c r="O18" s="11"/>
    </row>
    <row r="19" spans="1:15" ht="14.25" customHeight="1">
      <c r="A19" s="27"/>
      <c r="B19" s="29"/>
      <c r="C19" s="790"/>
      <c r="D19" s="344"/>
      <c r="E19" s="49"/>
      <c r="F19" s="758" t="s">
        <v>224</v>
      </c>
      <c r="G19" s="47"/>
      <c r="H19" s="578" t="s">
        <v>109</v>
      </c>
      <c r="I19" s="315"/>
      <c r="J19" s="48"/>
      <c r="K19" s="5"/>
      <c r="L19" s="5"/>
      <c r="M19" s="29"/>
      <c r="N19" s="5"/>
      <c r="O19" s="11"/>
    </row>
    <row r="20" spans="1:15" ht="14.25" customHeight="1">
      <c r="A20" s="27"/>
      <c r="B20" s="29"/>
      <c r="C20" s="790"/>
      <c r="D20" s="344"/>
      <c r="E20" s="49"/>
      <c r="F20" s="405"/>
      <c r="G20" s="47"/>
      <c r="H20" s="405"/>
      <c r="I20" s="181"/>
      <c r="J20" s="48"/>
      <c r="K20" s="5"/>
      <c r="L20" s="5"/>
      <c r="M20" s="29"/>
      <c r="N20" s="5"/>
      <c r="O20" s="11"/>
    </row>
    <row r="21" spans="1:15" ht="14.25" customHeight="1">
      <c r="A21" s="27"/>
      <c r="B21" s="29"/>
      <c r="C21" s="790"/>
      <c r="D21" s="344"/>
      <c r="E21" s="49"/>
      <c r="F21" s="405"/>
      <c r="G21" s="47"/>
      <c r="I21" s="744"/>
      <c r="J21" s="48"/>
      <c r="K21" s="5"/>
      <c r="L21" s="5"/>
      <c r="M21" s="29"/>
      <c r="N21" s="5"/>
      <c r="O21" s="11"/>
    </row>
    <row r="22" spans="1:15" ht="14.25" customHeight="1">
      <c r="A22" s="27"/>
      <c r="B22" s="29"/>
      <c r="C22" s="790"/>
      <c r="D22" s="344"/>
      <c r="E22" s="49"/>
      <c r="F22" s="405"/>
      <c r="G22" s="47"/>
      <c r="I22" s="744"/>
      <c r="J22" s="48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1</v>
      </c>
      <c r="B23" s="6"/>
      <c r="C23" s="790"/>
      <c r="D23" s="85"/>
      <c r="E23" s="93"/>
      <c r="F23" s="94"/>
      <c r="G23" s="75"/>
      <c r="I23" s="315"/>
      <c r="J23" s="85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90"/>
      <c r="D24" s="427"/>
      <c r="E24" s="95"/>
      <c r="F24" s="186"/>
      <c r="G24" s="213"/>
      <c r="H24" s="214"/>
      <c r="I24" s="181"/>
      <c r="J24" s="87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90"/>
      <c r="D25" s="87"/>
      <c r="E25" s="95"/>
      <c r="F25" s="274"/>
      <c r="G25" s="213"/>
      <c r="H25" s="186"/>
      <c r="I25" s="181"/>
      <c r="J25" s="87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90"/>
      <c r="D26" s="87"/>
      <c r="E26" s="95"/>
      <c r="F26" s="186"/>
      <c r="G26" s="213"/>
      <c r="H26" s="214"/>
      <c r="I26" s="181"/>
      <c r="J26" s="87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90"/>
      <c r="D27" s="87"/>
      <c r="E27" s="95"/>
      <c r="F27" s="186"/>
      <c r="G27" s="213"/>
      <c r="H27" s="214"/>
      <c r="I27" s="187"/>
      <c r="J27" s="87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90"/>
      <c r="D28" s="87"/>
      <c r="E28" s="95"/>
      <c r="F28" s="428"/>
      <c r="G28" s="386"/>
      <c r="H28" s="386"/>
      <c r="I28" s="187"/>
      <c r="J28" s="87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90"/>
      <c r="D29" s="87"/>
      <c r="E29" s="95"/>
      <c r="F29" s="429"/>
      <c r="G29" s="389"/>
      <c r="H29" s="389"/>
      <c r="I29" s="294"/>
      <c r="J29" s="87"/>
      <c r="K29" s="5"/>
      <c r="L29" s="5"/>
      <c r="M29" s="5"/>
      <c r="N29" s="7"/>
      <c r="O29" s="15"/>
      <c r="Q29" s="37" t="e">
        <f>LOOKUP(January!L4,March!L14:P63)</f>
        <v>#N/A</v>
      </c>
    </row>
    <row r="30" spans="1:15" s="4" customFormat="1" ht="12" customHeight="1" thickBot="1">
      <c r="A30" s="23"/>
      <c r="B30" s="7"/>
      <c r="C30" s="790"/>
      <c r="D30" s="87"/>
      <c r="E30" s="97"/>
      <c r="F30" s="216"/>
      <c r="G30" s="217"/>
      <c r="H30" s="293"/>
      <c r="I30" s="295"/>
      <c r="J30" s="87"/>
      <c r="K30" s="5"/>
      <c r="L30" s="5"/>
      <c r="M30" s="5"/>
      <c r="N30" s="7"/>
      <c r="O30" s="15"/>
    </row>
    <row r="31" spans="1:15" ht="14.25" customHeight="1" thickTop="1">
      <c r="A31" s="24">
        <f>I14+1</f>
        <v>5</v>
      </c>
      <c r="B31" s="29">
        <f>B14+1</f>
        <v>6</v>
      </c>
      <c r="C31" s="790" t="str">
        <f>"WEEK "&amp;B31</f>
        <v>WEEK 6</v>
      </c>
      <c r="D31" s="367" t="str">
        <f>A31&amp;"/"&amp;A40</f>
        <v>5/6</v>
      </c>
      <c r="E31" s="46">
        <f>A40+1</f>
        <v>7</v>
      </c>
      <c r="F31" s="47">
        <f>E31+1</f>
        <v>8</v>
      </c>
      <c r="G31" s="47">
        <f>F31+1</f>
        <v>9</v>
      </c>
      <c r="H31" s="21">
        <f>G31+1</f>
        <v>10</v>
      </c>
      <c r="I31" s="22">
        <f>H31+1</f>
        <v>11</v>
      </c>
      <c r="J31" s="48"/>
      <c r="K31" s="5"/>
      <c r="L31" s="5"/>
      <c r="M31" s="5"/>
      <c r="N31" s="5"/>
      <c r="O31" s="11"/>
    </row>
    <row r="32" spans="1:15" ht="14.25" customHeight="1">
      <c r="A32" s="24"/>
      <c r="B32" s="29"/>
      <c r="C32" s="790"/>
      <c r="D32" s="45"/>
      <c r="E32" s="588"/>
      <c r="G32" s="541"/>
      <c r="H32" s="543" t="s">
        <v>98</v>
      </c>
      <c r="I32" s="728"/>
      <c r="J32" s="48"/>
      <c r="K32" s="5"/>
      <c r="L32" s="5"/>
      <c r="M32" s="5"/>
      <c r="N32" s="5"/>
      <c r="O32" s="11"/>
    </row>
    <row r="33" spans="1:15" ht="14.25" customHeight="1">
      <c r="A33" s="24"/>
      <c r="B33" s="29"/>
      <c r="C33" s="790"/>
      <c r="D33" s="45"/>
      <c r="E33" s="46"/>
      <c r="G33" s="541"/>
      <c r="H33" s="543" t="s">
        <v>110</v>
      </c>
      <c r="I33" s="728"/>
      <c r="J33" s="48"/>
      <c r="K33" s="5"/>
      <c r="L33" s="5"/>
      <c r="M33" s="5"/>
      <c r="N33" s="5"/>
      <c r="O33" s="11"/>
    </row>
    <row r="34" spans="1:15" ht="14.25" customHeight="1">
      <c r="A34" s="24"/>
      <c r="B34" s="29"/>
      <c r="C34" s="790"/>
      <c r="D34" s="45"/>
      <c r="E34" s="46"/>
      <c r="G34" s="541"/>
      <c r="H34" s="224"/>
      <c r="I34" s="728"/>
      <c r="J34" s="48"/>
      <c r="K34" s="5"/>
      <c r="L34" s="5"/>
      <c r="M34" s="5"/>
      <c r="N34" s="5"/>
      <c r="O34" s="11"/>
    </row>
    <row r="35" spans="1:15" ht="14.25" customHeight="1">
      <c r="A35" s="24"/>
      <c r="B35" s="29"/>
      <c r="C35" s="790"/>
      <c r="D35" s="45"/>
      <c r="E35" s="46"/>
      <c r="F35" s="47"/>
      <c r="G35" s="47"/>
      <c r="H35" s="543"/>
      <c r="I35" s="109"/>
      <c r="J35" s="48"/>
      <c r="K35" s="5"/>
      <c r="L35" s="5"/>
      <c r="M35" s="5"/>
      <c r="N35" s="5"/>
      <c r="O35" s="11"/>
    </row>
    <row r="36" spans="1:15" ht="14.25" customHeight="1">
      <c r="A36" s="24"/>
      <c r="B36" s="29"/>
      <c r="C36" s="790"/>
      <c r="D36" s="45"/>
      <c r="E36" s="46"/>
      <c r="F36" s="47"/>
      <c r="G36" s="47"/>
      <c r="H36" s="539"/>
      <c r="I36" s="109"/>
      <c r="J36" s="48"/>
      <c r="K36" s="5"/>
      <c r="L36" s="5"/>
      <c r="M36" s="5"/>
      <c r="N36" s="5"/>
      <c r="O36" s="11"/>
    </row>
    <row r="37" spans="1:15" ht="14.25" customHeight="1">
      <c r="A37" s="24"/>
      <c r="B37" s="29"/>
      <c r="C37" s="790"/>
      <c r="D37" s="45"/>
      <c r="E37" s="46"/>
      <c r="F37" s="47"/>
      <c r="G37" s="47"/>
      <c r="H37" s="47"/>
      <c r="I37" s="109"/>
      <c r="J37" s="48"/>
      <c r="K37" s="5"/>
      <c r="L37" s="5"/>
      <c r="M37" s="5"/>
      <c r="N37" s="5"/>
      <c r="O37" s="11"/>
    </row>
    <row r="38" spans="1:15" ht="14.25" customHeight="1">
      <c r="A38" s="24"/>
      <c r="B38" s="29"/>
      <c r="C38" s="790"/>
      <c r="D38" s="45"/>
      <c r="E38" s="46"/>
      <c r="F38" s="47"/>
      <c r="G38" s="47"/>
      <c r="H38" s="47"/>
      <c r="I38" s="109"/>
      <c r="J38" s="48"/>
      <c r="K38" s="5"/>
      <c r="L38" s="5"/>
      <c r="M38" s="5"/>
      <c r="N38" s="5"/>
      <c r="O38" s="11"/>
    </row>
    <row r="39" spans="1:15" ht="14.25" customHeight="1">
      <c r="A39" s="24"/>
      <c r="B39" s="29"/>
      <c r="C39" s="790"/>
      <c r="D39" s="45"/>
      <c r="E39" s="46"/>
      <c r="F39" s="47"/>
      <c r="G39" s="47"/>
      <c r="H39" s="47"/>
      <c r="I39" s="109"/>
      <c r="J39" s="48"/>
      <c r="K39" s="5"/>
      <c r="L39" s="5"/>
      <c r="M39" s="5"/>
      <c r="N39" s="5"/>
      <c r="O39" s="11"/>
    </row>
    <row r="40" spans="1:15" s="3" customFormat="1" ht="12" customHeight="1">
      <c r="A40" s="25">
        <f>A31+1</f>
        <v>6</v>
      </c>
      <c r="B40" s="6"/>
      <c r="C40" s="790"/>
      <c r="D40" s="77"/>
      <c r="E40" s="98"/>
      <c r="F40" s="212"/>
      <c r="G40" s="212"/>
      <c r="H40" s="212"/>
      <c r="I40" s="207"/>
      <c r="J40" s="85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90"/>
      <c r="D41" s="107"/>
      <c r="E41" s="79"/>
      <c r="F41" s="213"/>
      <c r="G41" s="218"/>
      <c r="H41" s="213"/>
      <c r="I41" s="181"/>
      <c r="J41" s="87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90"/>
      <c r="D42" s="77"/>
      <c r="E42" s="79"/>
      <c r="F42" s="218"/>
      <c r="G42" s="213"/>
      <c r="H42" s="213"/>
      <c r="I42" s="187"/>
      <c r="J42" s="87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90"/>
      <c r="D43" s="77"/>
      <c r="E43" s="78"/>
      <c r="F43" s="213"/>
      <c r="G43" s="213"/>
      <c r="H43" s="213"/>
      <c r="I43" s="187"/>
      <c r="J43" s="87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90"/>
      <c r="D44" s="77"/>
      <c r="E44" s="78"/>
      <c r="F44" s="213"/>
      <c r="G44" s="213"/>
      <c r="H44" s="204"/>
      <c r="I44" s="187"/>
      <c r="J44" s="87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90"/>
      <c r="D45" s="77"/>
      <c r="E45" s="78"/>
      <c r="F45" s="204"/>
      <c r="G45" s="204"/>
      <c r="H45" s="224"/>
      <c r="I45" s="187"/>
      <c r="J45" s="87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90"/>
      <c r="D46" s="77"/>
      <c r="E46" s="78"/>
      <c r="F46" s="213"/>
      <c r="G46" s="213"/>
      <c r="H46" s="204"/>
      <c r="I46" s="187"/>
      <c r="J46" s="87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90"/>
      <c r="D47" s="81"/>
      <c r="E47" s="82"/>
      <c r="F47" s="213"/>
      <c r="G47" s="213"/>
      <c r="H47" s="224"/>
      <c r="I47" s="221"/>
      <c r="J47" s="137"/>
      <c r="K47" s="6"/>
      <c r="L47" s="5"/>
      <c r="M47" s="5"/>
      <c r="N47" s="6"/>
      <c r="O47" s="14"/>
    </row>
    <row r="48" spans="1:15" ht="14.25" customHeight="1">
      <c r="A48" s="24">
        <f>I31+1</f>
        <v>12</v>
      </c>
      <c r="B48" s="29">
        <f>B31+1</f>
        <v>7</v>
      </c>
      <c r="C48" s="790" t="str">
        <f>"WEEK "&amp;B48</f>
        <v>WEEK 7</v>
      </c>
      <c r="D48" s="19" t="str">
        <f>A48&amp;"/"&amp;A57</f>
        <v>12/13</v>
      </c>
      <c r="E48" s="325">
        <f>A57+1</f>
        <v>14</v>
      </c>
      <c r="F48" s="21">
        <f>E48+1</f>
        <v>15</v>
      </c>
      <c r="G48" s="21">
        <f>F48+1</f>
        <v>16</v>
      </c>
      <c r="H48" s="21">
        <f>G48+1</f>
        <v>17</v>
      </c>
      <c r="I48" s="22">
        <f>H48+1</f>
        <v>18</v>
      </c>
      <c r="J48" s="48"/>
      <c r="K48" s="5"/>
      <c r="L48" s="5"/>
      <c r="M48" s="5"/>
      <c r="N48" s="5"/>
      <c r="O48" s="11"/>
    </row>
    <row r="49" spans="1:15" ht="14.25" customHeight="1">
      <c r="A49" s="24"/>
      <c r="B49" s="29"/>
      <c r="C49" s="790"/>
      <c r="D49" s="301"/>
      <c r="E49" s="515" t="s">
        <v>36</v>
      </c>
      <c r="F49" s="47"/>
      <c r="G49" s="727" t="s">
        <v>92</v>
      </c>
      <c r="H49" s="727" t="s">
        <v>92</v>
      </c>
      <c r="I49" s="432" t="s">
        <v>98</v>
      </c>
      <c r="J49" s="48"/>
      <c r="K49" s="5"/>
      <c r="L49" s="5"/>
      <c r="M49" s="5"/>
      <c r="N49" s="5"/>
      <c r="O49" s="11"/>
    </row>
    <row r="50" spans="1:15" ht="14.25" customHeight="1">
      <c r="A50" s="24"/>
      <c r="B50" s="29"/>
      <c r="C50" s="790"/>
      <c r="D50" s="301"/>
      <c r="E50" s="314"/>
      <c r="F50" s="543"/>
      <c r="G50" s="727" t="s">
        <v>93</v>
      </c>
      <c r="H50" s="727" t="s">
        <v>95</v>
      </c>
      <c r="I50" s="748" t="s">
        <v>32</v>
      </c>
      <c r="J50" s="48"/>
      <c r="K50" s="5"/>
      <c r="L50" s="5"/>
      <c r="M50" s="5"/>
      <c r="N50" s="5"/>
      <c r="O50" s="11"/>
    </row>
    <row r="51" spans="1:15" ht="14.25" customHeight="1">
      <c r="A51" s="24"/>
      <c r="B51" s="29"/>
      <c r="C51" s="790"/>
      <c r="D51" s="301"/>
      <c r="E51" s="314"/>
      <c r="F51" s="543"/>
      <c r="G51" s="727" t="s">
        <v>94</v>
      </c>
      <c r="H51" s="727" t="s">
        <v>94</v>
      </c>
      <c r="I51" s="748" t="s">
        <v>214</v>
      </c>
      <c r="J51" s="48"/>
      <c r="K51" s="5"/>
      <c r="L51" s="5"/>
      <c r="M51" s="5"/>
      <c r="N51" s="5"/>
      <c r="O51" s="11"/>
    </row>
    <row r="52" spans="1:15" ht="14.25" customHeight="1">
      <c r="A52" s="24"/>
      <c r="B52" s="29"/>
      <c r="C52" s="790"/>
      <c r="D52" s="301"/>
      <c r="E52" s="314"/>
      <c r="F52" s="47"/>
      <c r="G52" s="47"/>
      <c r="H52" s="47"/>
      <c r="I52" s="109"/>
      <c r="J52" s="48"/>
      <c r="K52" s="5"/>
      <c r="L52" s="5"/>
      <c r="M52" s="5"/>
      <c r="N52" s="5"/>
      <c r="O52" s="11"/>
    </row>
    <row r="53" spans="1:15" ht="14.25" customHeight="1">
      <c r="A53" s="24"/>
      <c r="B53" s="29"/>
      <c r="C53" s="790"/>
      <c r="D53" s="301"/>
      <c r="E53" s="314"/>
      <c r="F53" s="47"/>
      <c r="G53" s="47"/>
      <c r="H53" s="47"/>
      <c r="I53" s="109"/>
      <c r="J53" s="48"/>
      <c r="K53" s="5"/>
      <c r="L53" s="5"/>
      <c r="M53" s="5"/>
      <c r="N53" s="5"/>
      <c r="O53" s="11"/>
    </row>
    <row r="54" spans="1:15" ht="14.25" customHeight="1">
      <c r="A54" s="24"/>
      <c r="B54" s="29"/>
      <c r="C54" s="790"/>
      <c r="D54" s="301"/>
      <c r="E54" s="314"/>
      <c r="F54" s="47"/>
      <c r="G54" s="47"/>
      <c r="H54" s="47"/>
      <c r="I54" s="109"/>
      <c r="J54" s="48"/>
      <c r="K54" s="5"/>
      <c r="L54" s="5"/>
      <c r="M54" s="5"/>
      <c r="N54" s="5"/>
      <c r="O54" s="11"/>
    </row>
    <row r="55" spans="1:15" ht="14.25" customHeight="1">
      <c r="A55" s="24"/>
      <c r="B55" s="29"/>
      <c r="C55" s="790"/>
      <c r="D55" s="301"/>
      <c r="E55" s="314"/>
      <c r="F55" s="47"/>
      <c r="G55" s="47"/>
      <c r="H55" s="47"/>
      <c r="I55" s="109"/>
      <c r="J55" s="48"/>
      <c r="K55" s="5"/>
      <c r="L55" s="5"/>
      <c r="M55" s="5"/>
      <c r="N55" s="5"/>
      <c r="O55" s="11"/>
    </row>
    <row r="56" spans="1:15" ht="14.25" customHeight="1">
      <c r="A56" s="24"/>
      <c r="B56" s="29"/>
      <c r="C56" s="790"/>
      <c r="D56" s="301"/>
      <c r="E56" s="314"/>
      <c r="F56" s="47"/>
      <c r="G56" s="47"/>
      <c r="H56" s="47"/>
      <c r="I56" s="109"/>
      <c r="J56" s="48"/>
      <c r="K56" s="5"/>
      <c r="L56" s="5"/>
      <c r="M56" s="5"/>
      <c r="N56" s="5"/>
      <c r="O56" s="11"/>
    </row>
    <row r="57" spans="1:15" s="3" customFormat="1" ht="12" customHeight="1">
      <c r="A57" s="25">
        <f>A48+1</f>
        <v>13</v>
      </c>
      <c r="B57" s="6"/>
      <c r="C57" s="790"/>
      <c r="D57" s="383"/>
      <c r="E57" s="364"/>
      <c r="F57" s="72"/>
      <c r="G57" s="72"/>
      <c r="H57" s="204"/>
      <c r="I57" s="149"/>
      <c r="J57" s="85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90"/>
      <c r="D58" s="89"/>
      <c r="E58" s="172"/>
      <c r="F58" s="204"/>
      <c r="G58" s="204"/>
      <c r="H58" s="204"/>
      <c r="I58" s="181"/>
      <c r="J58" s="138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90"/>
      <c r="D59" s="89"/>
      <c r="E59" s="172"/>
      <c r="F59" s="224"/>
      <c r="G59" s="224"/>
      <c r="H59" s="224"/>
      <c r="I59" s="225"/>
      <c r="J59" s="112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90"/>
      <c r="D60" s="89"/>
      <c r="E60" s="194"/>
      <c r="F60" s="224"/>
      <c r="G60" s="224"/>
      <c r="H60" s="224"/>
      <c r="I60" s="225"/>
      <c r="J60" s="112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90"/>
      <c r="D61" s="89"/>
      <c r="E61" s="194"/>
      <c r="F61" s="72"/>
      <c r="G61" s="72"/>
      <c r="H61" s="72"/>
      <c r="I61" s="91"/>
      <c r="J61" s="112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90"/>
      <c r="D62" s="89"/>
      <c r="E62" s="194"/>
      <c r="F62" s="72"/>
      <c r="G62" s="72"/>
      <c r="H62" s="204"/>
      <c r="I62" s="149"/>
      <c r="J62" s="112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90"/>
      <c r="D63" s="89"/>
      <c r="E63" s="194"/>
      <c r="F63" s="72"/>
      <c r="G63" s="72"/>
      <c r="H63" s="204"/>
      <c r="I63" s="181"/>
      <c r="J63" s="112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90"/>
      <c r="D64" s="92"/>
      <c r="E64" s="196"/>
      <c r="F64" s="99"/>
      <c r="G64" s="99"/>
      <c r="H64" s="224"/>
      <c r="I64" s="287"/>
      <c r="J64" s="112"/>
      <c r="K64" s="6"/>
      <c r="L64" s="5"/>
      <c r="M64" s="5"/>
      <c r="N64" s="6"/>
      <c r="O64" s="14"/>
    </row>
    <row r="65" spans="1:15" ht="14.25" customHeight="1">
      <c r="A65" s="24">
        <f>I48+1</f>
        <v>19</v>
      </c>
      <c r="B65" s="29">
        <f>B48+1</f>
        <v>8</v>
      </c>
      <c r="C65" s="790" t="str">
        <f>"WEEK "&amp;B65</f>
        <v>WEEK 8</v>
      </c>
      <c r="D65" s="19" t="str">
        <f>A65&amp;"/"&amp;A66</f>
        <v>19/20</v>
      </c>
      <c r="E65" s="20">
        <f>A66+1</f>
        <v>21</v>
      </c>
      <c r="F65" s="21">
        <f>E65+1</f>
        <v>22</v>
      </c>
      <c r="G65" s="21">
        <f>F65+1</f>
        <v>23</v>
      </c>
      <c r="H65" s="21">
        <f>G65+1</f>
        <v>24</v>
      </c>
      <c r="I65" s="22">
        <f>H65+1</f>
        <v>25</v>
      </c>
      <c r="J65" s="48"/>
      <c r="K65" s="5"/>
      <c r="L65" s="5"/>
      <c r="M65" s="5"/>
      <c r="N65" s="5"/>
      <c r="O65" s="11"/>
    </row>
    <row r="66" spans="1:15" s="3" customFormat="1" ht="12" customHeight="1">
      <c r="A66" s="25">
        <f>A65+1</f>
        <v>20</v>
      </c>
      <c r="B66" s="6"/>
      <c r="C66" s="790"/>
      <c r="D66" s="147"/>
      <c r="E66" s="274"/>
      <c r="F66" s="589" t="s">
        <v>122</v>
      </c>
      <c r="G66" s="114"/>
      <c r="H66" s="114"/>
      <c r="I66" s="100"/>
      <c r="J66" s="85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90"/>
      <c r="D67" s="147"/>
      <c r="E67" s="274"/>
      <c r="F67" s="589" t="s">
        <v>123</v>
      </c>
      <c r="G67" s="114"/>
      <c r="H67" s="114"/>
      <c r="I67" s="100"/>
      <c r="J67" s="85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90"/>
      <c r="D68" s="147"/>
      <c r="E68" s="274"/>
      <c r="F68" s="589" t="s">
        <v>124</v>
      </c>
      <c r="G68" s="114"/>
      <c r="H68" s="114"/>
      <c r="I68" s="100"/>
      <c r="J68" s="85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90"/>
      <c r="D69" s="147"/>
      <c r="E69" s="274"/>
      <c r="F69" s="3" t="s">
        <v>238</v>
      </c>
      <c r="G69" s="114"/>
      <c r="H69" s="114"/>
      <c r="I69" s="100"/>
      <c r="J69" s="85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90"/>
      <c r="D70" s="147"/>
      <c r="E70" s="274"/>
      <c r="F70" s="69" t="s">
        <v>239</v>
      </c>
      <c r="G70" s="114"/>
      <c r="H70" s="114"/>
      <c r="I70" s="100"/>
      <c r="J70" s="85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90"/>
      <c r="D71" s="147"/>
      <c r="E71" s="274"/>
      <c r="F71" s="69" t="s">
        <v>240</v>
      </c>
      <c r="G71" s="114"/>
      <c r="H71" s="114"/>
      <c r="I71" s="100"/>
      <c r="J71" s="85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90"/>
      <c r="D72" s="147"/>
      <c r="E72" s="274"/>
      <c r="F72" s="69"/>
      <c r="G72" s="114"/>
      <c r="H72" s="114"/>
      <c r="I72" s="100"/>
      <c r="J72" s="85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90"/>
      <c r="D73" s="147"/>
      <c r="E73" s="274"/>
      <c r="F73" s="69"/>
      <c r="G73" s="114"/>
      <c r="H73" s="114"/>
      <c r="I73" s="100"/>
      <c r="J73" s="85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90"/>
      <c r="D74" s="147"/>
      <c r="E74" s="274"/>
      <c r="F74" s="69"/>
      <c r="G74" s="114"/>
      <c r="H74" s="114"/>
      <c r="I74" s="100"/>
      <c r="J74" s="85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90"/>
      <c r="D75" s="147"/>
      <c r="E75" s="257"/>
      <c r="F75" s="204"/>
      <c r="G75" s="224"/>
      <c r="H75" s="224"/>
      <c r="I75" s="225"/>
      <c r="J75" s="138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90"/>
      <c r="D76" s="89"/>
      <c r="E76" s="222"/>
      <c r="F76" s="257"/>
      <c r="G76" s="224"/>
      <c r="H76" s="224"/>
      <c r="I76" s="225"/>
      <c r="J76" s="112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90"/>
      <c r="D77" s="89"/>
      <c r="E77" s="222"/>
      <c r="F77" s="72"/>
      <c r="G77" s="72"/>
      <c r="H77" s="276"/>
      <c r="I77" s="315"/>
      <c r="J77" s="112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90"/>
      <c r="D78" s="89"/>
      <c r="E78" s="90"/>
      <c r="F78" s="224"/>
      <c r="G78" s="72"/>
      <c r="H78" s="72"/>
      <c r="I78" s="91"/>
      <c r="J78" s="112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90"/>
      <c r="D79" s="89"/>
      <c r="E79" s="279"/>
      <c r="F79" s="72"/>
      <c r="G79" s="72"/>
      <c r="H79" s="276"/>
      <c r="I79" s="205"/>
      <c r="J79" s="112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90"/>
      <c r="D80" s="89"/>
      <c r="E80" s="279"/>
      <c r="F80" s="72"/>
      <c r="G80" s="72"/>
      <c r="H80" s="302"/>
      <c r="I80" s="271"/>
      <c r="J80" s="112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90"/>
      <c r="D81" s="92"/>
      <c r="E81" s="279"/>
      <c r="F81" s="72"/>
      <c r="G81" s="72"/>
      <c r="H81" s="72"/>
      <c r="I81" s="149"/>
      <c r="J81" s="112"/>
      <c r="K81" s="6"/>
      <c r="L81" s="5"/>
      <c r="M81" s="5"/>
      <c r="N81" s="6"/>
      <c r="O81" s="14"/>
    </row>
    <row r="82" spans="1:15" ht="14.25" customHeight="1" thickTop="1">
      <c r="A82" s="24">
        <f>I65+1</f>
        <v>26</v>
      </c>
      <c r="B82" s="29">
        <f>B65+1</f>
        <v>9</v>
      </c>
      <c r="C82" s="790" t="str">
        <f>"WEEK "&amp;B82</f>
        <v>WEEK 9</v>
      </c>
      <c r="D82" s="142" t="str">
        <f>A82&amp;"/"&amp;A91</f>
        <v>26/27</v>
      </c>
      <c r="E82" s="20">
        <f>IF(OR(A91=31,A91=0)=TRUE,0,A91+1)</f>
        <v>28</v>
      </c>
      <c r="F82" s="52">
        <f>IF(OR(E82=31,E82=0)=TRUE,0,E82+1)</f>
        <v>29</v>
      </c>
      <c r="G82" s="52">
        <f>IF(OR(F82=31,F82=0)=TRUE,0,F82+1)</f>
        <v>30</v>
      </c>
      <c r="H82" s="22">
        <f>IF(OR(G82=31,G82=0)=TRUE,0,G82+1)</f>
        <v>31</v>
      </c>
      <c r="I82" s="54">
        <f>IF(OR(H82=31,H82=0)=TRUE,0,H82+1)</f>
        <v>0</v>
      </c>
      <c r="J82" s="48"/>
      <c r="K82" s="5"/>
      <c r="L82" s="5"/>
      <c r="M82" s="5"/>
      <c r="N82" s="5"/>
      <c r="O82" s="11"/>
    </row>
    <row r="83" spans="1:15" ht="14.25" customHeight="1">
      <c r="A83" s="24"/>
      <c r="B83" s="29"/>
      <c r="C83" s="790"/>
      <c r="D83" s="301"/>
      <c r="E83" s="46"/>
      <c r="F83" s="486"/>
      <c r="G83" s="486"/>
      <c r="H83" s="109"/>
      <c r="I83" s="48"/>
      <c r="J83" s="48"/>
      <c r="K83" s="5"/>
      <c r="L83" s="5"/>
      <c r="M83" s="5"/>
      <c r="N83" s="5"/>
      <c r="O83" s="11"/>
    </row>
    <row r="84" spans="1:15" ht="14.25" customHeight="1">
      <c r="A84" s="24"/>
      <c r="B84" s="29"/>
      <c r="C84" s="790"/>
      <c r="D84" s="301"/>
      <c r="E84" s="46"/>
      <c r="F84" s="793" t="s">
        <v>192</v>
      </c>
      <c r="G84" s="794"/>
      <c r="H84" s="795"/>
      <c r="I84" s="749"/>
      <c r="J84" s="48"/>
      <c r="K84" s="5"/>
      <c r="L84" s="5"/>
      <c r="M84" s="5"/>
      <c r="N84" s="5"/>
      <c r="O84" s="11"/>
    </row>
    <row r="85" spans="1:15" ht="14.25" customHeight="1">
      <c r="A85" s="24"/>
      <c r="B85" s="29"/>
      <c r="C85" s="790"/>
      <c r="D85" s="301"/>
      <c r="E85" s="46"/>
      <c r="F85" s="486"/>
      <c r="G85" s="486"/>
      <c r="H85" s="109"/>
      <c r="I85" s="48"/>
      <c r="J85" s="48"/>
      <c r="K85" s="5"/>
      <c r="L85" s="5"/>
      <c r="M85" s="5"/>
      <c r="N85" s="5"/>
      <c r="O85" s="11"/>
    </row>
    <row r="86" spans="1:15" ht="14.25" customHeight="1">
      <c r="A86" s="24"/>
      <c r="B86" s="29"/>
      <c r="C86" s="790"/>
      <c r="D86" s="301"/>
      <c r="E86" s="46"/>
      <c r="F86" s="486"/>
      <c r="G86" s="561" t="s">
        <v>98</v>
      </c>
      <c r="H86" s="744"/>
      <c r="I86" s="48"/>
      <c r="J86" s="48"/>
      <c r="K86" s="5"/>
      <c r="L86" s="5"/>
      <c r="M86" s="5"/>
      <c r="N86" s="5"/>
      <c r="O86" s="11"/>
    </row>
    <row r="87" spans="1:15" ht="14.25" customHeight="1">
      <c r="A87" s="24"/>
      <c r="B87" s="29"/>
      <c r="C87" s="790"/>
      <c r="D87" s="301"/>
      <c r="E87" s="46"/>
      <c r="F87" s="486"/>
      <c r="G87" s="753" t="s">
        <v>32</v>
      </c>
      <c r="H87" s="744"/>
      <c r="I87" s="48"/>
      <c r="J87" s="48"/>
      <c r="K87" s="5"/>
      <c r="L87" s="5"/>
      <c r="M87" s="5"/>
      <c r="N87" s="5"/>
      <c r="O87" s="11"/>
    </row>
    <row r="88" spans="1:15" ht="14.25" customHeight="1">
      <c r="A88" s="24"/>
      <c r="B88" s="29"/>
      <c r="C88" s="790"/>
      <c r="D88" s="301"/>
      <c r="E88" s="46"/>
      <c r="F88" s="486"/>
      <c r="G88" s="486"/>
      <c r="H88" s="109"/>
      <c r="I88" s="48"/>
      <c r="J88" s="48"/>
      <c r="K88" s="5"/>
      <c r="L88" s="5"/>
      <c r="M88" s="5"/>
      <c r="N88" s="5"/>
      <c r="O88" s="11"/>
    </row>
    <row r="89" spans="1:15" ht="14.25" customHeight="1">
      <c r="A89" s="24"/>
      <c r="B89" s="29"/>
      <c r="C89" s="790"/>
      <c r="D89" s="301"/>
      <c r="E89" s="46"/>
      <c r="F89" s="486"/>
      <c r="G89" s="486"/>
      <c r="H89" s="109"/>
      <c r="I89" s="48"/>
      <c r="J89" s="48"/>
      <c r="K89" s="5"/>
      <c r="L89" s="5"/>
      <c r="M89" s="5"/>
      <c r="N89" s="5"/>
      <c r="O89" s="11"/>
    </row>
    <row r="90" spans="1:15" ht="14.25" customHeight="1">
      <c r="A90" s="24"/>
      <c r="B90" s="29"/>
      <c r="C90" s="790"/>
      <c r="D90" s="301"/>
      <c r="E90" s="46"/>
      <c r="F90" s="486"/>
      <c r="G90" s="486"/>
      <c r="H90" s="109"/>
      <c r="I90" s="48"/>
      <c r="J90" s="48"/>
      <c r="K90" s="5"/>
      <c r="L90" s="5"/>
      <c r="M90" s="5"/>
      <c r="N90" s="5"/>
      <c r="O90" s="11"/>
    </row>
    <row r="91" spans="1:15" s="3" customFormat="1" ht="12" customHeight="1">
      <c r="A91" s="26">
        <f>IF(OR(A82=31,A82=0)=TRUE,0,A82+1)</f>
        <v>27</v>
      </c>
      <c r="B91" s="6"/>
      <c r="C91" s="790"/>
      <c r="D91" s="301"/>
      <c r="E91" s="46"/>
      <c r="F91" s="486"/>
      <c r="G91" s="448"/>
      <c r="H91" s="115"/>
      <c r="I91" s="130"/>
      <c r="J91" s="85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90"/>
      <c r="D92" s="192"/>
      <c r="E92" s="279"/>
      <c r="F92" s="487"/>
      <c r="G92" s="488"/>
      <c r="H92" s="430"/>
      <c r="I92" s="112"/>
      <c r="J92" s="112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90"/>
      <c r="D93" s="164"/>
      <c r="E93" s="222"/>
      <c r="F93" s="288"/>
      <c r="G93" s="489"/>
      <c r="H93" s="431"/>
      <c r="I93" s="112"/>
      <c r="J93" s="112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90"/>
      <c r="D94" s="164"/>
      <c r="E94" s="490"/>
      <c r="F94" s="288"/>
      <c r="G94" s="489"/>
      <c r="H94" s="430"/>
      <c r="I94" s="112"/>
      <c r="J94" s="112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90"/>
      <c r="D95" s="164"/>
      <c r="E95" s="222"/>
      <c r="F95" s="489"/>
      <c r="G95" s="489"/>
      <c r="H95" s="91"/>
      <c r="I95" s="112"/>
      <c r="J95" s="112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90"/>
      <c r="D96" s="164"/>
      <c r="E96" s="90"/>
      <c r="F96" s="489"/>
      <c r="G96" s="489"/>
      <c r="H96" s="746" t="s">
        <v>60</v>
      </c>
      <c r="I96" s="112"/>
      <c r="J96" s="112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90"/>
      <c r="D97" s="164"/>
      <c r="E97" s="247"/>
      <c r="F97" s="489"/>
      <c r="G97" s="489"/>
      <c r="H97" s="746" t="s">
        <v>213</v>
      </c>
      <c r="I97" s="112"/>
      <c r="J97" s="112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90"/>
      <c r="D98" s="165"/>
      <c r="E98" s="626"/>
      <c r="F98" s="491"/>
      <c r="G98" s="491"/>
      <c r="H98" s="747" t="s">
        <v>61</v>
      </c>
      <c r="I98" s="117"/>
      <c r="J98" s="112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7"/>
      <c r="D99" s="67"/>
      <c r="E99" s="67"/>
      <c r="F99" s="67"/>
      <c r="G99" s="67"/>
      <c r="H99" s="67"/>
      <c r="I99" s="67"/>
      <c r="J99" s="67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85" t="str">
        <f>January!C10</f>
        <v>GIPPSLAND REGION 2011</v>
      </c>
      <c r="E100" s="785"/>
      <c r="F100" s="785"/>
      <c r="G100" s="786">
        <f>January!G100</f>
        <v>0</v>
      </c>
      <c r="H100" s="786"/>
      <c r="I100" s="786"/>
      <c r="J100" s="155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56"/>
      <c r="E101" s="156"/>
      <c r="F101" s="156"/>
      <c r="G101" s="156"/>
      <c r="H101" s="156"/>
      <c r="I101" s="156"/>
      <c r="J101" s="155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3">
    <mergeCell ref="D3:I3"/>
    <mergeCell ref="D4:I4"/>
    <mergeCell ref="C82:C98"/>
    <mergeCell ref="C14:C30"/>
    <mergeCell ref="C31:C47"/>
    <mergeCell ref="F15:I15"/>
    <mergeCell ref="F84:H84"/>
    <mergeCell ref="D6:I9"/>
    <mergeCell ref="C10:J10"/>
    <mergeCell ref="D100:F100"/>
    <mergeCell ref="G100:I100"/>
    <mergeCell ref="C48:C64"/>
    <mergeCell ref="C65:C81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 H33 H19">
    <cfRule type="expression" priority="4" dxfId="0" stopIfTrue="1">
      <formula>$M18="Holiday"</formula>
    </cfRule>
  </conditionalFormatting>
  <conditionalFormatting sqref="J98 F50">
    <cfRule type="expression" priority="5" dxfId="0" stopIfTrue="1">
      <formula>$M48="Holiday"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conditionalFormatting sqref="H35 F51">
    <cfRule type="expression" priority="11" dxfId="0" stopIfTrue="1">
      <formula>$M32="Holiday"</formula>
    </cfRule>
  </conditionalFormatting>
  <conditionalFormatting sqref="I50:I51 G87">
    <cfRule type="expression" priority="14" dxfId="0" stopIfTrue="1">
      <formula>$M16="Holiday"</formula>
    </cfRule>
  </conditionalFormatting>
  <conditionalFormatting sqref="H34">
    <cfRule type="expression" priority="12" dxfId="59" stopIfTrue="1">
      <formula>$A$16+$A$17=0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S140"/>
  <sheetViews>
    <sheetView showGridLines="0" showRowColHeaders="0" showZeros="0" zoomScale="85" zoomScaleNormal="85" zoomScalePageLayoutView="0" workbookViewId="0" topLeftCell="A53">
      <selection activeCell="H87" sqref="H87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5"/>
      <c r="L5" s="5"/>
      <c r="M5" s="5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"APRIL "&amp;January!L4</f>
        <v>APRIL 2011</v>
      </c>
      <c r="E6" s="788"/>
      <c r="F6" s="788"/>
      <c r="G6" s="788"/>
      <c r="H6" s="788"/>
      <c r="I6" s="788"/>
      <c r="J6" s="121"/>
      <c r="K6" s="5"/>
      <c r="L6" s="38" t="s">
        <v>13</v>
      </c>
      <c r="M6" s="39">
        <f>IF(March!I82=31,1,0)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1"/>
      <c r="K7" s="5"/>
      <c r="L7" s="38" t="s">
        <v>6</v>
      </c>
      <c r="M7" s="39">
        <f>IF(March!I82=31,1,0)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1"/>
      <c r="K8" s="5"/>
      <c r="L8" s="38" t="s">
        <v>7</v>
      </c>
      <c r="M8" s="39">
        <f>IF(March!E82=31,1,0)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1"/>
      <c r="K9" s="5"/>
      <c r="L9" s="38" t="s">
        <v>8</v>
      </c>
      <c r="M9" s="39">
        <f>IF(March!F82=31,1,0)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89" t="str">
        <f>January!C10</f>
        <v>GIPPSLAND REGION 2011</v>
      </c>
      <c r="D10" s="789"/>
      <c r="E10" s="789"/>
      <c r="F10" s="789"/>
      <c r="G10" s="789"/>
      <c r="H10" s="789"/>
      <c r="I10" s="789"/>
      <c r="J10" s="789"/>
      <c r="K10" s="5"/>
      <c r="L10" s="38" t="s">
        <v>14</v>
      </c>
      <c r="M10" s="39">
        <f>IF(March!G82=31,1,0)</f>
        <v>0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/>
      <c r="E11"/>
      <c r="F11"/>
      <c r="G11"/>
      <c r="H11"/>
      <c r="I11"/>
      <c r="J11"/>
      <c r="K11" s="5"/>
      <c r="L11" s="38" t="s">
        <v>9</v>
      </c>
      <c r="M11" s="39">
        <f>IF(March!H82=31,1,0)</f>
        <v>1</v>
      </c>
      <c r="N11" s="7"/>
      <c r="O11" s="15"/>
      <c r="P11"/>
      <c r="Q11"/>
      <c r="R11"/>
      <c r="S11"/>
    </row>
    <row r="12" spans="1:15" ht="15">
      <c r="A12" s="11"/>
      <c r="B12" s="5"/>
      <c r="C12" s="67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5"/>
      <c r="M12" s="10" t="s">
        <v>12</v>
      </c>
      <c r="N12" s="5"/>
      <c r="O12" s="11"/>
    </row>
    <row r="13" spans="1:17" ht="13.5" thickBot="1">
      <c r="A13" s="26"/>
      <c r="B13" s="5"/>
      <c r="C13" s="67"/>
      <c r="D13" s="119"/>
      <c r="K13" s="5"/>
      <c r="L13" s="5"/>
      <c r="M13" s="10" t="s">
        <v>12</v>
      </c>
      <c r="N13" s="5"/>
      <c r="O13" s="11"/>
      <c r="P13" s="9"/>
      <c r="Q13" s="9"/>
    </row>
    <row r="14" spans="1:17" ht="14.25" customHeight="1" thickTop="1">
      <c r="A14" s="27">
        <v>10</v>
      </c>
      <c r="B14" s="29">
        <v>9</v>
      </c>
      <c r="C14" s="790" t="str">
        <f>"WEEK "&amp;B14</f>
        <v>WEEK 9</v>
      </c>
      <c r="D14" s="368"/>
      <c r="E14" s="161"/>
      <c r="F14" s="48"/>
      <c r="G14" s="48"/>
      <c r="H14" s="49">
        <f>IF(M10=1,1,IF(G14&gt;0,G14+1,0))</f>
        <v>0</v>
      </c>
      <c r="I14" s="55">
        <f>H14+1</f>
        <v>1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90"/>
      <c r="D15" s="368"/>
      <c r="E15" s="161"/>
      <c r="F15" s="48"/>
      <c r="G15" s="48"/>
      <c r="H15" s="49"/>
      <c r="I15" s="49"/>
      <c r="J15" s="48"/>
      <c r="K15" s="5"/>
      <c r="L15" s="5"/>
      <c r="M15" s="29"/>
      <c r="N15" s="5"/>
      <c r="O15" s="11"/>
    </row>
    <row r="16" spans="1:15" ht="14.25" customHeight="1">
      <c r="A16" s="27"/>
      <c r="B16" s="29"/>
      <c r="C16" s="790"/>
      <c r="D16" s="368"/>
      <c r="E16" s="161"/>
      <c r="F16" s="48"/>
      <c r="G16" s="48"/>
      <c r="H16" s="49"/>
      <c r="I16" s="739" t="s">
        <v>193</v>
      </c>
      <c r="J16" s="48"/>
      <c r="K16" s="5"/>
      <c r="L16" s="5"/>
      <c r="M16" s="29"/>
      <c r="N16" s="5"/>
      <c r="O16" s="11"/>
    </row>
    <row r="17" spans="1:15" ht="14.25" customHeight="1">
      <c r="A17" s="27"/>
      <c r="B17" s="29"/>
      <c r="C17" s="790"/>
      <c r="D17" s="368"/>
      <c r="E17" s="161"/>
      <c r="F17" s="48"/>
      <c r="G17" s="48"/>
      <c r="H17" s="49"/>
      <c r="I17" s="49"/>
      <c r="J17" s="48"/>
      <c r="K17" s="5"/>
      <c r="L17" s="5"/>
      <c r="M17" s="29"/>
      <c r="N17" s="5"/>
      <c r="O17" s="11"/>
    </row>
    <row r="18" spans="1:15" ht="14.25" customHeight="1">
      <c r="A18" s="27"/>
      <c r="B18" s="29"/>
      <c r="C18" s="790"/>
      <c r="D18" s="368"/>
      <c r="E18" s="161"/>
      <c r="F18" s="48"/>
      <c r="G18" s="48"/>
      <c r="H18" s="49"/>
      <c r="I18" s="49"/>
      <c r="J18" s="48"/>
      <c r="K18" s="5"/>
      <c r="L18" s="5"/>
      <c r="M18" s="29"/>
      <c r="N18" s="5"/>
      <c r="O18" s="11"/>
    </row>
    <row r="19" spans="1:15" ht="14.25" customHeight="1">
      <c r="A19" s="27"/>
      <c r="B19" s="29"/>
      <c r="C19" s="790"/>
      <c r="D19" s="368"/>
      <c r="E19" s="161"/>
      <c r="F19" s="48"/>
      <c r="G19" s="48"/>
      <c r="H19" s="49"/>
      <c r="I19" s="49"/>
      <c r="J19" s="48"/>
      <c r="K19" s="5"/>
      <c r="L19" s="5"/>
      <c r="M19" s="29"/>
      <c r="N19" s="5"/>
      <c r="O19" s="11"/>
    </row>
    <row r="20" spans="1:15" ht="14.25" customHeight="1">
      <c r="A20" s="27"/>
      <c r="B20" s="29"/>
      <c r="C20" s="790"/>
      <c r="D20" s="368"/>
      <c r="E20" s="161"/>
      <c r="F20" s="48"/>
      <c r="G20" s="48"/>
      <c r="H20" s="49"/>
      <c r="I20" s="49"/>
      <c r="J20" s="48"/>
      <c r="K20" s="5"/>
      <c r="L20" s="5"/>
      <c r="M20" s="29"/>
      <c r="N20" s="5"/>
      <c r="O20" s="11"/>
    </row>
    <row r="21" spans="1:15" ht="14.25" customHeight="1">
      <c r="A21" s="27"/>
      <c r="B21" s="29"/>
      <c r="C21" s="790"/>
      <c r="D21" s="368"/>
      <c r="E21" s="161"/>
      <c r="F21" s="48"/>
      <c r="G21" s="48"/>
      <c r="H21" s="49"/>
      <c r="I21" s="49"/>
      <c r="J21" s="48"/>
      <c r="K21" s="5"/>
      <c r="L21" s="5"/>
      <c r="M21" s="29"/>
      <c r="N21" s="5"/>
      <c r="O21" s="11"/>
    </row>
    <row r="22" spans="1:15" ht="14.25" customHeight="1">
      <c r="A22" s="27"/>
      <c r="B22" s="29"/>
      <c r="C22" s="790"/>
      <c r="D22" s="368"/>
      <c r="E22" s="161"/>
      <c r="F22" s="48"/>
      <c r="G22" s="48"/>
      <c r="H22" s="49"/>
      <c r="I22" s="49"/>
      <c r="J22" s="48"/>
      <c r="K22" s="5"/>
      <c r="L22" s="5"/>
      <c r="M22" s="29"/>
      <c r="N22" s="5"/>
      <c r="O22" s="11"/>
    </row>
    <row r="23" spans="1:17" s="3" customFormat="1" ht="12.75">
      <c r="A23" s="28">
        <f>IF(M6=1,1,IF(A14=1,A14+1,0))</f>
        <v>0</v>
      </c>
      <c r="B23" s="6"/>
      <c r="C23" s="790"/>
      <c r="D23" s="368"/>
      <c r="E23" s="161"/>
      <c r="F23" s="136"/>
      <c r="G23" s="433"/>
      <c r="H23" s="307"/>
      <c r="I23" s="421"/>
      <c r="J23" s="111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90"/>
      <c r="D24" s="368"/>
      <c r="E24" s="161"/>
      <c r="F24" s="306"/>
      <c r="G24" s="433"/>
      <c r="H24" s="307"/>
      <c r="I24" s="308"/>
      <c r="J24" s="130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90"/>
      <c r="D25" s="368"/>
      <c r="E25" s="161"/>
      <c r="F25" s="130"/>
      <c r="G25" s="130"/>
      <c r="H25" s="436"/>
      <c r="I25" s="193"/>
      <c r="J25" s="130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90"/>
      <c r="D26" s="368"/>
      <c r="E26" s="161"/>
      <c r="F26" s="51"/>
      <c r="G26" s="334"/>
      <c r="H26" s="437"/>
      <c r="I26" s="308"/>
      <c r="J26" s="51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90"/>
      <c r="D27" s="368"/>
      <c r="E27" s="161"/>
      <c r="F27" s="51"/>
      <c r="G27" s="334"/>
      <c r="H27" s="436"/>
      <c r="I27" s="308"/>
      <c r="J27" s="51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90"/>
      <c r="D28" s="368"/>
      <c r="E28" s="161"/>
      <c r="F28" s="51"/>
      <c r="G28" s="334"/>
      <c r="H28" s="308"/>
      <c r="I28" s="308"/>
      <c r="J28" s="51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90"/>
      <c r="D29" s="368"/>
      <c r="E29" s="161"/>
      <c r="F29" s="51"/>
      <c r="G29" s="334"/>
      <c r="H29" s="308"/>
      <c r="I29" s="308"/>
      <c r="J29" s="51"/>
      <c r="K29" s="5"/>
      <c r="L29" s="5"/>
      <c r="M29" s="5"/>
      <c r="N29" s="7"/>
      <c r="O29" s="15"/>
      <c r="Q29" s="37" t="e">
        <f>LOOKUP(January!L4,April!L14:P63)</f>
        <v>#N/A</v>
      </c>
    </row>
    <row r="30" spans="1:15" s="4" customFormat="1" ht="12" customHeight="1" thickBot="1">
      <c r="A30" s="23"/>
      <c r="B30" s="7"/>
      <c r="C30" s="790"/>
      <c r="D30" s="372"/>
      <c r="E30" s="162"/>
      <c r="F30" s="145"/>
      <c r="G30" s="434"/>
      <c r="H30" s="309"/>
      <c r="I30" s="435"/>
      <c r="J30" s="137"/>
      <c r="K30" s="5"/>
      <c r="L30" s="5"/>
      <c r="M30" s="5"/>
      <c r="N30" s="7"/>
      <c r="O30" s="15"/>
    </row>
    <row r="31" spans="1:15" ht="14.25" customHeight="1" thickTop="1">
      <c r="A31" s="24">
        <f>I14+1</f>
        <v>2</v>
      </c>
      <c r="B31" s="29">
        <f>B14+1</f>
        <v>10</v>
      </c>
      <c r="C31" s="790" t="str">
        <f>"WEEK "&amp;B31</f>
        <v>WEEK 10</v>
      </c>
      <c r="D31" s="45" t="str">
        <f>A31&amp;"/"&amp;A40</f>
        <v>2/3</v>
      </c>
      <c r="E31" s="46">
        <f>A40+1</f>
        <v>4</v>
      </c>
      <c r="F31" s="47">
        <f>E31+1</f>
        <v>5</v>
      </c>
      <c r="G31" s="47">
        <f>F31+1</f>
        <v>6</v>
      </c>
      <c r="H31" s="47">
        <f>G31+1</f>
        <v>7</v>
      </c>
      <c r="I31" s="109">
        <f>H31+1</f>
        <v>8</v>
      </c>
      <c r="J31" s="48"/>
      <c r="K31" s="5"/>
      <c r="L31" s="5"/>
      <c r="M31" s="5"/>
      <c r="N31" s="5"/>
      <c r="O31" s="11"/>
    </row>
    <row r="32" spans="1:15" ht="14.25" customHeight="1">
      <c r="A32" s="24"/>
      <c r="B32" s="29"/>
      <c r="C32" s="790"/>
      <c r="D32" s="45"/>
      <c r="E32" s="546"/>
      <c r="G32" s="597"/>
      <c r="H32" s="539"/>
      <c r="I32" s="540" t="s">
        <v>225</v>
      </c>
      <c r="J32" s="48"/>
      <c r="K32" s="5"/>
      <c r="L32" s="5"/>
      <c r="M32" s="5"/>
      <c r="N32" s="5"/>
      <c r="O32" s="11"/>
    </row>
    <row r="33" spans="1:15" ht="14.25" customHeight="1">
      <c r="A33" s="24"/>
      <c r="B33" s="29"/>
      <c r="C33" s="790"/>
      <c r="D33" s="45"/>
      <c r="E33" s="546"/>
      <c r="G33" s="702"/>
      <c r="H33" s="545"/>
      <c r="I33" s="540" t="s">
        <v>226</v>
      </c>
      <c r="J33" s="48"/>
      <c r="K33" s="5"/>
      <c r="L33" s="5"/>
      <c r="M33" s="5"/>
      <c r="N33" s="5"/>
      <c r="O33" s="11"/>
    </row>
    <row r="34" spans="1:15" ht="14.25" customHeight="1">
      <c r="A34" s="24"/>
      <c r="B34" s="29"/>
      <c r="C34" s="790"/>
      <c r="D34" s="45"/>
      <c r="E34" s="558"/>
      <c r="F34" s="539"/>
      <c r="G34" s="539"/>
      <c r="H34" s="539"/>
      <c r="I34" s="540" t="s">
        <v>227</v>
      </c>
      <c r="J34" s="48"/>
      <c r="K34" s="5"/>
      <c r="L34" s="5"/>
      <c r="M34" s="5"/>
      <c r="N34" s="5"/>
      <c r="O34" s="11"/>
    </row>
    <row r="35" spans="1:15" ht="14.25" customHeight="1">
      <c r="A35" s="24"/>
      <c r="B35" s="29"/>
      <c r="C35" s="790"/>
      <c r="D35" s="45"/>
      <c r="E35" s="558"/>
      <c r="F35" s="539"/>
      <c r="G35" s="539"/>
      <c r="H35" s="539"/>
      <c r="I35" s="540"/>
      <c r="J35" s="48"/>
      <c r="K35" s="5"/>
      <c r="L35" s="5"/>
      <c r="M35" s="5"/>
      <c r="N35" s="5"/>
      <c r="O35" s="11"/>
    </row>
    <row r="36" spans="1:15" ht="14.25" customHeight="1">
      <c r="A36" s="24"/>
      <c r="B36" s="29"/>
      <c r="C36" s="790"/>
      <c r="D36" s="45"/>
      <c r="E36" s="558"/>
      <c r="F36" s="539"/>
      <c r="G36" s="539"/>
      <c r="H36" s="539"/>
      <c r="I36" s="540"/>
      <c r="J36" s="48"/>
      <c r="K36" s="5"/>
      <c r="L36" s="5"/>
      <c r="M36" s="5"/>
      <c r="N36" s="5"/>
      <c r="O36" s="11"/>
    </row>
    <row r="37" spans="1:15" ht="14.25" customHeight="1">
      <c r="A37" s="24"/>
      <c r="B37" s="29"/>
      <c r="C37" s="790"/>
      <c r="D37" s="45"/>
      <c r="E37" s="558"/>
      <c r="F37" s="539"/>
      <c r="G37" s="539"/>
      <c r="H37" s="539"/>
      <c r="I37" s="540"/>
      <c r="J37" s="48"/>
      <c r="K37" s="5"/>
      <c r="L37" s="5"/>
      <c r="M37" s="5"/>
      <c r="N37" s="5"/>
      <c r="O37" s="11"/>
    </row>
    <row r="38" spans="1:15" ht="14.25" customHeight="1">
      <c r="A38" s="24"/>
      <c r="B38" s="29"/>
      <c r="C38" s="790"/>
      <c r="D38" s="45"/>
      <c r="E38" s="558"/>
      <c r="F38" s="539"/>
      <c r="G38" s="539"/>
      <c r="H38" s="539"/>
      <c r="I38" s="540"/>
      <c r="J38" s="48"/>
      <c r="K38" s="5"/>
      <c r="L38" s="5"/>
      <c r="M38" s="5"/>
      <c r="N38" s="5"/>
      <c r="O38" s="11"/>
    </row>
    <row r="39" spans="1:15" ht="14.25" customHeight="1">
      <c r="A39" s="24"/>
      <c r="B39" s="29"/>
      <c r="C39" s="790"/>
      <c r="D39" s="45"/>
      <c r="E39" s="558"/>
      <c r="F39" s="539"/>
      <c r="G39" s="539"/>
      <c r="H39" s="539"/>
      <c r="I39" s="540"/>
      <c r="J39" s="48"/>
      <c r="K39" s="5"/>
      <c r="L39" s="5"/>
      <c r="M39" s="5"/>
      <c r="N39" s="5"/>
      <c r="O39" s="11"/>
    </row>
    <row r="40" spans="1:15" s="3" customFormat="1" ht="12" customHeight="1">
      <c r="A40" s="25">
        <f>A31+1</f>
        <v>3</v>
      </c>
      <c r="B40" s="6"/>
      <c r="C40" s="790"/>
      <c r="D40" s="101"/>
      <c r="E40" s="117"/>
      <c r="F40" s="248"/>
      <c r="G40" s="572"/>
      <c r="H40" s="204"/>
      <c r="I40" s="258"/>
      <c r="J40" s="117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90"/>
      <c r="D41" s="31"/>
      <c r="E41" s="90"/>
      <c r="F41" s="248"/>
      <c r="G41" s="572"/>
      <c r="H41" s="224"/>
      <c r="I41" s="205"/>
      <c r="J41" s="51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90"/>
      <c r="D42" s="31"/>
      <c r="E42" s="90"/>
      <c r="F42" s="573"/>
      <c r="G42" s="572"/>
      <c r="H42" s="224"/>
      <c r="I42" s="271"/>
      <c r="J42" s="51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90"/>
      <c r="D43" s="31"/>
      <c r="E43" s="90"/>
      <c r="F43" s="248"/>
      <c r="G43" s="442"/>
      <c r="H43" s="248"/>
      <c r="I43" s="205"/>
      <c r="J43" s="51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90"/>
      <c r="D44" s="31"/>
      <c r="E44" s="90"/>
      <c r="F44" s="574"/>
      <c r="G44" s="574"/>
      <c r="H44" s="574"/>
      <c r="I44" s="575"/>
      <c r="J44" s="51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90"/>
      <c r="D45" s="31"/>
      <c r="E45" s="279"/>
      <c r="F45" s="392"/>
      <c r="G45" s="392"/>
      <c r="H45" s="525" t="s">
        <v>63</v>
      </c>
      <c r="I45" s="438"/>
      <c r="J45" s="51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90"/>
      <c r="D46" s="31"/>
      <c r="E46" s="222"/>
      <c r="F46" s="392"/>
      <c r="G46" s="392"/>
      <c r="H46" s="526" t="s">
        <v>47</v>
      </c>
      <c r="I46" s="438"/>
      <c r="J46" s="51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90"/>
      <c r="D47" s="34"/>
      <c r="E47" s="227"/>
      <c r="F47" s="393"/>
      <c r="G47" s="393"/>
      <c r="H47" s="526" t="s">
        <v>41</v>
      </c>
      <c r="I47" s="100" t="s">
        <v>39</v>
      </c>
      <c r="J47" s="51"/>
      <c r="K47" s="6"/>
      <c r="L47" s="5"/>
      <c r="M47" s="5"/>
      <c r="N47" s="6"/>
      <c r="O47" s="14"/>
    </row>
    <row r="48" spans="1:15" ht="14.25" customHeight="1">
      <c r="A48" s="24">
        <f>I31+1</f>
        <v>9</v>
      </c>
      <c r="B48" s="29">
        <f>B31+1</f>
        <v>11</v>
      </c>
      <c r="C48" s="790"/>
      <c r="D48" s="19" t="str">
        <f>A48&amp;"/"&amp;A57</f>
        <v>9/10</v>
      </c>
      <c r="E48" s="314">
        <f>A57+1</f>
        <v>11</v>
      </c>
      <c r="F48" s="401">
        <f>E48+1</f>
        <v>12</v>
      </c>
      <c r="G48" s="401">
        <f>F48+1</f>
        <v>13</v>
      </c>
      <c r="H48" s="401">
        <f>G48+1</f>
        <v>14</v>
      </c>
      <c r="I48" s="402">
        <f>H48+1</f>
        <v>15</v>
      </c>
      <c r="J48" s="48"/>
      <c r="K48" s="5"/>
      <c r="L48" s="5"/>
      <c r="M48" s="5"/>
      <c r="N48" s="5"/>
      <c r="O48" s="11"/>
    </row>
    <row r="49" spans="1:15" ht="14.25" customHeight="1">
      <c r="A49" s="24"/>
      <c r="B49" s="29"/>
      <c r="C49" s="790"/>
      <c r="D49" s="45"/>
      <c r="E49" s="314"/>
      <c r="F49" s="406"/>
      <c r="G49" s="406"/>
      <c r="H49" s="406"/>
      <c r="I49" s="408"/>
      <c r="J49" s="48"/>
      <c r="K49" s="5"/>
      <c r="L49" s="5"/>
      <c r="M49" s="5"/>
      <c r="N49" s="5"/>
      <c r="O49" s="11"/>
    </row>
    <row r="50" spans="1:15" ht="14.25" customHeight="1">
      <c r="A50" s="24"/>
      <c r="B50" s="29"/>
      <c r="C50" s="790"/>
      <c r="D50" s="45"/>
      <c r="E50" s="314"/>
      <c r="F50" s="406"/>
      <c r="G50" s="406"/>
      <c r="H50" s="406"/>
      <c r="I50" s="408"/>
      <c r="J50" s="48"/>
      <c r="K50" s="5"/>
      <c r="L50" s="5"/>
      <c r="M50" s="5"/>
      <c r="N50" s="5"/>
      <c r="O50" s="11"/>
    </row>
    <row r="51" spans="1:15" ht="14.25" customHeight="1">
      <c r="A51" s="24"/>
      <c r="B51" s="29"/>
      <c r="C51" s="790"/>
      <c r="D51" s="45"/>
      <c r="E51" s="314"/>
      <c r="F51" s="406"/>
      <c r="G51" s="406"/>
      <c r="H51" s="406"/>
      <c r="I51" s="408"/>
      <c r="J51" s="48"/>
      <c r="K51" s="5"/>
      <c r="L51" s="5"/>
      <c r="M51" s="5"/>
      <c r="N51" s="5"/>
      <c r="O51" s="11"/>
    </row>
    <row r="52" spans="1:15" ht="14.25" customHeight="1">
      <c r="A52" s="24"/>
      <c r="B52" s="29"/>
      <c r="C52" s="790"/>
      <c r="D52" s="45"/>
      <c r="E52" s="314"/>
      <c r="F52" s="406"/>
      <c r="G52" s="406"/>
      <c r="H52" s="406"/>
      <c r="I52" s="408"/>
      <c r="J52" s="48"/>
      <c r="K52" s="5"/>
      <c r="L52" s="5"/>
      <c r="M52" s="5"/>
      <c r="N52" s="5"/>
      <c r="O52" s="11"/>
    </row>
    <row r="53" spans="1:15" ht="14.25" customHeight="1">
      <c r="A53" s="24"/>
      <c r="B53" s="29"/>
      <c r="C53" s="790"/>
      <c r="D53" s="45"/>
      <c r="E53" s="314"/>
      <c r="F53" s="406"/>
      <c r="G53" s="406"/>
      <c r="H53" s="406"/>
      <c r="I53" s="408"/>
      <c r="J53" s="48"/>
      <c r="K53" s="5"/>
      <c r="L53" s="5"/>
      <c r="M53" s="5"/>
      <c r="N53" s="5"/>
      <c r="O53" s="11"/>
    </row>
    <row r="54" spans="1:15" ht="14.25" customHeight="1">
      <c r="A54" s="24"/>
      <c r="B54" s="29"/>
      <c r="C54" s="790"/>
      <c r="D54" s="45"/>
      <c r="E54" s="314"/>
      <c r="F54" s="406"/>
      <c r="G54" s="406"/>
      <c r="H54" s="406"/>
      <c r="I54" s="408"/>
      <c r="J54" s="48"/>
      <c r="K54" s="5"/>
      <c r="L54" s="5"/>
      <c r="M54" s="5"/>
      <c r="N54" s="5"/>
      <c r="O54" s="11"/>
    </row>
    <row r="55" spans="1:15" ht="14.25" customHeight="1">
      <c r="A55" s="24"/>
      <c r="B55" s="29"/>
      <c r="C55" s="790"/>
      <c r="D55" s="45"/>
      <c r="E55" s="314"/>
      <c r="F55" s="406"/>
      <c r="G55" s="406"/>
      <c r="H55" s="406"/>
      <c r="I55" s="408"/>
      <c r="J55" s="48"/>
      <c r="K55" s="5"/>
      <c r="L55" s="5"/>
      <c r="M55" s="5"/>
      <c r="N55" s="5"/>
      <c r="O55" s="11"/>
    </row>
    <row r="56" spans="1:15" ht="14.25" customHeight="1">
      <c r="A56" s="24"/>
      <c r="B56" s="29"/>
      <c r="C56" s="790"/>
      <c r="D56" s="45"/>
      <c r="E56" s="314"/>
      <c r="F56" s="406"/>
      <c r="G56" s="406"/>
      <c r="H56" s="406"/>
      <c r="I56" s="408"/>
      <c r="J56" s="48"/>
      <c r="K56" s="5"/>
      <c r="L56" s="5"/>
      <c r="M56" s="5"/>
      <c r="N56" s="5"/>
      <c r="O56" s="11"/>
    </row>
    <row r="57" spans="1:15" s="3" customFormat="1" ht="12" customHeight="1">
      <c r="A57" s="25">
        <f>A48+1</f>
        <v>10</v>
      </c>
      <c r="B57" s="6"/>
      <c r="C57" s="790"/>
      <c r="D57" s="245"/>
      <c r="E57" s="403"/>
      <c r="F57" s="406"/>
      <c r="G57" s="406"/>
      <c r="H57" s="407"/>
      <c r="I57" s="408"/>
      <c r="J57" s="50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90"/>
      <c r="D58" s="31"/>
      <c r="E58" s="409"/>
      <c r="F58" s="406"/>
      <c r="G58" s="406"/>
      <c r="H58" s="410"/>
      <c r="I58" s="408"/>
      <c r="J58" s="51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90"/>
      <c r="D59" s="31"/>
      <c r="E59" s="314"/>
      <c r="F59" s="406"/>
      <c r="G59" s="406"/>
      <c r="H59" s="410"/>
      <c r="I59" s="408"/>
      <c r="J59" s="51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90"/>
      <c r="D60" s="31"/>
      <c r="E60" s="314"/>
      <c r="F60" s="406"/>
      <c r="G60" s="406"/>
      <c r="H60" s="411"/>
      <c r="I60" s="408"/>
      <c r="J60" s="51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90"/>
      <c r="D61" s="31"/>
      <c r="E61" s="314"/>
      <c r="F61" s="406"/>
      <c r="G61" s="406"/>
      <c r="H61" s="411"/>
      <c r="I61" s="408"/>
      <c r="J61" s="51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90"/>
      <c r="D62" s="31"/>
      <c r="E62" s="314"/>
      <c r="F62" s="406"/>
      <c r="G62" s="406"/>
      <c r="H62" s="411"/>
      <c r="I62" s="408"/>
      <c r="J62" s="51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90"/>
      <c r="D63" s="31"/>
      <c r="E63" s="314"/>
      <c r="F63" s="406"/>
      <c r="G63" s="406"/>
      <c r="H63" s="411"/>
      <c r="I63" s="408"/>
      <c r="J63" s="111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90"/>
      <c r="D64" s="34"/>
      <c r="E64" s="412"/>
      <c r="F64" s="413"/>
      <c r="G64" s="413"/>
      <c r="H64" s="414"/>
      <c r="I64" s="415"/>
      <c r="J64" s="51"/>
      <c r="K64" s="6"/>
      <c r="L64" s="5"/>
      <c r="M64" s="5"/>
      <c r="N64" s="6"/>
      <c r="O64" s="14"/>
    </row>
    <row r="65" spans="1:15" ht="14.25" customHeight="1">
      <c r="A65" s="24">
        <f>I48+1</f>
        <v>16</v>
      </c>
      <c r="B65" s="29">
        <f>B48+1</f>
        <v>12</v>
      </c>
      <c r="C65" s="790"/>
      <c r="D65" s="19" t="str">
        <f>A65&amp;"/"&amp;A66</f>
        <v>16/17</v>
      </c>
      <c r="E65" s="325">
        <f>A66+1</f>
        <v>18</v>
      </c>
      <c r="F65" s="163">
        <f>E65+1</f>
        <v>19</v>
      </c>
      <c r="G65" s="163">
        <f>F65+1</f>
        <v>20</v>
      </c>
      <c r="H65" s="163">
        <f>G65+1</f>
        <v>21</v>
      </c>
      <c r="I65" s="318">
        <f>H65+1</f>
        <v>22</v>
      </c>
      <c r="J65" s="48"/>
      <c r="K65" s="5"/>
      <c r="L65" s="5"/>
      <c r="M65" s="5"/>
      <c r="N65" s="5"/>
      <c r="O65" s="11"/>
    </row>
    <row r="66" spans="1:15" s="3" customFormat="1" ht="12" customHeight="1">
      <c r="A66" s="25">
        <f>A65+1</f>
        <v>17</v>
      </c>
      <c r="B66" s="6"/>
      <c r="C66" s="790"/>
      <c r="D66" s="30"/>
      <c r="E66" s="416"/>
      <c r="F66" s="417"/>
      <c r="G66" s="396"/>
      <c r="H66" s="394"/>
      <c r="I66" s="601" t="s">
        <v>158</v>
      </c>
      <c r="J66" s="50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90"/>
      <c r="D67" s="30"/>
      <c r="E67" s="416"/>
      <c r="F67" s="417"/>
      <c r="G67" s="396"/>
      <c r="H67" s="514"/>
      <c r="I67" s="233"/>
      <c r="J67" s="50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90"/>
      <c r="D68" s="30"/>
      <c r="E68" s="416"/>
      <c r="F68" s="417"/>
      <c r="G68" s="396"/>
      <c r="H68" s="514"/>
      <c r="I68" s="233"/>
      <c r="J68" s="50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90"/>
      <c r="D69" s="30"/>
      <c r="E69" s="416"/>
      <c r="F69" s="417"/>
      <c r="G69" s="396"/>
      <c r="H69" s="514"/>
      <c r="I69" s="233"/>
      <c r="J69" s="50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90"/>
      <c r="D70" s="30"/>
      <c r="E70" s="416"/>
      <c r="F70" s="417"/>
      <c r="G70" s="396"/>
      <c r="H70" s="514"/>
      <c r="I70" s="233"/>
      <c r="J70" s="50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90"/>
      <c r="D71" s="30"/>
      <c r="E71" s="416"/>
      <c r="F71" s="417"/>
      <c r="G71" s="396"/>
      <c r="H71" s="514"/>
      <c r="I71" s="233"/>
      <c r="J71" s="50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90"/>
      <c r="D72" s="30"/>
      <c r="E72" s="416"/>
      <c r="F72" s="417"/>
      <c r="G72" s="396"/>
      <c r="H72" s="514"/>
      <c r="I72" s="233"/>
      <c r="J72" s="50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90"/>
      <c r="D73" s="30"/>
      <c r="E73" s="416"/>
      <c r="F73" s="417"/>
      <c r="G73" s="396"/>
      <c r="H73" s="514"/>
      <c r="I73" s="233"/>
      <c r="J73" s="50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90"/>
      <c r="D74" s="30"/>
      <c r="E74" s="416"/>
      <c r="F74" s="417"/>
      <c r="G74" s="396"/>
      <c r="H74" s="514"/>
      <c r="I74" s="233"/>
      <c r="J74" s="50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90"/>
      <c r="D75" s="31"/>
      <c r="E75" s="416"/>
      <c r="F75" s="397"/>
      <c r="G75" s="418"/>
      <c r="H75" s="395"/>
      <c r="I75" s="310"/>
      <c r="J75" s="51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90"/>
      <c r="D76" s="31"/>
      <c r="E76" s="116"/>
      <c r="F76" s="396"/>
      <c r="G76" s="419"/>
      <c r="H76" s="396"/>
      <c r="I76" s="310"/>
      <c r="J76" s="51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90"/>
      <c r="D77" s="31"/>
      <c r="E77" s="416"/>
      <c r="F77" s="397"/>
      <c r="G77" s="397"/>
      <c r="H77" s="397"/>
      <c r="I77" s="310"/>
      <c r="J77" s="51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90"/>
      <c r="D78" s="31"/>
      <c r="E78" s="416"/>
      <c r="F78" s="397"/>
      <c r="G78" s="397"/>
      <c r="H78" s="397"/>
      <c r="I78" s="310"/>
      <c r="J78" s="51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90"/>
      <c r="D79" s="31"/>
      <c r="E79" s="416"/>
      <c r="F79" s="397"/>
      <c r="G79" s="397"/>
      <c r="H79" s="398"/>
      <c r="I79" s="310"/>
      <c r="J79" s="51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90"/>
      <c r="D80" s="31"/>
      <c r="E80" s="116"/>
      <c r="F80" s="397"/>
      <c r="G80" s="397"/>
      <c r="H80" s="399"/>
      <c r="I80" s="311"/>
      <c r="J80" s="111"/>
      <c r="K80" s="6"/>
      <c r="L80" s="5"/>
      <c r="M80" s="5"/>
      <c r="N80" s="6"/>
      <c r="O80" s="14"/>
    </row>
    <row r="81" spans="1:15" s="3" customFormat="1" ht="12" customHeight="1">
      <c r="A81" s="23"/>
      <c r="B81" s="7"/>
      <c r="C81" s="790"/>
      <c r="D81" s="34"/>
      <c r="E81" s="420"/>
      <c r="F81" s="397"/>
      <c r="G81" s="397"/>
      <c r="H81" s="400"/>
      <c r="I81" s="310"/>
      <c r="J81" s="51"/>
      <c r="K81" s="6"/>
      <c r="L81" s="5"/>
      <c r="M81" s="5"/>
      <c r="N81" s="6"/>
      <c r="O81" s="14"/>
    </row>
    <row r="82" spans="1:15" ht="14.25" customHeight="1">
      <c r="A82" s="24">
        <f>I65+1</f>
        <v>23</v>
      </c>
      <c r="B82" s="29">
        <v>1</v>
      </c>
      <c r="C82" s="790" t="str">
        <f>"WEEK "&amp;B82</f>
        <v>WEEK 1</v>
      </c>
      <c r="D82" s="142" t="str">
        <f>A82&amp;"/"&amp;A91</f>
        <v>23/24</v>
      </c>
      <c r="E82" s="142">
        <f>IF(OR(A91=30,A91=0)=TRUE,0,A91+1)</f>
        <v>25</v>
      </c>
      <c r="F82" s="163">
        <f>IF(OR(E82=30,E82=0)=TRUE,0,E82+1)</f>
        <v>26</v>
      </c>
      <c r="G82" s="21">
        <f>IF(OR(F82=30,F82=0)=TRUE,0,F82+1)</f>
        <v>27</v>
      </c>
      <c r="H82" s="52">
        <f>IF(OR(G82=30,G82=0)=TRUE,0,G82+1)</f>
        <v>28</v>
      </c>
      <c r="I82" s="22">
        <f>IF(OR(H82=30,H82=0)=TRUE,0,H82+1)</f>
        <v>29</v>
      </c>
      <c r="J82" s="48"/>
      <c r="K82" s="5"/>
      <c r="L82" s="5"/>
      <c r="M82" s="5"/>
      <c r="N82" s="5"/>
      <c r="O82" s="11"/>
    </row>
    <row r="83" spans="1:15" ht="14.25" customHeight="1">
      <c r="A83" s="24"/>
      <c r="B83" s="29"/>
      <c r="C83" s="790"/>
      <c r="D83" s="45"/>
      <c r="E83" s="599" t="s">
        <v>156</v>
      </c>
      <c r="F83" s="630" t="s">
        <v>157</v>
      </c>
      <c r="G83" s="602" t="s">
        <v>159</v>
      </c>
      <c r="H83" s="704" t="s">
        <v>98</v>
      </c>
      <c r="I83" s="540"/>
      <c r="J83" s="48"/>
      <c r="K83" s="5"/>
      <c r="L83" s="5"/>
      <c r="M83" s="5"/>
      <c r="N83" s="5"/>
      <c r="O83" s="11"/>
    </row>
    <row r="84" spans="1:15" ht="14.25" customHeight="1">
      <c r="A84" s="24"/>
      <c r="B84" s="29"/>
      <c r="C84" s="790"/>
      <c r="D84" s="45"/>
      <c r="E84" s="600"/>
      <c r="F84" s="629" t="s">
        <v>163</v>
      </c>
      <c r="G84" s="598"/>
      <c r="H84" s="704" t="s">
        <v>168</v>
      </c>
      <c r="I84" s="540"/>
      <c r="J84" s="48"/>
      <c r="K84" s="5"/>
      <c r="L84" s="5"/>
      <c r="M84" s="5"/>
      <c r="N84" s="5"/>
      <c r="O84" s="11"/>
    </row>
    <row r="85" spans="1:15" ht="14.25" customHeight="1">
      <c r="A85" s="24"/>
      <c r="B85" s="29"/>
      <c r="C85" s="790"/>
      <c r="D85" s="45"/>
      <c r="E85" s="314"/>
      <c r="F85" s="627"/>
      <c r="G85" s="598"/>
      <c r="H85" s="703" t="s">
        <v>228</v>
      </c>
      <c r="I85" s="540"/>
      <c r="J85" s="48"/>
      <c r="K85" s="5"/>
      <c r="L85" s="5"/>
      <c r="M85" s="5"/>
      <c r="N85" s="5"/>
      <c r="O85" s="11"/>
    </row>
    <row r="86" spans="1:15" ht="14.25" customHeight="1">
      <c r="A86" s="24"/>
      <c r="B86" s="29"/>
      <c r="C86" s="790"/>
      <c r="D86" s="45"/>
      <c r="E86" s="314"/>
      <c r="F86" s="627"/>
      <c r="G86" s="598"/>
      <c r="H86" s="735" t="s">
        <v>215</v>
      </c>
      <c r="I86" s="540"/>
      <c r="J86" s="48"/>
      <c r="K86" s="5"/>
      <c r="L86" s="5"/>
      <c r="M86" s="5"/>
      <c r="N86" s="5"/>
      <c r="O86" s="11"/>
    </row>
    <row r="87" spans="1:15" ht="14.25" customHeight="1">
      <c r="A87" s="24"/>
      <c r="B87" s="29"/>
      <c r="C87" s="790"/>
      <c r="D87" s="45"/>
      <c r="E87" s="314"/>
      <c r="F87" s="627"/>
      <c r="G87" s="598"/>
      <c r="H87" s="702"/>
      <c r="I87" s="540"/>
      <c r="J87" s="48"/>
      <c r="K87" s="5"/>
      <c r="L87" s="5"/>
      <c r="M87" s="5"/>
      <c r="N87" s="5"/>
      <c r="O87" s="11"/>
    </row>
    <row r="88" spans="1:15" ht="14.25" customHeight="1">
      <c r="A88" s="24"/>
      <c r="B88" s="29"/>
      <c r="C88" s="790"/>
      <c r="D88" s="45"/>
      <c r="E88" s="314"/>
      <c r="F88" s="627"/>
      <c r="G88" s="545"/>
      <c r="H88" s="597" t="s">
        <v>98</v>
      </c>
      <c r="I88" s="540"/>
      <c r="J88" s="48"/>
      <c r="K88" s="5"/>
      <c r="L88" s="5"/>
      <c r="M88" s="5"/>
      <c r="N88" s="5"/>
      <c r="O88" s="11"/>
    </row>
    <row r="89" spans="1:15" ht="14.25" customHeight="1">
      <c r="A89" s="24"/>
      <c r="B89" s="29"/>
      <c r="C89" s="790"/>
      <c r="D89" s="45"/>
      <c r="E89" s="314"/>
      <c r="F89" s="627"/>
      <c r="G89" s="545"/>
      <c r="H89" s="702" t="s">
        <v>167</v>
      </c>
      <c r="I89" s="540"/>
      <c r="J89" s="48"/>
      <c r="K89" s="5"/>
      <c r="L89" s="5"/>
      <c r="M89" s="5"/>
      <c r="N89" s="5"/>
      <c r="O89" s="11"/>
    </row>
    <row r="90" spans="1:15" ht="14.25" customHeight="1">
      <c r="A90" s="24"/>
      <c r="B90" s="29"/>
      <c r="C90" s="790"/>
      <c r="D90" s="45"/>
      <c r="E90" s="314"/>
      <c r="F90" s="627"/>
      <c r="G90" s="545"/>
      <c r="H90" s="559"/>
      <c r="I90" s="540"/>
      <c r="J90" s="48"/>
      <c r="K90" s="5"/>
      <c r="L90" s="5"/>
      <c r="M90" s="5"/>
      <c r="N90" s="5"/>
      <c r="O90" s="11"/>
    </row>
    <row r="91" spans="1:15" s="3" customFormat="1" ht="12" customHeight="1">
      <c r="A91" s="26">
        <f>IF(OR(A82=30,A82=0)=TRUE,0,A82+1)</f>
        <v>24</v>
      </c>
      <c r="B91" s="6"/>
      <c r="C91" s="790"/>
      <c r="D91" s="527"/>
      <c r="E91" s="403"/>
      <c r="F91" s="394"/>
      <c r="G91" s="439"/>
      <c r="H91" s="204"/>
      <c r="I91" s="76"/>
      <c r="J91" s="50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90"/>
      <c r="D92" s="143"/>
      <c r="E92" s="440"/>
      <c r="F92" s="407"/>
      <c r="G92" s="257"/>
      <c r="H92" s="224"/>
      <c r="I92" s="91"/>
      <c r="J92" s="51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90"/>
      <c r="D93" s="240"/>
      <c r="E93" s="440"/>
      <c r="F93" s="471"/>
      <c r="G93" s="224"/>
      <c r="H93" s="224"/>
      <c r="I93" s="91"/>
      <c r="J93" s="51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90"/>
      <c r="D94" s="240"/>
      <c r="E94" s="240"/>
      <c r="F94" s="410"/>
      <c r="G94" s="224"/>
      <c r="H94" s="288"/>
      <c r="I94" s="432"/>
      <c r="J94" s="111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90"/>
      <c r="D95" s="240"/>
      <c r="E95" s="240"/>
      <c r="F95" s="410"/>
      <c r="G95" s="224"/>
      <c r="H95" s="288"/>
      <c r="I95" s="91"/>
      <c r="J95" s="51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90"/>
      <c r="D96" s="144"/>
      <c r="E96" s="240"/>
      <c r="F96" s="410"/>
      <c r="G96" s="224"/>
      <c r="H96" s="204"/>
      <c r="I96" s="91"/>
      <c r="J96" s="51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90"/>
      <c r="D97" s="240"/>
      <c r="E97" s="240"/>
      <c r="F97" s="407"/>
      <c r="G97" s="204"/>
      <c r="H97" s="508" t="s">
        <v>55</v>
      </c>
      <c r="I97" s="91"/>
      <c r="J97" s="51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90"/>
      <c r="D98" s="242"/>
      <c r="E98" s="242"/>
      <c r="F98" s="628"/>
      <c r="G98" s="244"/>
      <c r="H98" s="733" t="s">
        <v>32</v>
      </c>
      <c r="I98" s="576"/>
      <c r="J98" s="51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7"/>
      <c r="D99" s="67"/>
      <c r="E99" s="67"/>
      <c r="F99" s="67"/>
      <c r="G99" s="67"/>
      <c r="H99" s="67"/>
      <c r="I99" s="67"/>
      <c r="J99" s="67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85" t="str">
        <f>January!C10</f>
        <v>GIPPSLAND REGION 2011</v>
      </c>
      <c r="E100" s="785"/>
      <c r="F100" s="785"/>
      <c r="G100" s="786">
        <f>January!G100</f>
        <v>0</v>
      </c>
      <c r="H100" s="786"/>
      <c r="I100" s="786"/>
      <c r="J100" s="155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56"/>
      <c r="E101" s="156"/>
      <c r="F101" s="156"/>
      <c r="G101" s="156"/>
      <c r="H101" s="156"/>
      <c r="I101" s="156"/>
      <c r="J101" s="155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1">
    <mergeCell ref="D100:F100"/>
    <mergeCell ref="G100:I100"/>
    <mergeCell ref="D4:I4"/>
    <mergeCell ref="C10:J10"/>
    <mergeCell ref="C31:C47"/>
    <mergeCell ref="C48:C64"/>
    <mergeCell ref="D3:I3"/>
    <mergeCell ref="C14:C30"/>
    <mergeCell ref="C65:C81"/>
    <mergeCell ref="C82:C98"/>
    <mergeCell ref="D6:I9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138"/>
  <sheetViews>
    <sheetView showGridLines="0" showRowColHeaders="0" showZeros="0" zoomScale="70" zoomScaleNormal="70" zoomScalePageLayoutView="0" workbookViewId="0" topLeftCell="A37">
      <selection activeCell="E22" sqref="E22:E23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5"/>
      <c r="L5" s="5"/>
      <c r="M5" s="5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"MAY "&amp;January!L4</f>
        <v>MAY 2011</v>
      </c>
      <c r="E6" s="788"/>
      <c r="F6" s="788"/>
      <c r="G6" s="788"/>
      <c r="H6" s="788"/>
      <c r="I6" s="788"/>
      <c r="J6" s="122"/>
      <c r="K6" s="5"/>
      <c r="L6" s="38" t="s">
        <v>13</v>
      </c>
      <c r="M6" s="39">
        <f>IF(April!I82=29,1,0)</f>
        <v>1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2"/>
      <c r="K7" s="5"/>
      <c r="L7" s="38" t="s">
        <v>6</v>
      </c>
      <c r="M7" s="39">
        <f>IF(April!A91=30,1,0)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2"/>
      <c r="K8" s="5"/>
      <c r="L8" s="38" t="s">
        <v>7</v>
      </c>
      <c r="M8" s="39">
        <f>IF(April!E82=30,1,0)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2"/>
      <c r="K9" s="5"/>
      <c r="L9" s="38" t="s">
        <v>8</v>
      </c>
      <c r="M9" s="39">
        <f>IF(April!F82=30,1,0)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89" t="str">
        <f>January!C10</f>
        <v>GIPPSLAND REGION 2011</v>
      </c>
      <c r="D10" s="789"/>
      <c r="E10" s="789"/>
      <c r="F10" s="789"/>
      <c r="G10" s="789"/>
      <c r="H10" s="789"/>
      <c r="I10" s="789"/>
      <c r="J10" s="789"/>
      <c r="K10" s="5"/>
      <c r="L10" s="38" t="s">
        <v>14</v>
      </c>
      <c r="M10" s="39">
        <f>IF(April!G82=30,1,0)</f>
        <v>0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 s="67"/>
      <c r="E11" s="67"/>
      <c r="F11" s="67"/>
      <c r="G11" s="67"/>
      <c r="H11" s="67"/>
      <c r="I11" s="67"/>
      <c r="J11" s="67"/>
      <c r="K11" s="5"/>
      <c r="L11" s="38" t="s">
        <v>9</v>
      </c>
      <c r="M11" s="39">
        <f>IF(April!H82=30,1,0)</f>
        <v>0</v>
      </c>
      <c r="N11" s="7"/>
      <c r="O11" s="15"/>
      <c r="P11"/>
      <c r="Q11"/>
      <c r="R11"/>
      <c r="S11"/>
    </row>
    <row r="12" spans="1:15" ht="15">
      <c r="A12" s="11"/>
      <c r="B12" s="5"/>
      <c r="C12" s="67"/>
      <c r="D12" s="118" t="s">
        <v>0</v>
      </c>
      <c r="E12" s="118" t="s">
        <v>1</v>
      </c>
      <c r="F12" s="118" t="s">
        <v>2</v>
      </c>
      <c r="G12" s="118" t="s">
        <v>3</v>
      </c>
      <c r="H12" s="118" t="s">
        <v>4</v>
      </c>
      <c r="I12" s="118" t="s">
        <v>5</v>
      </c>
      <c r="J12" s="118"/>
      <c r="K12" s="5"/>
      <c r="L12" s="5"/>
      <c r="M12" s="10" t="s">
        <v>12</v>
      </c>
      <c r="N12" s="5"/>
      <c r="O12" s="11"/>
    </row>
    <row r="13" spans="1:17" ht="7.5" customHeight="1" thickBot="1">
      <c r="A13" s="26"/>
      <c r="B13" s="5"/>
      <c r="C13" s="67"/>
      <c r="D13" s="119"/>
      <c r="E13" s="67"/>
      <c r="F13" s="67"/>
      <c r="G13" s="67"/>
      <c r="H13" s="67"/>
      <c r="I13" s="67"/>
      <c r="J13" s="67"/>
      <c r="K13" s="5"/>
      <c r="L13" s="5"/>
      <c r="M13" s="10" t="s">
        <v>12</v>
      </c>
      <c r="N13" s="5"/>
      <c r="O13" s="11"/>
      <c r="P13" s="9"/>
      <c r="Q13" s="9"/>
    </row>
    <row r="14" spans="1:17" ht="14.25" customHeight="1" thickTop="1">
      <c r="A14" s="27">
        <f>IF(M6=1,1,0)</f>
        <v>1</v>
      </c>
      <c r="B14" s="29">
        <v>2</v>
      </c>
      <c r="C14" s="790" t="str">
        <f>"WEEK "&amp;B14</f>
        <v>WEEK 2</v>
      </c>
      <c r="D14" s="190">
        <v>1</v>
      </c>
      <c r="E14" s="44">
        <v>2</v>
      </c>
      <c r="F14" s="17">
        <v>3</v>
      </c>
      <c r="G14" s="17">
        <v>4</v>
      </c>
      <c r="H14" s="44">
        <f>G14+1</f>
        <v>5</v>
      </c>
      <c r="I14" s="18">
        <f>H14+1</f>
        <v>6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90"/>
      <c r="D15" s="799" t="s">
        <v>186</v>
      </c>
      <c r="E15" s="800"/>
      <c r="F15" s="800"/>
      <c r="G15" s="800"/>
      <c r="H15" s="800"/>
      <c r="I15" s="801"/>
      <c r="J15" s="48"/>
      <c r="K15" s="5"/>
      <c r="L15" s="5"/>
      <c r="M15" s="29"/>
      <c r="N15" s="5"/>
      <c r="O15" s="11"/>
    </row>
    <row r="16" spans="1:15" ht="14.25" customHeight="1">
      <c r="A16" s="27"/>
      <c r="B16" s="29"/>
      <c r="C16" s="790"/>
      <c r="D16" s="799" t="s">
        <v>187</v>
      </c>
      <c r="E16" s="800"/>
      <c r="F16" s="800"/>
      <c r="G16" s="800"/>
      <c r="H16" s="800"/>
      <c r="I16" s="801"/>
      <c r="J16" s="48"/>
      <c r="K16" s="5"/>
      <c r="L16" s="5"/>
      <c r="M16" s="29"/>
      <c r="N16" s="5"/>
      <c r="O16" s="11"/>
    </row>
    <row r="17" spans="1:15" ht="14.25" customHeight="1">
      <c r="A17" s="27"/>
      <c r="B17" s="29"/>
      <c r="C17" s="790"/>
      <c r="D17" s="453"/>
      <c r="E17" s="598" t="s">
        <v>98</v>
      </c>
      <c r="F17" s="597" t="s">
        <v>98</v>
      </c>
      <c r="G17" s="47"/>
      <c r="H17" s="405"/>
      <c r="I17" s="540"/>
      <c r="J17" s="48"/>
      <c r="K17" s="5"/>
      <c r="L17" s="5"/>
      <c r="M17" s="29"/>
      <c r="N17" s="5"/>
      <c r="O17" s="11"/>
    </row>
    <row r="18" spans="1:15" ht="14.25" customHeight="1">
      <c r="A18" s="27"/>
      <c r="B18" s="29"/>
      <c r="C18" s="790"/>
      <c r="D18" s="453"/>
      <c r="E18" s="598" t="s">
        <v>229</v>
      </c>
      <c r="F18" s="597" t="s">
        <v>121</v>
      </c>
      <c r="G18" s="47"/>
      <c r="H18" s="405"/>
      <c r="I18" s="540"/>
      <c r="J18" s="48"/>
      <c r="K18" s="5"/>
      <c r="L18" s="5"/>
      <c r="M18" s="29"/>
      <c r="N18" s="5"/>
      <c r="O18" s="11"/>
    </row>
    <row r="19" spans="1:15" ht="14.25" customHeight="1">
      <c r="A19" s="27"/>
      <c r="B19" s="29"/>
      <c r="C19" s="790"/>
      <c r="D19" s="453"/>
      <c r="E19" s="598" t="s">
        <v>106</v>
      </c>
      <c r="F19" s="539"/>
      <c r="G19" s="47"/>
      <c r="H19" s="405"/>
      <c r="I19" s="540"/>
      <c r="J19" s="48"/>
      <c r="K19" s="5"/>
      <c r="L19" s="5"/>
      <c r="M19" s="29"/>
      <c r="N19" s="5"/>
      <c r="O19" s="11"/>
    </row>
    <row r="20" spans="1:15" ht="14.25" customHeight="1">
      <c r="A20" s="27"/>
      <c r="B20" s="29"/>
      <c r="C20" s="790"/>
      <c r="D20" s="453"/>
      <c r="F20" s="47"/>
      <c r="G20" s="47"/>
      <c r="H20" s="405"/>
      <c r="I20" s="109"/>
      <c r="J20" s="48"/>
      <c r="K20" s="5"/>
      <c r="L20" s="5"/>
      <c r="M20" s="29"/>
      <c r="N20" s="5"/>
      <c r="O20" s="11"/>
    </row>
    <row r="21" spans="1:17" s="3" customFormat="1" ht="12" customHeight="1">
      <c r="A21" s="28">
        <f>IF(M6=1,1,IF(A14=1,A14+1,0))</f>
        <v>1</v>
      </c>
      <c r="B21" s="6"/>
      <c r="C21" s="790"/>
      <c r="D21" s="77"/>
      <c r="F21" s="47"/>
      <c r="G21" s="32"/>
      <c r="H21" s="441"/>
      <c r="I21" s="33"/>
      <c r="J21" s="50"/>
      <c r="K21" s="5"/>
      <c r="L21" s="5"/>
      <c r="M21" s="5"/>
      <c r="N21" s="6"/>
      <c r="O21" s="14"/>
      <c r="P21" s="9">
        <v>2006</v>
      </c>
      <c r="Q21" s="9">
        <v>28</v>
      </c>
    </row>
    <row r="22" spans="1:17" s="4" customFormat="1" ht="12" customHeight="1">
      <c r="A22" s="15"/>
      <c r="B22" s="7"/>
      <c r="C22" s="790"/>
      <c r="D22" s="250"/>
      <c r="F22" s="47"/>
      <c r="G22" s="114"/>
      <c r="H22" s="441"/>
      <c r="I22" s="33"/>
      <c r="J22" s="112"/>
      <c r="K22" s="5"/>
      <c r="L22" s="5"/>
      <c r="M22" s="5"/>
      <c r="N22" s="7"/>
      <c r="O22" s="15"/>
      <c r="P22">
        <v>2007</v>
      </c>
      <c r="Q22" s="4">
        <v>28</v>
      </c>
    </row>
    <row r="23" spans="1:17" s="4" customFormat="1" ht="12" customHeight="1">
      <c r="A23" s="15"/>
      <c r="B23" s="7"/>
      <c r="C23" s="790"/>
      <c r="D23" s="77"/>
      <c r="E23" s="441"/>
      <c r="F23" s="32"/>
      <c r="G23" s="32"/>
      <c r="H23" s="441"/>
      <c r="I23" s="33"/>
      <c r="J23" s="51"/>
      <c r="K23" s="5"/>
      <c r="L23" s="5"/>
      <c r="M23" s="5"/>
      <c r="N23" s="7"/>
      <c r="O23" s="15"/>
      <c r="P23" s="9">
        <v>2008</v>
      </c>
      <c r="Q23" s="4">
        <v>29</v>
      </c>
    </row>
    <row r="24" spans="1:17" s="4" customFormat="1" ht="12" customHeight="1">
      <c r="A24" s="15"/>
      <c r="B24" s="7"/>
      <c r="C24" s="790"/>
      <c r="D24" s="77"/>
      <c r="E24" s="441"/>
      <c r="F24" s="32"/>
      <c r="G24" s="32"/>
      <c r="H24" s="441"/>
      <c r="I24" s="33"/>
      <c r="J24" s="51"/>
      <c r="K24" s="5"/>
      <c r="L24" s="5"/>
      <c r="M24" s="5"/>
      <c r="N24" s="7"/>
      <c r="O24" s="15"/>
      <c r="P24">
        <v>2009</v>
      </c>
      <c r="Q24" s="4">
        <v>28</v>
      </c>
    </row>
    <row r="25" spans="1:17" s="4" customFormat="1" ht="12" customHeight="1">
      <c r="A25" s="15"/>
      <c r="B25" s="7"/>
      <c r="C25" s="790"/>
      <c r="D25" s="77"/>
      <c r="E25" s="441"/>
      <c r="F25" s="32"/>
      <c r="G25" s="32"/>
      <c r="H25" s="441"/>
      <c r="I25" s="33"/>
      <c r="J25" s="51"/>
      <c r="K25" s="5"/>
      <c r="L25" s="5"/>
      <c r="M25" s="5"/>
      <c r="N25" s="7"/>
      <c r="O25" s="15"/>
      <c r="P25" s="9">
        <v>2010</v>
      </c>
      <c r="Q25" s="4">
        <v>28</v>
      </c>
    </row>
    <row r="26" spans="1:15" s="4" customFormat="1" ht="12" customHeight="1">
      <c r="A26" s="15"/>
      <c r="B26" s="7"/>
      <c r="C26" s="790"/>
      <c r="D26" s="77"/>
      <c r="E26" s="441"/>
      <c r="F26" s="32"/>
      <c r="G26" s="32"/>
      <c r="H26" s="441"/>
      <c r="I26" s="33"/>
      <c r="J26" s="51"/>
      <c r="K26" s="5"/>
      <c r="L26" s="5"/>
      <c r="M26" s="5"/>
      <c r="N26" s="7"/>
      <c r="O26" s="15"/>
    </row>
    <row r="27" spans="1:17" s="4" customFormat="1" ht="12" customHeight="1">
      <c r="A27" s="15"/>
      <c r="B27" s="7"/>
      <c r="C27" s="790"/>
      <c r="D27" s="731"/>
      <c r="E27" s="729"/>
      <c r="F27" s="236"/>
      <c r="G27" s="32"/>
      <c r="H27" s="114"/>
      <c r="I27" s="150"/>
      <c r="J27" s="51"/>
      <c r="K27" s="5"/>
      <c r="L27" s="5"/>
      <c r="M27" s="5"/>
      <c r="N27" s="7"/>
      <c r="O27" s="15"/>
      <c r="Q27" s="37" t="e">
        <f>LOOKUP(January!L4,May!L14:P61)</f>
        <v>#N/A</v>
      </c>
    </row>
    <row r="28" spans="1:15" s="4" customFormat="1" ht="12" customHeight="1">
      <c r="A28" s="23"/>
      <c r="B28" s="7"/>
      <c r="C28" s="790"/>
      <c r="D28" s="732"/>
      <c r="E28" s="730"/>
      <c r="F28" s="387"/>
      <c r="G28" s="35"/>
      <c r="H28" s="538"/>
      <c r="I28" s="183"/>
      <c r="J28" s="51"/>
      <c r="K28" s="5"/>
      <c r="L28" s="5"/>
      <c r="M28" s="5"/>
      <c r="N28" s="7"/>
      <c r="O28" s="15"/>
    </row>
    <row r="29" spans="1:15" ht="14.25" customHeight="1">
      <c r="A29" s="24">
        <f>I14+1</f>
        <v>7</v>
      </c>
      <c r="B29" s="29">
        <f>B14+1</f>
        <v>3</v>
      </c>
      <c r="C29" s="790" t="str">
        <f>"WEEK "&amp;B29</f>
        <v>WEEK 3</v>
      </c>
      <c r="D29" s="45" t="str">
        <f>A29&amp;"/"&amp;A38</f>
        <v>7/8</v>
      </c>
      <c r="E29" s="46">
        <f>A38+1</f>
        <v>9</v>
      </c>
      <c r="F29" s="47">
        <f>E29+1</f>
        <v>10</v>
      </c>
      <c r="G29" s="47">
        <f>F29+1</f>
        <v>11</v>
      </c>
      <c r="H29" s="47">
        <f>G29+1</f>
        <v>12</v>
      </c>
      <c r="I29" s="22">
        <f>H29+1</f>
        <v>13</v>
      </c>
      <c r="J29" s="48"/>
      <c r="K29" s="5"/>
      <c r="L29" s="5"/>
      <c r="M29" s="5"/>
      <c r="N29" s="5"/>
      <c r="O29" s="11"/>
    </row>
    <row r="30" spans="1:15" ht="14.25" customHeight="1">
      <c r="A30" s="24"/>
      <c r="B30" s="29"/>
      <c r="C30" s="790"/>
      <c r="D30" s="45"/>
      <c r="E30" s="706"/>
      <c r="F30" s="706"/>
      <c r="G30" s="591"/>
      <c r="H30" s="591"/>
      <c r="I30" s="707"/>
      <c r="J30" s="48"/>
      <c r="K30" s="5"/>
      <c r="L30" s="5"/>
      <c r="M30" s="5"/>
      <c r="N30" s="5"/>
      <c r="O30" s="11"/>
    </row>
    <row r="31" spans="1:15" ht="14.25" customHeight="1">
      <c r="A31" s="24"/>
      <c r="B31" s="29"/>
      <c r="C31" s="790"/>
      <c r="D31" s="45"/>
      <c r="E31" s="598" t="s">
        <v>98</v>
      </c>
      <c r="F31" s="595" t="s">
        <v>155</v>
      </c>
      <c r="G31" s="595" t="s">
        <v>155</v>
      </c>
      <c r="H31" s="595" t="s">
        <v>155</v>
      </c>
      <c r="I31" s="592" t="s">
        <v>122</v>
      </c>
      <c r="J31" s="48"/>
      <c r="K31" s="5"/>
      <c r="L31" s="5"/>
      <c r="M31" s="5"/>
      <c r="N31" s="5"/>
      <c r="O31" s="11"/>
    </row>
    <row r="32" spans="1:15" ht="14.25" customHeight="1">
      <c r="A32" s="24"/>
      <c r="B32" s="29"/>
      <c r="C32" s="790"/>
      <c r="D32" s="45"/>
      <c r="E32" s="598" t="s">
        <v>120</v>
      </c>
      <c r="F32" s="634" t="s">
        <v>164</v>
      </c>
      <c r="G32" s="634" t="s">
        <v>164</v>
      </c>
      <c r="H32" s="634" t="s">
        <v>164</v>
      </c>
      <c r="I32" s="592" t="s">
        <v>56</v>
      </c>
      <c r="J32" s="48"/>
      <c r="K32" s="5"/>
      <c r="L32" s="5"/>
      <c r="M32" s="5"/>
      <c r="N32" s="5"/>
      <c r="O32" s="11"/>
    </row>
    <row r="33" spans="1:15" ht="14.25" customHeight="1">
      <c r="A33" s="24"/>
      <c r="B33" s="29"/>
      <c r="C33" s="790"/>
      <c r="D33" s="45"/>
      <c r="E33" s="46"/>
      <c r="F33" s="47"/>
      <c r="G33" s="47"/>
      <c r="H33" s="47"/>
      <c r="I33" s="709" t="s">
        <v>125</v>
      </c>
      <c r="J33" s="48"/>
      <c r="K33" s="5"/>
      <c r="L33" s="5"/>
      <c r="M33" s="5"/>
      <c r="N33" s="5"/>
      <c r="O33" s="11"/>
    </row>
    <row r="34" spans="1:15" ht="14.25" customHeight="1">
      <c r="A34" s="24"/>
      <c r="B34" s="29"/>
      <c r="C34" s="790"/>
      <c r="D34" s="45"/>
      <c r="E34" s="46"/>
      <c r="F34" s="595"/>
      <c r="G34" s="47"/>
      <c r="H34" s="47"/>
      <c r="I34" s="109"/>
      <c r="J34" s="48"/>
      <c r="K34" s="5"/>
      <c r="L34" s="5"/>
      <c r="M34" s="5"/>
      <c r="N34" s="5"/>
      <c r="O34" s="11"/>
    </row>
    <row r="35" spans="1:15" ht="14.25" customHeight="1">
      <c r="A35" s="24"/>
      <c r="B35" s="29"/>
      <c r="C35" s="790"/>
      <c r="D35" s="45"/>
      <c r="E35" s="46"/>
      <c r="F35" s="634"/>
      <c r="G35" s="47"/>
      <c r="H35" s="47"/>
      <c r="I35" s="109"/>
      <c r="J35" s="48"/>
      <c r="K35" s="5"/>
      <c r="L35" s="5"/>
      <c r="M35" s="5"/>
      <c r="N35" s="5"/>
      <c r="O35" s="11"/>
    </row>
    <row r="36" spans="1:15" ht="14.25" customHeight="1">
      <c r="A36" s="24"/>
      <c r="B36" s="29"/>
      <c r="C36" s="790"/>
      <c r="D36" s="45"/>
      <c r="E36" s="46"/>
      <c r="F36" s="47"/>
      <c r="G36" s="47"/>
      <c r="H36" s="47"/>
      <c r="I36" s="109"/>
      <c r="J36" s="48"/>
      <c r="K36" s="5"/>
      <c r="L36" s="5"/>
      <c r="M36" s="5"/>
      <c r="N36" s="5"/>
      <c r="O36" s="11"/>
    </row>
    <row r="37" spans="1:15" ht="14.25" customHeight="1">
      <c r="A37" s="24"/>
      <c r="B37" s="29"/>
      <c r="C37" s="790"/>
      <c r="D37" s="45"/>
      <c r="E37" s="46"/>
      <c r="F37" s="47"/>
      <c r="G37" s="47"/>
      <c r="H37" s="47"/>
      <c r="I37" s="109"/>
      <c r="J37" s="48"/>
      <c r="K37" s="5"/>
      <c r="L37" s="5"/>
      <c r="M37" s="5"/>
      <c r="N37" s="5"/>
      <c r="O37" s="11"/>
    </row>
    <row r="38" spans="1:15" s="3" customFormat="1" ht="12" customHeight="1">
      <c r="A38" s="25">
        <f>A29+1</f>
        <v>8</v>
      </c>
      <c r="B38" s="6"/>
      <c r="C38" s="790"/>
      <c r="D38" s="246"/>
      <c r="E38" s="234"/>
      <c r="F38" s="169"/>
      <c r="G38" s="169"/>
      <c r="H38" s="169"/>
      <c r="I38" s="181"/>
      <c r="J38" s="130"/>
      <c r="K38" s="6"/>
      <c r="L38" s="5"/>
      <c r="M38" s="5"/>
      <c r="N38" s="6"/>
      <c r="O38" s="14"/>
    </row>
    <row r="39" spans="1:15" s="3" customFormat="1" ht="12" customHeight="1">
      <c r="A39" s="15"/>
      <c r="B39" s="7"/>
      <c r="C39" s="790"/>
      <c r="D39" s="246"/>
      <c r="E39" s="234"/>
      <c r="F39" s="232"/>
      <c r="G39" s="232"/>
      <c r="H39" s="232"/>
      <c r="I39" s="225"/>
      <c r="J39" s="130"/>
      <c r="K39" s="6"/>
      <c r="L39" s="5"/>
      <c r="M39" s="5"/>
      <c r="N39" s="6"/>
      <c r="O39" s="14"/>
    </row>
    <row r="40" spans="1:15" s="3" customFormat="1" ht="12" customHeight="1">
      <c r="A40" s="15"/>
      <c r="B40" s="7"/>
      <c r="C40" s="790"/>
      <c r="D40" s="246"/>
      <c r="E40" s="234"/>
      <c r="F40" s="374"/>
      <c r="G40" s="232"/>
      <c r="H40" s="232"/>
      <c r="I40" s="115"/>
      <c r="J40" s="51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90"/>
      <c r="D41" s="246"/>
      <c r="E41" s="234"/>
      <c r="F41" s="232"/>
      <c r="G41" s="232"/>
      <c r="H41" s="232"/>
      <c r="I41" s="225"/>
      <c r="J41" s="51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90"/>
      <c r="D42" s="246"/>
      <c r="E42" s="234"/>
      <c r="F42" s="374"/>
      <c r="G42" s="232"/>
      <c r="H42" s="232"/>
      <c r="I42" s="115"/>
      <c r="J42" s="51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90"/>
      <c r="D43" s="147"/>
      <c r="E43" s="247"/>
      <c r="F43" s="376"/>
      <c r="G43" s="248"/>
      <c r="H43" s="248"/>
      <c r="I43" s="205"/>
      <c r="J43" s="51"/>
      <c r="K43" s="5"/>
      <c r="L43" s="5"/>
      <c r="M43" s="5"/>
      <c r="N43" s="5"/>
      <c r="O43" s="14"/>
    </row>
    <row r="44" spans="1:15" s="3" customFormat="1" ht="12" customHeight="1">
      <c r="A44" s="15"/>
      <c r="B44" s="7"/>
      <c r="C44" s="790"/>
      <c r="D44" s="223"/>
      <c r="E44" s="500" t="s">
        <v>55</v>
      </c>
      <c r="F44" s="374"/>
      <c r="G44" s="114"/>
      <c r="H44" s="448"/>
      <c r="I44" s="504" t="s">
        <v>55</v>
      </c>
      <c r="J44" s="111"/>
      <c r="K44" s="6"/>
      <c r="L44" s="5"/>
      <c r="M44" s="5"/>
      <c r="N44" s="6"/>
      <c r="O44" s="14"/>
    </row>
    <row r="45" spans="1:15" s="3" customFormat="1" ht="12" customHeight="1">
      <c r="A45" s="23"/>
      <c r="B45" s="7"/>
      <c r="C45" s="790"/>
      <c r="D45" s="226"/>
      <c r="E45" s="499" t="s">
        <v>15</v>
      </c>
      <c r="F45" s="375"/>
      <c r="G45" s="538"/>
      <c r="H45" s="528"/>
      <c r="I45" s="507" t="s">
        <v>18</v>
      </c>
      <c r="J45" s="51"/>
      <c r="K45" s="6"/>
      <c r="L45" s="5"/>
      <c r="M45" s="5"/>
      <c r="N45" s="6"/>
      <c r="O45" s="14"/>
    </row>
    <row r="46" spans="1:15" ht="14.25" customHeight="1">
      <c r="A46" s="24">
        <f>I29+1</f>
        <v>14</v>
      </c>
      <c r="B46" s="29">
        <f>B29+1</f>
        <v>4</v>
      </c>
      <c r="C46" s="790" t="str">
        <f>"WEEK "&amp;B46</f>
        <v>WEEK 4</v>
      </c>
      <c r="D46" s="19" t="str">
        <f>A46&amp;"/"&amp;A55</f>
        <v>14/15</v>
      </c>
      <c r="E46" s="20">
        <f>A55+1</f>
        <v>16</v>
      </c>
      <c r="F46" s="21">
        <f>E46+1</f>
        <v>17</v>
      </c>
      <c r="G46" s="21">
        <f>F46+1</f>
        <v>18</v>
      </c>
      <c r="H46" s="21">
        <f>G46+1</f>
        <v>19</v>
      </c>
      <c r="I46" s="109">
        <f>H46+1</f>
        <v>20</v>
      </c>
      <c r="J46" s="48"/>
      <c r="K46" s="5"/>
      <c r="L46" s="5"/>
      <c r="M46" s="5"/>
      <c r="N46" s="5"/>
      <c r="O46" s="11"/>
    </row>
    <row r="47" spans="1:15" ht="14.25" customHeight="1">
      <c r="A47" s="24"/>
      <c r="B47" s="29"/>
      <c r="C47" s="790"/>
      <c r="D47" s="45"/>
      <c r="E47" s="590" t="s">
        <v>122</v>
      </c>
      <c r="F47" s="590" t="s">
        <v>122</v>
      </c>
      <c r="G47" s="47"/>
      <c r="H47" s="719" t="s">
        <v>180</v>
      </c>
      <c r="I47" s="592" t="s">
        <v>122</v>
      </c>
      <c r="J47" s="48"/>
      <c r="K47" s="5"/>
      <c r="L47" s="5"/>
      <c r="M47" s="5"/>
      <c r="N47" s="5"/>
      <c r="O47" s="11"/>
    </row>
    <row r="48" spans="1:15" ht="14.25" customHeight="1">
      <c r="A48" s="24"/>
      <c r="B48" s="29"/>
      <c r="C48" s="790"/>
      <c r="D48" s="45"/>
      <c r="E48" s="590" t="s">
        <v>55</v>
      </c>
      <c r="F48" s="590" t="s">
        <v>55</v>
      </c>
      <c r="G48" s="47"/>
      <c r="H48" s="719" t="s">
        <v>179</v>
      </c>
      <c r="I48" s="592" t="s">
        <v>55</v>
      </c>
      <c r="J48" s="48"/>
      <c r="K48" s="5"/>
      <c r="L48" s="5"/>
      <c r="M48" s="5"/>
      <c r="N48" s="5"/>
      <c r="O48" s="11"/>
    </row>
    <row r="49" spans="1:15" ht="14.25" customHeight="1">
      <c r="A49" s="24"/>
      <c r="B49" s="29"/>
      <c r="C49" s="790"/>
      <c r="D49" s="45"/>
      <c r="E49" s="590" t="s">
        <v>127</v>
      </c>
      <c r="F49" s="590" t="s">
        <v>126</v>
      </c>
      <c r="G49" s="47"/>
      <c r="H49" s="719" t="s">
        <v>59</v>
      </c>
      <c r="I49" s="592" t="s">
        <v>129</v>
      </c>
      <c r="J49" s="48"/>
      <c r="K49" s="5"/>
      <c r="L49" s="5"/>
      <c r="M49" s="5"/>
      <c r="N49" s="5"/>
      <c r="O49" s="11"/>
    </row>
    <row r="50" spans="1:15" ht="14.25" customHeight="1">
      <c r="A50" s="24"/>
      <c r="B50" s="29"/>
      <c r="C50" s="790"/>
      <c r="D50" s="802" t="s">
        <v>194</v>
      </c>
      <c r="E50" s="803"/>
      <c r="F50" s="803"/>
      <c r="G50" s="803"/>
      <c r="H50" s="803"/>
      <c r="I50" s="804"/>
      <c r="J50" s="48"/>
      <c r="K50" s="5"/>
      <c r="L50" s="5"/>
      <c r="M50" s="5"/>
      <c r="N50" s="5"/>
      <c r="O50" s="11"/>
    </row>
    <row r="51" spans="1:15" ht="14.25" customHeight="1">
      <c r="A51" s="24"/>
      <c r="B51" s="29"/>
      <c r="C51" s="790"/>
      <c r="D51" s="45"/>
      <c r="E51" s="46"/>
      <c r="F51" s="47"/>
      <c r="G51" s="47"/>
      <c r="H51" s="47"/>
      <c r="I51" s="109"/>
      <c r="J51" s="48"/>
      <c r="K51" s="5"/>
      <c r="L51" s="5"/>
      <c r="M51" s="5"/>
      <c r="N51" s="5"/>
      <c r="O51" s="11"/>
    </row>
    <row r="52" spans="1:15" ht="14.25" customHeight="1">
      <c r="A52" s="24"/>
      <c r="B52" s="29"/>
      <c r="C52" s="790"/>
      <c r="D52" s="45"/>
      <c r="E52" s="46"/>
      <c r="F52" s="47"/>
      <c r="G52" s="47"/>
      <c r="H52" s="47"/>
      <c r="I52" s="109"/>
      <c r="J52" s="48"/>
      <c r="K52" s="5"/>
      <c r="L52" s="5"/>
      <c r="M52" s="5"/>
      <c r="N52" s="5"/>
      <c r="O52" s="11"/>
    </row>
    <row r="53" spans="1:15" ht="14.25" customHeight="1">
      <c r="A53" s="24"/>
      <c r="B53" s="29"/>
      <c r="C53" s="790"/>
      <c r="D53" s="45"/>
      <c r="E53" s="46"/>
      <c r="F53" s="47"/>
      <c r="G53" s="47"/>
      <c r="H53" s="47"/>
      <c r="I53" s="109"/>
      <c r="J53" s="48"/>
      <c r="K53" s="5"/>
      <c r="L53" s="5"/>
      <c r="M53" s="5"/>
      <c r="N53" s="5"/>
      <c r="O53" s="11"/>
    </row>
    <row r="54" spans="1:15" ht="14.25" customHeight="1">
      <c r="A54" s="24"/>
      <c r="B54" s="29"/>
      <c r="C54" s="790"/>
      <c r="D54" s="45"/>
      <c r="E54" s="46"/>
      <c r="F54" s="47"/>
      <c r="G54" s="47"/>
      <c r="H54" s="47"/>
      <c r="I54" s="109"/>
      <c r="J54" s="48"/>
      <c r="K54" s="5"/>
      <c r="L54" s="5"/>
      <c r="M54" s="5"/>
      <c r="N54" s="5"/>
      <c r="O54" s="11"/>
    </row>
    <row r="55" spans="1:15" s="3" customFormat="1" ht="12" customHeight="1">
      <c r="A55" s="25">
        <f>A46+1</f>
        <v>15</v>
      </c>
      <c r="B55" s="6"/>
      <c r="C55" s="790"/>
      <c r="D55" s="246"/>
      <c r="E55" s="234"/>
      <c r="F55" s="169"/>
      <c r="G55" s="169"/>
      <c r="H55" s="169"/>
      <c r="I55" s="181"/>
      <c r="J55" s="130"/>
      <c r="K55" s="6"/>
      <c r="L55" s="5"/>
      <c r="M55" s="5"/>
      <c r="N55" s="6"/>
      <c r="O55" s="14"/>
    </row>
    <row r="56" spans="1:15" s="3" customFormat="1" ht="12" customHeight="1">
      <c r="A56" s="15"/>
      <c r="B56" s="7"/>
      <c r="C56" s="790"/>
      <c r="D56" s="246"/>
      <c r="E56" s="234"/>
      <c r="F56" s="232"/>
      <c r="G56" s="232"/>
      <c r="H56" s="232"/>
      <c r="I56" s="225"/>
      <c r="J56" s="51"/>
      <c r="K56" s="6"/>
      <c r="L56" s="5"/>
      <c r="M56" s="5"/>
      <c r="N56" s="6"/>
      <c r="O56" s="14"/>
    </row>
    <row r="57" spans="1:15" s="3" customFormat="1" ht="12" customHeight="1">
      <c r="A57" s="15"/>
      <c r="B57" s="7"/>
      <c r="C57" s="790"/>
      <c r="D57" s="246"/>
      <c r="E57" s="234"/>
      <c r="F57" s="374"/>
      <c r="G57" s="232"/>
      <c r="H57" s="232"/>
      <c r="I57" s="115"/>
      <c r="J57" s="51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90"/>
      <c r="D58" s="141"/>
      <c r="E58" s="219"/>
      <c r="F58" s="213"/>
      <c r="G58" s="114"/>
      <c r="H58" s="213"/>
      <c r="I58" s="115"/>
      <c r="J58" s="51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90"/>
      <c r="D59" s="246"/>
      <c r="E59" s="219"/>
      <c r="F59" s="374"/>
      <c r="G59" s="374"/>
      <c r="H59" s="210"/>
      <c r="I59" s="187"/>
      <c r="J59" s="111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90"/>
      <c r="D60" s="250"/>
      <c r="E60" s="251"/>
      <c r="F60" s="376"/>
      <c r="G60" s="376"/>
      <c r="H60" s="448"/>
      <c r="I60" s="207"/>
      <c r="J60" s="51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90"/>
      <c r="D61" s="246"/>
      <c r="E61" s="631"/>
      <c r="F61" s="448"/>
      <c r="G61" s="448"/>
      <c r="H61" s="448"/>
      <c r="I61" s="115"/>
      <c r="J61" s="51"/>
      <c r="K61" s="6"/>
      <c r="L61" s="5"/>
      <c r="M61" s="5"/>
      <c r="N61" s="6"/>
      <c r="O61" s="14"/>
    </row>
    <row r="62" spans="1:15" s="3" customFormat="1" ht="12" customHeight="1">
      <c r="A62" s="23"/>
      <c r="B62" s="7"/>
      <c r="C62" s="790"/>
      <c r="D62" s="252"/>
      <c r="E62" s="632"/>
      <c r="F62" s="249"/>
      <c r="G62" s="285"/>
      <c r="H62" s="213"/>
      <c r="I62" s="187"/>
      <c r="J62" s="136"/>
      <c r="K62" s="6"/>
      <c r="L62" s="5"/>
      <c r="M62" s="5"/>
      <c r="N62" s="6"/>
      <c r="O62" s="14"/>
    </row>
    <row r="63" spans="1:15" ht="14.25" customHeight="1">
      <c r="A63" s="24">
        <f>I46+1</f>
        <v>21</v>
      </c>
      <c r="B63" s="29">
        <f>B46+1</f>
        <v>5</v>
      </c>
      <c r="C63" s="790" t="str">
        <f>"WEEK "&amp;B63</f>
        <v>WEEK 5</v>
      </c>
      <c r="D63" s="19" t="str">
        <f>A63&amp;"/"&amp;A64</f>
        <v>21/22</v>
      </c>
      <c r="E63" s="21">
        <f>IF(OR(A64=31,A64=0)=TRUE,0,A64+1)</f>
        <v>23</v>
      </c>
      <c r="F63" s="52">
        <f>IF(OR(E63=31,E63=0)=TRUE,0,E63+1)</f>
        <v>24</v>
      </c>
      <c r="G63" s="52">
        <f>IF(OR(F63=31,F63=0)=TRUE,0,F63+1)</f>
        <v>25</v>
      </c>
      <c r="H63" s="52">
        <f>IF(OR(G63=31,G63=0)=TRUE,0,G63+1)</f>
        <v>26</v>
      </c>
      <c r="I63" s="22">
        <f>IF(OR(H63=31,H63=0)=TRUE,0,H63+1)</f>
        <v>27</v>
      </c>
      <c r="J63" s="48"/>
      <c r="K63" s="5"/>
      <c r="L63" s="5"/>
      <c r="M63" s="5"/>
      <c r="N63" s="5"/>
      <c r="O63" s="11"/>
    </row>
    <row r="64" spans="1:15" s="3" customFormat="1" ht="12" customHeight="1">
      <c r="A64" s="25">
        <f>A63+1</f>
        <v>22</v>
      </c>
      <c r="B64" s="6"/>
      <c r="C64" s="790"/>
      <c r="D64" s="246"/>
      <c r="E64" s="710" t="s">
        <v>122</v>
      </c>
      <c r="F64" s="254"/>
      <c r="G64" s="254"/>
      <c r="H64" s="254"/>
      <c r="I64" s="432"/>
      <c r="J64" s="50"/>
      <c r="K64" s="6"/>
      <c r="L64" s="5"/>
      <c r="M64" s="5"/>
      <c r="N64" s="6"/>
      <c r="O64" s="14"/>
    </row>
    <row r="65" spans="1:15" s="3" customFormat="1" ht="12" customHeight="1">
      <c r="A65" s="25"/>
      <c r="B65" s="6"/>
      <c r="C65" s="790"/>
      <c r="D65" s="246"/>
      <c r="E65" s="710" t="s">
        <v>55</v>
      </c>
      <c r="F65" s="254"/>
      <c r="G65" s="254"/>
      <c r="H65" s="254"/>
      <c r="I65" s="432"/>
      <c r="J65" s="50"/>
      <c r="K65" s="6"/>
      <c r="L65" s="5"/>
      <c r="M65" s="5"/>
      <c r="N65" s="6"/>
      <c r="O65" s="14"/>
    </row>
    <row r="66" spans="1:15" s="3" customFormat="1" ht="12" customHeight="1">
      <c r="A66" s="25"/>
      <c r="B66" s="6"/>
      <c r="C66" s="790"/>
      <c r="D66" s="246"/>
      <c r="E66" s="710" t="s">
        <v>128</v>
      </c>
      <c r="F66" s="254"/>
      <c r="G66" s="254"/>
      <c r="H66" s="254"/>
      <c r="I66" s="231"/>
      <c r="J66" s="50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90"/>
      <c r="D67" s="246"/>
      <c r="E67" s="234"/>
      <c r="F67" s="254"/>
      <c r="G67" s="254"/>
      <c r="H67" s="254"/>
      <c r="I67" s="231"/>
      <c r="J67" s="50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90"/>
      <c r="D68" s="799" t="s">
        <v>188</v>
      </c>
      <c r="E68" s="800"/>
      <c r="F68" s="800"/>
      <c r="G68" s="800"/>
      <c r="H68" s="800"/>
      <c r="I68" s="801"/>
      <c r="J68" s="50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90"/>
      <c r="D69" s="246"/>
      <c r="E69" s="234"/>
      <c r="F69" s="254"/>
      <c r="G69" s="254"/>
      <c r="H69" s="254"/>
      <c r="I69" s="231"/>
      <c r="J69" s="50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90"/>
      <c r="D70" s="246"/>
      <c r="E70" s="234"/>
      <c r="F70" s="254"/>
      <c r="G70" s="254"/>
      <c r="H70" s="254"/>
      <c r="I70" s="231"/>
      <c r="J70" s="50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90"/>
      <c r="D71" s="246"/>
      <c r="E71" s="234"/>
      <c r="F71" s="254"/>
      <c r="G71" s="254"/>
      <c r="H71" s="254"/>
      <c r="I71" s="231"/>
      <c r="J71" s="50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90"/>
      <c r="D72" s="246"/>
      <c r="E72" s="234"/>
      <c r="F72" s="254"/>
      <c r="G72" s="254"/>
      <c r="H72" s="254"/>
      <c r="I72" s="231"/>
      <c r="J72" s="50"/>
      <c r="K72" s="6"/>
      <c r="L72" s="5"/>
      <c r="M72" s="5"/>
      <c r="N72" s="6"/>
      <c r="O72" s="14"/>
    </row>
    <row r="73" spans="1:15" s="3" customFormat="1" ht="12" customHeight="1">
      <c r="A73" s="15"/>
      <c r="B73" s="7"/>
      <c r="C73" s="790"/>
      <c r="D73" s="246"/>
      <c r="E73" s="234"/>
      <c r="F73" s="254"/>
      <c r="G73" s="254"/>
      <c r="H73" s="254"/>
      <c r="I73" s="231"/>
      <c r="J73" s="51"/>
      <c r="K73" s="6"/>
      <c r="L73" s="5"/>
      <c r="M73" s="5"/>
      <c r="N73" s="6"/>
      <c r="O73" s="14"/>
    </row>
    <row r="74" spans="1:15" s="3" customFormat="1" ht="12" customHeight="1">
      <c r="A74" s="15"/>
      <c r="B74" s="7"/>
      <c r="C74" s="790"/>
      <c r="D74" s="246"/>
      <c r="E74" s="234"/>
      <c r="F74" s="254"/>
      <c r="G74" s="254"/>
      <c r="H74" s="254"/>
      <c r="I74" s="231"/>
      <c r="J74" s="51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90"/>
      <c r="D75" s="246"/>
      <c r="E75" s="234"/>
      <c r="F75" s="254"/>
      <c r="G75" s="254"/>
      <c r="H75" s="254"/>
      <c r="I75" s="231"/>
      <c r="J75" s="51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90"/>
      <c r="D76" s="246"/>
      <c r="E76" s="234"/>
      <c r="F76" s="254"/>
      <c r="G76" s="254"/>
      <c r="H76" s="254"/>
      <c r="I76" s="635" t="s">
        <v>56</v>
      </c>
      <c r="J76" s="51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90"/>
      <c r="D77" s="246"/>
      <c r="E77" s="234"/>
      <c r="F77" s="254"/>
      <c r="G77" s="254"/>
      <c r="H77" s="232"/>
      <c r="I77" s="636" t="s">
        <v>91</v>
      </c>
      <c r="J77" s="111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90"/>
      <c r="D78" s="246"/>
      <c r="E78" s="631"/>
      <c r="F78" s="500" t="s">
        <v>55</v>
      </c>
      <c r="G78" s="448"/>
      <c r="H78" s="500" t="s">
        <v>55</v>
      </c>
      <c r="I78" s="504" t="s">
        <v>55</v>
      </c>
      <c r="J78" s="51"/>
      <c r="K78" s="6"/>
      <c r="L78" s="5"/>
      <c r="M78" s="5"/>
      <c r="N78" s="6"/>
      <c r="O78" s="14"/>
    </row>
    <row r="79" spans="1:15" s="3" customFormat="1" ht="12" customHeight="1" thickBot="1">
      <c r="A79" s="23"/>
      <c r="B79" s="7"/>
      <c r="C79" s="790"/>
      <c r="D79" s="246"/>
      <c r="E79" s="632"/>
      <c r="F79" s="501" t="s">
        <v>17</v>
      </c>
      <c r="G79" s="285"/>
      <c r="H79" s="506" t="s">
        <v>64</v>
      </c>
      <c r="I79" s="505" t="s">
        <v>66</v>
      </c>
      <c r="J79" s="51"/>
      <c r="K79" s="6"/>
      <c r="L79" s="5"/>
      <c r="M79" s="5"/>
      <c r="N79" s="6"/>
      <c r="O79" s="14"/>
    </row>
    <row r="80" spans="1:15" ht="14.25" customHeight="1" thickTop="1">
      <c r="A80" s="24">
        <f>I63+1</f>
        <v>28</v>
      </c>
      <c r="B80" s="29">
        <f>B63+1</f>
        <v>6</v>
      </c>
      <c r="C80" s="790" t="str">
        <f>"WEEK "&amp;B80</f>
        <v>WEEK 6</v>
      </c>
      <c r="D80" s="19" t="str">
        <f>A80&amp;"/"&amp;A89</f>
        <v>28/29</v>
      </c>
      <c r="E80" s="166">
        <f>IF(OR(A89=31,A89=0)=TRUE,0,A89+1)</f>
        <v>30</v>
      </c>
      <c r="F80" s="52">
        <f>IF(OR(E80=31,E80=0)=TRUE,0,E80+1)</f>
        <v>31</v>
      </c>
      <c r="G80" s="53">
        <f>IF(OR(F80=31,F80=0)=TRUE,0,F80+1)</f>
        <v>0</v>
      </c>
      <c r="H80" s="54">
        <f>IF(OR(G80=31,G80=0)=TRUE,0,G80+1)</f>
        <v>0</v>
      </c>
      <c r="I80" s="54">
        <f>IF(OR(H80=31,H80=0)=TRUE,0,H80+1)</f>
        <v>0</v>
      </c>
      <c r="J80" s="48"/>
      <c r="K80" s="5"/>
      <c r="L80" s="5"/>
      <c r="M80" s="5"/>
      <c r="N80" s="5"/>
      <c r="O80" s="11"/>
    </row>
    <row r="81" spans="1:15" ht="14.25" customHeight="1">
      <c r="A81" s="24"/>
      <c r="B81" s="29"/>
      <c r="C81" s="790"/>
      <c r="D81" s="301"/>
      <c r="E81" s="735"/>
      <c r="F81" s="735"/>
      <c r="G81" s="48"/>
      <c r="H81" s="48"/>
      <c r="I81" s="48"/>
      <c r="J81" s="48"/>
      <c r="K81" s="5"/>
      <c r="L81" s="5"/>
      <c r="M81" s="5"/>
      <c r="N81" s="5"/>
      <c r="O81" s="11"/>
    </row>
    <row r="82" spans="1:15" ht="14.25" customHeight="1">
      <c r="A82" s="24"/>
      <c r="B82" s="29"/>
      <c r="C82" s="790"/>
      <c r="D82" s="45"/>
      <c r="E82" s="510"/>
      <c r="F82" s="486"/>
      <c r="G82" s="510"/>
      <c r="H82" s="48"/>
      <c r="I82" s="48"/>
      <c r="J82" s="48"/>
      <c r="K82" s="5"/>
      <c r="L82" s="5"/>
      <c r="M82" s="5"/>
      <c r="N82" s="5"/>
      <c r="O82" s="11"/>
    </row>
    <row r="83" spans="1:15" ht="14.25" customHeight="1">
      <c r="A83" s="24"/>
      <c r="B83" s="29"/>
      <c r="C83" s="790"/>
      <c r="D83" s="45"/>
      <c r="E83" s="510"/>
      <c r="F83" s="486"/>
      <c r="G83" s="510"/>
      <c r="H83" s="48"/>
      <c r="I83" s="48"/>
      <c r="J83" s="48"/>
      <c r="K83" s="5"/>
      <c r="L83" s="5"/>
      <c r="M83" s="5"/>
      <c r="N83" s="5"/>
      <c r="O83" s="11"/>
    </row>
    <row r="84" spans="1:15" ht="14.25" customHeight="1">
      <c r="A84" s="24"/>
      <c r="B84" s="29"/>
      <c r="C84" s="790"/>
      <c r="D84" s="45"/>
      <c r="E84" s="510"/>
      <c r="F84" s="486"/>
      <c r="G84" s="510"/>
      <c r="H84" s="48"/>
      <c r="I84" s="48"/>
      <c r="J84" s="48"/>
      <c r="K84" s="5"/>
      <c r="L84" s="5"/>
      <c r="M84" s="5"/>
      <c r="N84" s="5"/>
      <c r="O84" s="11"/>
    </row>
    <row r="85" spans="1:15" ht="14.25" customHeight="1">
      <c r="A85" s="24"/>
      <c r="B85" s="29"/>
      <c r="C85" s="790"/>
      <c r="D85" s="45"/>
      <c r="E85" s="510"/>
      <c r="F85" s="486"/>
      <c r="G85" s="510"/>
      <c r="H85" s="48"/>
      <c r="I85" s="48"/>
      <c r="J85" s="48"/>
      <c r="K85" s="5"/>
      <c r="L85" s="5"/>
      <c r="M85" s="5"/>
      <c r="N85" s="5"/>
      <c r="O85" s="11"/>
    </row>
    <row r="86" spans="1:15" ht="14.25" customHeight="1">
      <c r="A86" s="24"/>
      <c r="B86" s="29"/>
      <c r="C86" s="790"/>
      <c r="D86" s="45"/>
      <c r="E86" s="510"/>
      <c r="F86" s="486"/>
      <c r="G86" s="510"/>
      <c r="H86" s="48"/>
      <c r="I86" s="48"/>
      <c r="J86" s="48"/>
      <c r="K86" s="5"/>
      <c r="L86" s="5"/>
      <c r="M86" s="5"/>
      <c r="N86" s="5"/>
      <c r="O86" s="11"/>
    </row>
    <row r="87" spans="1:15" ht="14.25" customHeight="1">
      <c r="A87" s="24"/>
      <c r="B87" s="29"/>
      <c r="C87" s="790"/>
      <c r="D87" s="45"/>
      <c r="E87" s="510"/>
      <c r="F87" s="486"/>
      <c r="G87" s="510"/>
      <c r="H87" s="48"/>
      <c r="I87" s="48"/>
      <c r="J87" s="48"/>
      <c r="K87" s="5"/>
      <c r="L87" s="5"/>
      <c r="M87" s="5"/>
      <c r="N87" s="5"/>
      <c r="O87" s="11"/>
    </row>
    <row r="88" spans="1:15" ht="14.25" customHeight="1">
      <c r="A88" s="24"/>
      <c r="B88" s="29"/>
      <c r="C88" s="790"/>
      <c r="D88" s="45"/>
      <c r="E88" s="510"/>
      <c r="F88" s="486"/>
      <c r="G88" s="510"/>
      <c r="H88" s="48"/>
      <c r="I88" s="48"/>
      <c r="J88" s="48"/>
      <c r="K88" s="5"/>
      <c r="L88" s="5"/>
      <c r="M88" s="5"/>
      <c r="N88" s="5"/>
      <c r="O88" s="11"/>
    </row>
    <row r="89" spans="1:15" s="3" customFormat="1" ht="12" customHeight="1">
      <c r="A89" s="26">
        <f>IF(OR(A80=31,A80=0)=TRUE,0,A80+1)</f>
        <v>29</v>
      </c>
      <c r="B89" s="6"/>
      <c r="C89" s="790"/>
      <c r="D89" s="246"/>
      <c r="E89" s="241"/>
      <c r="F89" s="254"/>
      <c r="G89" s="241"/>
      <c r="H89" s="334"/>
      <c r="I89" s="334"/>
      <c r="J89" s="50"/>
      <c r="K89" s="6"/>
      <c r="L89" s="5"/>
      <c r="M89" s="5"/>
      <c r="N89" s="6"/>
      <c r="O89" s="14"/>
    </row>
    <row r="90" spans="1:15" s="3" customFormat="1" ht="12" customHeight="1">
      <c r="A90" s="23"/>
      <c r="B90" s="7"/>
      <c r="C90" s="790"/>
      <c r="D90" s="246"/>
      <c r="E90" s="241"/>
      <c r="F90" s="254"/>
      <c r="G90" s="241"/>
      <c r="H90" s="334"/>
      <c r="I90" s="334"/>
      <c r="J90" s="51"/>
      <c r="K90" s="6"/>
      <c r="L90" s="5"/>
      <c r="M90" s="5"/>
      <c r="N90" s="6"/>
      <c r="O90" s="14"/>
    </row>
    <row r="91" spans="1:15" s="3" customFormat="1" ht="12" customHeight="1">
      <c r="A91" s="15"/>
      <c r="B91" s="7"/>
      <c r="C91" s="790"/>
      <c r="D91" s="246"/>
      <c r="E91" s="241"/>
      <c r="F91" s="254"/>
      <c r="G91" s="241"/>
      <c r="H91" s="334"/>
      <c r="I91" s="334"/>
      <c r="J91" s="51"/>
      <c r="K91" s="6"/>
      <c r="L91" s="5"/>
      <c r="M91" s="5"/>
      <c r="N91" s="6"/>
      <c r="O91" s="14"/>
    </row>
    <row r="92" spans="1:15" s="3" customFormat="1" ht="12" customHeight="1">
      <c r="A92" s="15"/>
      <c r="B92" s="7"/>
      <c r="C92" s="790"/>
      <c r="D92" s="246"/>
      <c r="E92" s="241"/>
      <c r="F92" s="254"/>
      <c r="G92" s="241"/>
      <c r="H92" s="334"/>
      <c r="I92" s="334"/>
      <c r="J92" s="51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90"/>
      <c r="D93" s="246"/>
      <c r="E93" s="241"/>
      <c r="F93" s="254"/>
      <c r="G93" s="241"/>
      <c r="H93" s="334"/>
      <c r="I93" s="334"/>
      <c r="J93" s="51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90"/>
      <c r="D94" s="246"/>
      <c r="E94" s="241"/>
      <c r="F94" s="254"/>
      <c r="G94" s="241"/>
      <c r="H94" s="334"/>
      <c r="I94" s="334"/>
      <c r="J94" s="51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90"/>
      <c r="D95" s="246"/>
      <c r="E95" s="241"/>
      <c r="F95" s="613" t="s">
        <v>55</v>
      </c>
      <c r="G95" s="281"/>
      <c r="H95" s="334"/>
      <c r="I95" s="334"/>
      <c r="J95" s="51"/>
      <c r="K95" s="6"/>
      <c r="L95" s="6"/>
      <c r="M95" s="16" t="s">
        <v>12</v>
      </c>
      <c r="N95" s="6"/>
      <c r="O95" s="14"/>
    </row>
    <row r="96" spans="1:15" s="3" customFormat="1" ht="12" customHeight="1" thickBot="1">
      <c r="A96" s="23"/>
      <c r="B96" s="7"/>
      <c r="C96" s="790"/>
      <c r="D96" s="255"/>
      <c r="E96" s="243"/>
      <c r="F96" s="618" t="s">
        <v>65</v>
      </c>
      <c r="G96" s="299"/>
      <c r="H96" s="334"/>
      <c r="I96" s="334"/>
      <c r="J96" s="51"/>
      <c r="K96" s="6"/>
      <c r="L96" s="6"/>
      <c r="M96" s="16" t="s">
        <v>12</v>
      </c>
      <c r="N96" s="6"/>
      <c r="O96" s="14"/>
    </row>
    <row r="97" spans="1:15" ht="13.5" thickTop="1">
      <c r="A97" s="11"/>
      <c r="B97" s="5"/>
      <c r="C97" s="67"/>
      <c r="D97" s="67"/>
      <c r="E97" s="67"/>
      <c r="F97" s="67"/>
      <c r="G97" s="67"/>
      <c r="H97" s="67"/>
      <c r="I97" s="67"/>
      <c r="J97" s="67"/>
      <c r="K97" s="5"/>
      <c r="L97" s="5"/>
      <c r="M97" s="10" t="s">
        <v>12</v>
      </c>
      <c r="N97" s="5"/>
      <c r="O97" s="11"/>
    </row>
    <row r="98" spans="1:15" ht="27.75" customHeight="1">
      <c r="A98" s="11"/>
      <c r="B98" s="5"/>
      <c r="C98" s="5"/>
      <c r="D98" s="785" t="str">
        <f>January!C10</f>
        <v>GIPPSLAND REGION 2011</v>
      </c>
      <c r="E98" s="785"/>
      <c r="F98" s="785"/>
      <c r="G98" s="786">
        <f>January!G100</f>
        <v>0</v>
      </c>
      <c r="H98" s="786"/>
      <c r="I98" s="786"/>
      <c r="J98" s="155"/>
      <c r="K98" s="5"/>
      <c r="L98" s="5"/>
      <c r="M98" s="10" t="s">
        <v>12</v>
      </c>
      <c r="N98" s="5"/>
      <c r="O98" s="11"/>
    </row>
    <row r="99" spans="1:15" ht="45" customHeight="1">
      <c r="A99" s="11"/>
      <c r="B99" s="5"/>
      <c r="C99" s="5"/>
      <c r="D99" s="156"/>
      <c r="E99" s="156"/>
      <c r="F99" s="156"/>
      <c r="G99" s="156"/>
      <c r="H99" s="156"/>
      <c r="I99" s="156"/>
      <c r="J99" s="155"/>
      <c r="K99" s="5"/>
      <c r="L99" s="5"/>
      <c r="M99" s="10" t="s">
        <v>12</v>
      </c>
      <c r="N99" s="5"/>
      <c r="O99" s="11"/>
    </row>
    <row r="100" spans="1:15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2"/>
      <c r="N100" s="11"/>
      <c r="O100" s="11"/>
    </row>
    <row r="101" spans="1:1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2"/>
      <c r="N101" s="11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</sheetData>
  <sheetProtection selectLockedCells="1" selectUnlockedCells="1"/>
  <mergeCells count="15">
    <mergeCell ref="D3:I3"/>
    <mergeCell ref="C80:C96"/>
    <mergeCell ref="C14:C28"/>
    <mergeCell ref="C29:C45"/>
    <mergeCell ref="C46:C62"/>
    <mergeCell ref="C63:C79"/>
    <mergeCell ref="D4:I4"/>
    <mergeCell ref="D6:I9"/>
    <mergeCell ref="D98:F98"/>
    <mergeCell ref="G98:I98"/>
    <mergeCell ref="C10:J10"/>
    <mergeCell ref="D15:I15"/>
    <mergeCell ref="D16:I16"/>
    <mergeCell ref="D68:I68"/>
    <mergeCell ref="D50:I50"/>
  </mergeCells>
  <conditionalFormatting sqref="J92">
    <cfRule type="expression" priority="1" dxfId="0" stopIfTrue="1">
      <formula>$M94="Holiday"</formula>
    </cfRule>
  </conditionalFormatting>
  <conditionalFormatting sqref="J93">
    <cfRule type="expression" priority="2" dxfId="0" stopIfTrue="1">
      <formula>$M94="Holiday"</formula>
    </cfRule>
  </conditionalFormatting>
  <conditionalFormatting sqref="J94">
    <cfRule type="expression" priority="3" dxfId="0" stopIfTrue="1">
      <formula>$M94="Holiday"</formula>
    </cfRule>
  </conditionalFormatting>
  <conditionalFormatting sqref="J95">
    <cfRule type="expression" priority="4" dxfId="0" stopIfTrue="1">
      <formula>$M94="Holiday"</formula>
    </cfRule>
  </conditionalFormatting>
  <conditionalFormatting sqref="J96">
    <cfRule type="expression" priority="5" dxfId="0" stopIfTrue="1">
      <formula>$M94="Holiday"</formula>
    </cfRule>
  </conditionalFormatting>
  <conditionalFormatting sqref="J91">
    <cfRule type="expression" priority="6" dxfId="0" stopIfTrue="1">
      <formula>$M94="Holiday"</formula>
    </cfRule>
  </conditionalFormatting>
  <conditionalFormatting sqref="J90">
    <cfRule type="expression" priority="7" dxfId="0" stopIfTrue="1">
      <formula>$M94="Holiday"</formula>
    </cfRule>
  </conditionalFormatting>
  <conditionalFormatting sqref="J89">
    <cfRule type="expression" priority="8" dxfId="0" stopIfTrue="1">
      <formula>$M94="Holiday"</formula>
    </cfRule>
  </conditionalFormatting>
  <conditionalFormatting sqref="J80:J85">
    <cfRule type="expression" priority="9" dxfId="0" stopIfTrue="1">
      <formula>$M92="Holiday"</formula>
    </cfRule>
  </conditionalFormatting>
  <conditionalFormatting sqref="J86:J88">
    <cfRule type="expression" priority="10" dxfId="0" stopIfTrue="1">
      <formula>$M95="Holiday"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S140"/>
  <sheetViews>
    <sheetView showGridLines="0" showRowColHeaders="0" showZeros="0" tabSelected="1" zoomScale="70" zoomScaleNormal="70" zoomScalePageLayoutView="0" workbookViewId="0" topLeftCell="A4">
      <selection activeCell="F83" sqref="F83:F85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38"/>
      <c r="L5" s="38"/>
      <c r="M5" s="38"/>
      <c r="N5" s="42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"JUNE "&amp;January!L4</f>
        <v>JUNE 2011</v>
      </c>
      <c r="E6" s="788"/>
      <c r="F6" s="788"/>
      <c r="G6" s="788"/>
      <c r="H6" s="788"/>
      <c r="I6" s="788"/>
      <c r="J6" s="121"/>
      <c r="K6" s="38"/>
      <c r="L6" s="38" t="s">
        <v>13</v>
      </c>
      <c r="M6" s="39">
        <f>IF(May!I80=30,1,0)</f>
        <v>0</v>
      </c>
      <c r="N6" s="42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1"/>
      <c r="K7" s="38"/>
      <c r="L7" s="38" t="s">
        <v>6</v>
      </c>
      <c r="M7" s="39">
        <f>IF(May!I80=29,1,0)</f>
        <v>0</v>
      </c>
      <c r="N7" s="42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1"/>
      <c r="K8" s="38"/>
      <c r="L8" s="38" t="s">
        <v>7</v>
      </c>
      <c r="M8" s="39">
        <f>IF(May!E80=31,1,0)</f>
        <v>0</v>
      </c>
      <c r="N8" s="42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1"/>
      <c r="K9" s="38"/>
      <c r="L9" s="38" t="s">
        <v>8</v>
      </c>
      <c r="M9" s="39">
        <f>IF(May!F80=31,1,0)</f>
        <v>1</v>
      </c>
      <c r="N9" s="42"/>
      <c r="O9" s="15"/>
      <c r="P9"/>
      <c r="Q9"/>
      <c r="R9"/>
      <c r="S9"/>
    </row>
    <row r="10" spans="1:19" s="4" customFormat="1" ht="34.5" customHeight="1">
      <c r="A10" s="15"/>
      <c r="B10" s="7"/>
      <c r="C10" s="789" t="str">
        <f>January!C10</f>
        <v>GIPPSLAND REGION 2011</v>
      </c>
      <c r="D10" s="789"/>
      <c r="E10" s="789"/>
      <c r="F10" s="789"/>
      <c r="G10" s="789"/>
      <c r="H10" s="789"/>
      <c r="I10" s="789"/>
      <c r="J10" s="789"/>
      <c r="K10" s="38"/>
      <c r="L10" s="38" t="s">
        <v>14</v>
      </c>
      <c r="M10" s="39">
        <f>IF(May!G80=31,1,0)</f>
        <v>0</v>
      </c>
      <c r="N10" s="42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/>
      <c r="E11"/>
      <c r="F11"/>
      <c r="G11"/>
      <c r="H11"/>
      <c r="I11"/>
      <c r="J11"/>
      <c r="K11" s="38"/>
      <c r="L11" s="38" t="s">
        <v>9</v>
      </c>
      <c r="M11" s="39">
        <f>IF(May!H80=31,1,0)</f>
        <v>0</v>
      </c>
      <c r="N11" s="42"/>
      <c r="O11" s="15"/>
      <c r="P11"/>
      <c r="Q11"/>
      <c r="R11"/>
      <c r="S11"/>
    </row>
    <row r="12" spans="1:15" ht="15">
      <c r="A12" s="11"/>
      <c r="B12" s="5"/>
      <c r="C12" s="67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38"/>
      <c r="L12" s="38"/>
      <c r="M12" s="43" t="s">
        <v>12</v>
      </c>
      <c r="N12" s="38"/>
      <c r="O12" s="11"/>
    </row>
    <row r="13" spans="1:17" ht="7.5" customHeight="1" thickBot="1">
      <c r="A13" s="26"/>
      <c r="B13" s="5"/>
      <c r="C13" s="67"/>
      <c r="D13" s="119"/>
      <c r="J13" s="67"/>
      <c r="K13" s="5"/>
      <c r="L13" s="40"/>
      <c r="M13" s="41" t="s">
        <v>12</v>
      </c>
      <c r="N13" s="5"/>
      <c r="O13" s="11"/>
      <c r="P13" s="9"/>
      <c r="Q13" s="9"/>
    </row>
    <row r="14" spans="1:17" ht="14.25" customHeight="1" thickTop="1">
      <c r="A14" s="27">
        <f>IF(M6=1,1,0)</f>
        <v>0</v>
      </c>
      <c r="B14" s="29">
        <v>6</v>
      </c>
      <c r="C14" s="790" t="str">
        <f>"WEEK "&amp;B14</f>
        <v>WEEK 6</v>
      </c>
      <c r="D14" s="344"/>
      <c r="E14" s="48"/>
      <c r="F14" s="49"/>
      <c r="G14" s="44">
        <f>IF(M9=1,1,IF(F14&gt;0,F14+1,0))</f>
        <v>1</v>
      </c>
      <c r="H14" s="17">
        <f>IF(M10=1,1,IF(G14&gt;0,G14+1,0))</f>
        <v>2</v>
      </c>
      <c r="I14" s="55">
        <f>IF(M11=1,1,IF(H14&gt;0,H14+1,0))</f>
        <v>3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90"/>
      <c r="D15" s="344"/>
      <c r="E15" s="48"/>
      <c r="F15" s="49"/>
      <c r="G15" s="808"/>
      <c r="H15" s="809"/>
      <c r="I15" s="810"/>
      <c r="J15" s="48"/>
      <c r="K15" s="5"/>
      <c r="L15" s="5"/>
      <c r="M15" s="29"/>
      <c r="N15" s="5"/>
      <c r="O15" s="11"/>
    </row>
    <row r="16" spans="1:15" ht="14.25" customHeight="1">
      <c r="A16" s="27"/>
      <c r="B16" s="29"/>
      <c r="C16" s="790"/>
      <c r="D16" s="344"/>
      <c r="E16" s="48"/>
      <c r="F16" s="49"/>
      <c r="G16" s="405"/>
      <c r="H16" s="47"/>
      <c r="I16" s="49"/>
      <c r="J16" s="48"/>
      <c r="K16" s="5"/>
      <c r="L16" s="5"/>
      <c r="M16" s="29"/>
      <c r="N16" s="5"/>
      <c r="O16" s="11"/>
    </row>
    <row r="17" spans="1:15" ht="14.25" customHeight="1">
      <c r="A17" s="27"/>
      <c r="B17" s="29"/>
      <c r="C17" s="790"/>
      <c r="D17" s="344"/>
      <c r="E17" s="48"/>
      <c r="F17" s="49"/>
      <c r="G17" s="405"/>
      <c r="H17" s="47"/>
      <c r="I17" s="49"/>
      <c r="J17" s="48"/>
      <c r="K17" s="5"/>
      <c r="L17" s="5"/>
      <c r="M17" s="29"/>
      <c r="N17" s="5"/>
      <c r="O17" s="11"/>
    </row>
    <row r="18" spans="1:15" ht="14.25" customHeight="1">
      <c r="A18" s="27"/>
      <c r="B18" s="29"/>
      <c r="C18" s="790"/>
      <c r="D18" s="344"/>
      <c r="E18" s="48"/>
      <c r="F18" s="49"/>
      <c r="G18" s="405"/>
      <c r="H18" s="47"/>
      <c r="I18" s="49"/>
      <c r="J18" s="48"/>
      <c r="K18" s="5"/>
      <c r="L18" s="5"/>
      <c r="M18" s="29"/>
      <c r="N18" s="5"/>
      <c r="O18" s="11"/>
    </row>
    <row r="19" spans="1:15" ht="14.25" customHeight="1">
      <c r="A19" s="27"/>
      <c r="B19" s="29"/>
      <c r="C19" s="790"/>
      <c r="D19" s="344"/>
      <c r="E19" s="48"/>
      <c r="F19" s="49"/>
      <c r="G19" s="405"/>
      <c r="H19" s="47"/>
      <c r="I19" s="49"/>
      <c r="J19" s="48"/>
      <c r="K19" s="5"/>
      <c r="L19" s="5"/>
      <c r="M19" s="29"/>
      <c r="N19" s="5"/>
      <c r="O19" s="11"/>
    </row>
    <row r="20" spans="1:15" ht="14.25" customHeight="1">
      <c r="A20" s="27"/>
      <c r="B20" s="29"/>
      <c r="C20" s="790"/>
      <c r="D20" s="344"/>
      <c r="E20" s="48"/>
      <c r="F20" s="49"/>
      <c r="G20" s="405"/>
      <c r="H20" s="47"/>
      <c r="I20" s="49"/>
      <c r="J20" s="48"/>
      <c r="K20" s="5"/>
      <c r="L20" s="5"/>
      <c r="M20" s="29"/>
      <c r="N20" s="5"/>
      <c r="O20" s="11"/>
    </row>
    <row r="21" spans="1:15" ht="14.25" customHeight="1">
      <c r="A21" s="27"/>
      <c r="B21" s="29"/>
      <c r="C21" s="790"/>
      <c r="D21" s="344"/>
      <c r="E21" s="48"/>
      <c r="F21" s="49"/>
      <c r="G21" s="405"/>
      <c r="H21" s="47"/>
      <c r="I21" s="49"/>
      <c r="J21" s="48"/>
      <c r="K21" s="5"/>
      <c r="L21" s="5"/>
      <c r="M21" s="29"/>
      <c r="N21" s="5"/>
      <c r="O21" s="11"/>
    </row>
    <row r="22" spans="1:15" ht="14.25" customHeight="1">
      <c r="A22" s="27"/>
      <c r="B22" s="29"/>
      <c r="C22" s="790"/>
      <c r="D22" s="344"/>
      <c r="E22" s="48"/>
      <c r="F22" s="49"/>
      <c r="G22" s="405"/>
      <c r="H22" s="47"/>
      <c r="I22" s="49"/>
      <c r="J22" s="48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0</v>
      </c>
      <c r="B23" s="6"/>
      <c r="C23" s="790"/>
      <c r="D23" s="343"/>
      <c r="E23" s="343"/>
      <c r="F23" s="304"/>
      <c r="G23" s="186"/>
      <c r="H23" s="213"/>
      <c r="I23" s="256"/>
      <c r="J23" s="85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90"/>
      <c r="D24" s="343"/>
      <c r="E24" s="343"/>
      <c r="F24" s="193"/>
      <c r="G24" s="186"/>
      <c r="H24" s="213"/>
      <c r="I24" s="256"/>
      <c r="J24" s="87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90"/>
      <c r="D25" s="343"/>
      <c r="E25" s="343"/>
      <c r="F25" s="256"/>
      <c r="G25" s="186"/>
      <c r="H25" s="213"/>
      <c r="I25" s="256"/>
      <c r="J25" s="87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90"/>
      <c r="D26" s="343"/>
      <c r="E26" s="343"/>
      <c r="F26" s="256"/>
      <c r="G26" s="186"/>
      <c r="H26" s="213"/>
      <c r="I26" s="256"/>
      <c r="J26" s="87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90"/>
      <c r="D27" s="343"/>
      <c r="E27" s="343"/>
      <c r="F27" s="256"/>
      <c r="G27" s="186"/>
      <c r="H27" s="213"/>
      <c r="I27" s="256"/>
      <c r="J27" s="87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90"/>
      <c r="D28" s="343"/>
      <c r="E28" s="343"/>
      <c r="F28" s="256"/>
      <c r="G28" s="186"/>
      <c r="H28" s="213"/>
      <c r="I28" s="256"/>
      <c r="J28" s="87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90"/>
      <c r="D29" s="343"/>
      <c r="E29" s="343"/>
      <c r="F29" s="256"/>
      <c r="G29" s="186"/>
      <c r="H29" s="114"/>
      <c r="I29" s="256"/>
      <c r="J29" s="87"/>
      <c r="K29" s="5"/>
      <c r="L29" s="5"/>
      <c r="M29" s="5"/>
      <c r="N29" s="7"/>
      <c r="O29" s="15"/>
      <c r="Q29" s="37" t="e">
        <f>LOOKUP(January!L4,June!L14:P63)</f>
        <v>#N/A</v>
      </c>
    </row>
    <row r="30" spans="1:15" s="4" customFormat="1" ht="12" customHeight="1" thickBot="1">
      <c r="A30" s="23"/>
      <c r="B30" s="7"/>
      <c r="C30" s="790"/>
      <c r="D30" s="347"/>
      <c r="E30" s="347"/>
      <c r="F30" s="365"/>
      <c r="G30" s="216"/>
      <c r="H30" s="538"/>
      <c r="I30" s="256"/>
      <c r="J30" s="87"/>
      <c r="K30" s="5"/>
      <c r="L30" s="5"/>
      <c r="M30" s="5"/>
      <c r="N30" s="7"/>
      <c r="O30" s="15"/>
    </row>
    <row r="31" spans="1:15" ht="14.25" customHeight="1" thickTop="1">
      <c r="A31" s="24">
        <f>I14+1</f>
        <v>4</v>
      </c>
      <c r="B31" s="29">
        <f>B14+1</f>
        <v>7</v>
      </c>
      <c r="C31" s="790" t="str">
        <f>"WEEK "&amp;B31</f>
        <v>WEEK 7</v>
      </c>
      <c r="D31" s="45" t="str">
        <f>A31&amp;"/"&amp;A40</f>
        <v>4/5</v>
      </c>
      <c r="E31" s="46">
        <f>A40+1</f>
        <v>6</v>
      </c>
      <c r="F31" s="47">
        <f>E31+1</f>
        <v>7</v>
      </c>
      <c r="G31" s="47">
        <f>F31+1</f>
        <v>8</v>
      </c>
      <c r="H31" s="47">
        <f>G31+1</f>
        <v>9</v>
      </c>
      <c r="I31" s="22">
        <f>H31+1</f>
        <v>10</v>
      </c>
      <c r="J31" s="48"/>
      <c r="K31" s="5"/>
      <c r="L31" s="5"/>
      <c r="M31" s="5"/>
      <c r="N31" s="5"/>
      <c r="O31" s="11"/>
    </row>
    <row r="32" spans="1:15" ht="14.25" customHeight="1">
      <c r="A32" s="24"/>
      <c r="B32" s="29"/>
      <c r="C32" s="790"/>
      <c r="D32" s="45"/>
      <c r="E32" s="46"/>
      <c r="F32" s="47" t="s">
        <v>98</v>
      </c>
      <c r="G32" s="47"/>
      <c r="H32" s="539"/>
      <c r="I32" s="109"/>
      <c r="J32" s="48"/>
      <c r="K32" s="5"/>
      <c r="L32" s="5"/>
      <c r="M32" s="5"/>
      <c r="N32" s="5"/>
      <c r="O32" s="11"/>
    </row>
    <row r="33" spans="1:15" ht="14.25" customHeight="1">
      <c r="A33" s="24"/>
      <c r="B33" s="29"/>
      <c r="C33" s="790"/>
      <c r="D33" s="45"/>
      <c r="E33" s="46"/>
      <c r="F33" s="47" t="s">
        <v>216</v>
      </c>
      <c r="G33" s="47"/>
      <c r="H33" s="539"/>
      <c r="I33" s="109"/>
      <c r="J33" s="48"/>
      <c r="K33" s="5"/>
      <c r="L33" s="5"/>
      <c r="M33" s="5"/>
      <c r="N33" s="5"/>
      <c r="O33" s="11"/>
    </row>
    <row r="34" spans="1:15" ht="14.25" customHeight="1">
      <c r="A34" s="24"/>
      <c r="B34" s="29"/>
      <c r="C34" s="790"/>
      <c r="D34" s="45"/>
      <c r="E34" s="46"/>
      <c r="F34" s="47" t="s">
        <v>217</v>
      </c>
      <c r="G34" s="47"/>
      <c r="H34" s="47"/>
      <c r="I34" s="109"/>
      <c r="J34" s="48"/>
      <c r="K34" s="5"/>
      <c r="L34" s="5"/>
      <c r="M34" s="5"/>
      <c r="N34" s="5"/>
      <c r="O34" s="11"/>
    </row>
    <row r="35" spans="1:15" ht="14.25" customHeight="1">
      <c r="A35" s="24"/>
      <c r="B35" s="29"/>
      <c r="C35" s="790"/>
      <c r="D35" s="45"/>
      <c r="E35" s="46"/>
      <c r="F35" s="47" t="s">
        <v>218</v>
      </c>
      <c r="G35" s="47"/>
      <c r="H35" s="47"/>
      <c r="I35" s="109"/>
      <c r="J35" s="48"/>
      <c r="K35" s="5"/>
      <c r="L35" s="5"/>
      <c r="M35" s="5"/>
      <c r="N35" s="5"/>
      <c r="O35" s="11"/>
    </row>
    <row r="36" spans="1:15" ht="14.25" customHeight="1">
      <c r="A36" s="24"/>
      <c r="B36" s="29"/>
      <c r="C36" s="790"/>
      <c r="D36" s="45"/>
      <c r="E36" s="46"/>
      <c r="F36" s="47"/>
      <c r="G36" s="47"/>
      <c r="H36" s="47"/>
      <c r="I36" s="109"/>
      <c r="J36" s="48"/>
      <c r="K36" s="5"/>
      <c r="L36" s="5"/>
      <c r="M36" s="5"/>
      <c r="N36" s="5"/>
      <c r="O36" s="11"/>
    </row>
    <row r="37" spans="1:15" ht="14.25" customHeight="1">
      <c r="A37" s="24"/>
      <c r="B37" s="29"/>
      <c r="C37" s="790"/>
      <c r="D37" s="45"/>
      <c r="E37" s="46"/>
      <c r="F37" s="47"/>
      <c r="G37" s="47"/>
      <c r="H37" s="47"/>
      <c r="I37" s="109"/>
      <c r="J37" s="48"/>
      <c r="K37" s="5"/>
      <c r="L37" s="5"/>
      <c r="M37" s="5"/>
      <c r="N37" s="5"/>
      <c r="O37" s="11"/>
    </row>
    <row r="38" spans="1:15" ht="14.25" customHeight="1">
      <c r="A38" s="24"/>
      <c r="B38" s="29"/>
      <c r="C38" s="790"/>
      <c r="D38" s="45"/>
      <c r="E38" s="46"/>
      <c r="F38" s="47"/>
      <c r="G38" s="47"/>
      <c r="H38" s="47"/>
      <c r="I38" s="109"/>
      <c r="J38" s="48"/>
      <c r="K38" s="5"/>
      <c r="L38" s="5"/>
      <c r="M38" s="5"/>
      <c r="N38" s="5"/>
      <c r="O38" s="11"/>
    </row>
    <row r="39" spans="1:15" ht="14.25" customHeight="1">
      <c r="A39" s="24"/>
      <c r="B39" s="29"/>
      <c r="C39" s="790"/>
      <c r="D39" s="45"/>
      <c r="E39" s="46"/>
      <c r="F39" s="47"/>
      <c r="G39" s="47"/>
      <c r="H39" s="47"/>
      <c r="I39" s="109"/>
      <c r="J39" s="48"/>
      <c r="K39" s="5"/>
      <c r="L39" s="5"/>
      <c r="M39" s="5"/>
      <c r="N39" s="5"/>
      <c r="O39" s="11"/>
    </row>
    <row r="40" spans="1:15" s="3" customFormat="1" ht="12" customHeight="1">
      <c r="A40" s="25">
        <f>A31+1</f>
        <v>5</v>
      </c>
      <c r="B40" s="6"/>
      <c r="C40" s="790"/>
      <c r="D40" s="141"/>
      <c r="E40" s="219"/>
      <c r="F40" s="213"/>
      <c r="G40" s="213"/>
      <c r="H40" s="213"/>
      <c r="I40" s="187"/>
      <c r="J40" s="85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90"/>
      <c r="D41" s="141"/>
      <c r="E41" s="219"/>
      <c r="F41" s="213"/>
      <c r="G41" s="213"/>
      <c r="H41" s="204"/>
      <c r="I41" s="181"/>
      <c r="J41" s="87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90"/>
      <c r="D42" s="141"/>
      <c r="E42" s="219"/>
      <c r="F42" s="213"/>
      <c r="G42" s="213"/>
      <c r="H42" s="213"/>
      <c r="I42" s="189"/>
      <c r="J42" s="87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90"/>
      <c r="D43" s="141"/>
      <c r="E43" s="219"/>
      <c r="F43" s="213"/>
      <c r="G43" s="213"/>
      <c r="H43" s="213"/>
      <c r="I43" s="187"/>
      <c r="J43" s="87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90"/>
      <c r="D44" s="141"/>
      <c r="E44" s="219"/>
      <c r="F44" s="213"/>
      <c r="G44" s="213"/>
      <c r="H44" s="213"/>
      <c r="I44" s="187"/>
      <c r="J44" s="87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90"/>
      <c r="D45" s="141"/>
      <c r="E45" s="219"/>
      <c r="F45" s="213"/>
      <c r="G45" s="213"/>
      <c r="H45" s="213"/>
      <c r="I45" s="187"/>
      <c r="J45" s="87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90"/>
      <c r="D46" s="141"/>
      <c r="E46" s="219"/>
      <c r="F46" s="213"/>
      <c r="G46" s="213"/>
      <c r="H46" s="213"/>
      <c r="I46" s="187"/>
      <c r="J46" s="87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90"/>
      <c r="D47" s="215"/>
      <c r="E47" s="220"/>
      <c r="F47" s="217"/>
      <c r="G47" s="105"/>
      <c r="H47" s="217"/>
      <c r="I47" s="188"/>
      <c r="J47" s="87"/>
      <c r="K47" s="6"/>
      <c r="L47" s="5"/>
      <c r="M47" s="5"/>
      <c r="N47" s="6"/>
      <c r="O47" s="14"/>
    </row>
    <row r="48" spans="1:15" ht="14.25" customHeight="1">
      <c r="A48" s="24">
        <f>I31+1</f>
        <v>11</v>
      </c>
      <c r="B48" s="29">
        <f>B31+1</f>
        <v>8</v>
      </c>
      <c r="C48" s="790" t="str">
        <f>"WEEK "&amp;B48</f>
        <v>WEEK 8</v>
      </c>
      <c r="D48" s="19" t="str">
        <f>A48&amp;"/"&amp;A57</f>
        <v>11/12</v>
      </c>
      <c r="E48" s="325">
        <f>A57+1</f>
        <v>13</v>
      </c>
      <c r="F48" s="21">
        <f>E48+1</f>
        <v>14</v>
      </c>
      <c r="G48" s="21">
        <f>F48+1</f>
        <v>15</v>
      </c>
      <c r="H48" s="21">
        <f>G48+1</f>
        <v>16</v>
      </c>
      <c r="I48" s="22">
        <f>H48+1</f>
        <v>17</v>
      </c>
      <c r="J48" s="48"/>
      <c r="K48" s="5"/>
      <c r="L48" s="5"/>
      <c r="M48" s="5"/>
      <c r="N48" s="5"/>
      <c r="O48" s="11"/>
    </row>
    <row r="49" spans="1:15" ht="14.25" customHeight="1">
      <c r="A49" s="24"/>
      <c r="B49" s="29"/>
      <c r="C49" s="790"/>
      <c r="D49" s="45"/>
      <c r="E49" s="603" t="s">
        <v>19</v>
      </c>
      <c r="F49" s="711" t="s">
        <v>102</v>
      </c>
      <c r="G49" s="711" t="s">
        <v>102</v>
      </c>
      <c r="H49" s="712" t="s">
        <v>102</v>
      </c>
      <c r="I49" s="542"/>
      <c r="J49" s="48"/>
      <c r="K49" s="5"/>
      <c r="L49" s="5"/>
      <c r="M49" s="5"/>
      <c r="N49" s="5"/>
      <c r="O49" s="11"/>
    </row>
    <row r="50" spans="1:15" ht="14.25" customHeight="1">
      <c r="A50" s="24"/>
      <c r="B50" s="29"/>
      <c r="C50" s="790"/>
      <c r="D50" s="45"/>
      <c r="E50" s="314"/>
      <c r="F50" s="47"/>
      <c r="G50" s="47"/>
      <c r="H50" s="405"/>
      <c r="I50" s="542"/>
      <c r="J50" s="48"/>
      <c r="K50" s="5"/>
      <c r="L50" s="5"/>
      <c r="M50" s="5"/>
      <c r="N50" s="5"/>
      <c r="O50" s="11"/>
    </row>
    <row r="51" spans="1:15" ht="14.25" customHeight="1">
      <c r="A51" s="24"/>
      <c r="B51" s="29"/>
      <c r="C51" s="790"/>
      <c r="D51" s="45"/>
      <c r="E51" s="314"/>
      <c r="F51" s="47"/>
      <c r="G51" s="47"/>
      <c r="H51" s="405"/>
      <c r="I51" s="542"/>
      <c r="J51" s="48"/>
      <c r="K51" s="5"/>
      <c r="L51" s="5"/>
      <c r="M51" s="5"/>
      <c r="N51" s="5"/>
      <c r="O51" s="11"/>
    </row>
    <row r="52" spans="1:15" ht="14.25" customHeight="1">
      <c r="A52" s="24"/>
      <c r="B52" s="29"/>
      <c r="C52" s="790"/>
      <c r="D52" s="45"/>
      <c r="E52" s="314"/>
      <c r="F52" s="47"/>
      <c r="G52" s="47"/>
      <c r="H52" s="405"/>
      <c r="I52" s="542"/>
      <c r="J52" s="48"/>
      <c r="K52" s="5"/>
      <c r="L52" s="5"/>
      <c r="M52" s="5"/>
      <c r="N52" s="5"/>
      <c r="O52" s="11"/>
    </row>
    <row r="53" spans="1:15" ht="14.25" customHeight="1">
      <c r="A53" s="24"/>
      <c r="B53" s="29"/>
      <c r="C53" s="790"/>
      <c r="D53" s="45"/>
      <c r="E53" s="314"/>
      <c r="F53" s="47"/>
      <c r="G53" s="47"/>
      <c r="H53" s="405"/>
      <c r="I53" s="540"/>
      <c r="J53" s="48"/>
      <c r="K53" s="5"/>
      <c r="L53" s="5"/>
      <c r="M53" s="5"/>
      <c r="N53" s="5"/>
      <c r="O53" s="11"/>
    </row>
    <row r="54" spans="1:15" ht="14.25" customHeight="1">
      <c r="A54" s="24"/>
      <c r="B54" s="29"/>
      <c r="C54" s="790"/>
      <c r="D54" s="45"/>
      <c r="E54" s="314"/>
      <c r="F54" s="47"/>
      <c r="G54" s="47"/>
      <c r="H54" s="405"/>
      <c r="I54" s="540"/>
      <c r="J54" s="48"/>
      <c r="K54" s="5"/>
      <c r="L54" s="5"/>
      <c r="M54" s="5"/>
      <c r="N54" s="5"/>
      <c r="O54" s="11"/>
    </row>
    <row r="55" spans="1:15" ht="14.25" customHeight="1">
      <c r="A55" s="24"/>
      <c r="B55" s="29"/>
      <c r="C55" s="790"/>
      <c r="D55" s="45"/>
      <c r="E55" s="314"/>
      <c r="F55" s="47"/>
      <c r="G55" s="47"/>
      <c r="H55" s="405"/>
      <c r="I55" s="540"/>
      <c r="J55" s="48"/>
      <c r="K55" s="5"/>
      <c r="L55" s="5"/>
      <c r="M55" s="5"/>
      <c r="N55" s="5"/>
      <c r="O55" s="11"/>
    </row>
    <row r="56" spans="1:15" ht="14.25" customHeight="1">
      <c r="A56" s="24"/>
      <c r="B56" s="29"/>
      <c r="C56" s="790"/>
      <c r="D56" s="45"/>
      <c r="E56" s="314"/>
      <c r="F56" s="47"/>
      <c r="G56" s="47"/>
      <c r="H56" s="405"/>
      <c r="I56" s="540"/>
      <c r="J56" s="48"/>
      <c r="K56" s="5"/>
      <c r="L56" s="5"/>
      <c r="M56" s="5"/>
      <c r="N56" s="5"/>
      <c r="O56" s="11"/>
    </row>
    <row r="57" spans="1:15" s="3" customFormat="1" ht="12" customHeight="1">
      <c r="A57" s="25">
        <f>A48+1</f>
        <v>12</v>
      </c>
      <c r="B57" s="6"/>
      <c r="C57" s="790"/>
      <c r="D57" s="211"/>
      <c r="E57" s="297"/>
      <c r="F57" s="212"/>
      <c r="G57" s="212"/>
      <c r="H57" s="209"/>
      <c r="I57" s="181"/>
      <c r="J57" s="117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90"/>
      <c r="D58" s="211"/>
      <c r="E58" s="12"/>
      <c r="F58" s="212"/>
      <c r="G58" s="212"/>
      <c r="H58" s="257"/>
      <c r="I58" s="225"/>
      <c r="J58" s="130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90"/>
      <c r="D59" s="141"/>
      <c r="E59" s="336"/>
      <c r="F59" s="213"/>
      <c r="G59" s="213"/>
      <c r="H59" s="213"/>
      <c r="I59" s="225"/>
      <c r="J59" s="87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90"/>
      <c r="D60" s="141"/>
      <c r="E60" s="336"/>
      <c r="F60" s="213"/>
      <c r="G60" s="213"/>
      <c r="H60" s="213"/>
      <c r="I60" s="225"/>
      <c r="J60" s="87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90"/>
      <c r="D61" s="141"/>
      <c r="E61" s="336"/>
      <c r="F61" s="213"/>
      <c r="G61" s="213"/>
      <c r="H61" s="213"/>
      <c r="I61" s="225"/>
      <c r="J61" s="87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90"/>
      <c r="D62" s="141"/>
      <c r="E62" s="336"/>
      <c r="F62" s="213"/>
      <c r="G62" s="213"/>
      <c r="H62" s="213"/>
      <c r="I62" s="225"/>
      <c r="J62" s="87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90"/>
      <c r="D63" s="141"/>
      <c r="E63" s="336"/>
      <c r="F63" s="213"/>
      <c r="G63" s="213"/>
      <c r="H63" s="213"/>
      <c r="I63" s="225"/>
      <c r="J63" s="87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90"/>
      <c r="D64" s="215"/>
      <c r="E64" s="337"/>
      <c r="F64" s="217"/>
      <c r="G64" s="217"/>
      <c r="H64" s="179"/>
      <c r="I64" s="287"/>
      <c r="J64" s="87"/>
      <c r="K64" s="6"/>
      <c r="L64" s="5"/>
      <c r="M64" s="5"/>
      <c r="N64" s="6"/>
      <c r="O64" s="14"/>
    </row>
    <row r="65" spans="1:15" ht="14.25" customHeight="1">
      <c r="A65" s="24">
        <f>I48+1</f>
        <v>18</v>
      </c>
      <c r="B65" s="29">
        <f>B48+1</f>
        <v>9</v>
      </c>
      <c r="C65" s="790" t="str">
        <f>"WEEK "&amp;B65</f>
        <v>WEEK 9</v>
      </c>
      <c r="D65" s="19" t="str">
        <f>A65&amp;"/"&amp;A66</f>
        <v>18/19</v>
      </c>
      <c r="E65" s="20">
        <f>A66+1</f>
        <v>20</v>
      </c>
      <c r="F65" s="21">
        <f>E65+1</f>
        <v>21</v>
      </c>
      <c r="G65" s="21">
        <f>F65+1</f>
        <v>22</v>
      </c>
      <c r="H65" s="21">
        <f>G65+1</f>
        <v>23</v>
      </c>
      <c r="I65" s="22">
        <f>H65+1</f>
        <v>24</v>
      </c>
      <c r="J65" s="48"/>
      <c r="K65" s="5"/>
      <c r="L65" s="5"/>
      <c r="M65" s="5"/>
      <c r="N65" s="5"/>
      <c r="O65" s="11"/>
    </row>
    <row r="66" spans="1:15" s="3" customFormat="1" ht="12" customHeight="1">
      <c r="A66" s="25">
        <f>A65+1</f>
        <v>19</v>
      </c>
      <c r="B66" s="6"/>
      <c r="C66" s="790"/>
      <c r="D66" s="211"/>
      <c r="E66" s="106"/>
      <c r="F66" s="720" t="s">
        <v>98</v>
      </c>
      <c r="G66" s="212"/>
      <c r="H66" s="212"/>
      <c r="I66" s="258"/>
      <c r="J66" s="85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90"/>
      <c r="D67" s="211"/>
      <c r="E67" s="544"/>
      <c r="F67" s="721" t="s">
        <v>99</v>
      </c>
      <c r="G67" s="209"/>
      <c r="H67" s="212"/>
      <c r="I67" s="258"/>
      <c r="J67" s="85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90"/>
      <c r="D68" s="211"/>
      <c r="E68" s="544"/>
      <c r="F68" s="721" t="s">
        <v>100</v>
      </c>
      <c r="G68" s="209"/>
      <c r="H68" s="212"/>
      <c r="I68" s="258"/>
      <c r="J68" s="85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90"/>
      <c r="D69" s="211"/>
      <c r="E69" s="544"/>
      <c r="F69" s="721" t="s">
        <v>101</v>
      </c>
      <c r="G69" s="209"/>
      <c r="H69" s="212"/>
      <c r="I69" s="258"/>
      <c r="J69" s="85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90"/>
      <c r="D70" s="211"/>
      <c r="E70" s="106"/>
      <c r="F70" s="720" t="s">
        <v>181</v>
      </c>
      <c r="G70" s="212"/>
      <c r="H70" s="212"/>
      <c r="I70" s="258"/>
      <c r="J70" s="85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90"/>
      <c r="D71" s="211"/>
      <c r="E71" s="106"/>
      <c r="F71" s="212"/>
      <c r="G71" s="212"/>
      <c r="H71" s="212"/>
      <c r="I71" s="258"/>
      <c r="J71" s="85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90"/>
      <c r="D72" s="211"/>
      <c r="E72" s="106"/>
      <c r="F72" s="212"/>
      <c r="G72" s="212"/>
      <c r="H72" s="212"/>
      <c r="I72" s="258"/>
      <c r="J72" s="85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90"/>
      <c r="D73" s="211"/>
      <c r="E73" s="106"/>
      <c r="F73" s="212"/>
      <c r="G73" s="212"/>
      <c r="H73" s="212"/>
      <c r="I73" s="258"/>
      <c r="J73" s="85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90"/>
      <c r="D74" s="211"/>
      <c r="E74" s="106"/>
      <c r="F74" s="212"/>
      <c r="G74" s="212"/>
      <c r="H74" s="212"/>
      <c r="I74" s="258"/>
      <c r="J74" s="85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90"/>
      <c r="D75" s="223"/>
      <c r="E75" s="222"/>
      <c r="F75" s="224"/>
      <c r="G75" s="224"/>
      <c r="H75" s="224"/>
      <c r="I75" s="225"/>
      <c r="J75" s="112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90"/>
      <c r="D76" s="223"/>
      <c r="E76" s="222"/>
      <c r="F76" s="224"/>
      <c r="G76" s="224"/>
      <c r="H76" s="224"/>
      <c r="I76" s="225"/>
      <c r="J76" s="112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90"/>
      <c r="D77" s="223"/>
      <c r="E77" s="222"/>
      <c r="F77" s="224"/>
      <c r="G77" s="224"/>
      <c r="H77" s="224"/>
      <c r="I77" s="225"/>
      <c r="J77" s="112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90"/>
      <c r="D78" s="223"/>
      <c r="E78" s="222"/>
      <c r="F78" s="224"/>
      <c r="G78" s="224"/>
      <c r="H78" s="224"/>
      <c r="I78" s="225"/>
      <c r="J78" s="112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90"/>
      <c r="D79" s="147"/>
      <c r="E79" s="222"/>
      <c r="F79" s="224"/>
      <c r="G79" s="224"/>
      <c r="H79" s="224"/>
      <c r="I79" s="604"/>
      <c r="J79" s="112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90"/>
      <c r="D80" s="223"/>
      <c r="E80" s="222"/>
      <c r="F80" s="224"/>
      <c r="G80" s="224"/>
      <c r="H80" s="224"/>
      <c r="I80" s="605" t="s">
        <v>60</v>
      </c>
      <c r="J80" s="112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90"/>
      <c r="D81" s="226"/>
      <c r="E81" s="227"/>
      <c r="F81" s="224"/>
      <c r="G81" s="224"/>
      <c r="H81" s="224"/>
      <c r="I81" s="605" t="s">
        <v>62</v>
      </c>
      <c r="J81" s="117"/>
      <c r="K81" s="6"/>
      <c r="L81" s="5"/>
      <c r="M81" s="5"/>
      <c r="N81" s="6"/>
      <c r="O81" s="14"/>
    </row>
    <row r="82" spans="1:15" ht="14.25" customHeight="1" thickTop="1">
      <c r="A82" s="24">
        <f>I65+1</f>
        <v>25</v>
      </c>
      <c r="B82" s="29">
        <f>B65+1</f>
        <v>10</v>
      </c>
      <c r="C82" s="790" t="str">
        <f>"WEEK "&amp;B82</f>
        <v>WEEK 10</v>
      </c>
      <c r="D82" s="19" t="str">
        <f>A82&amp;"/"&amp;A91</f>
        <v>25/26</v>
      </c>
      <c r="E82" s="20">
        <f>IF(OR(A91=30,A91=0)=TRUE,0,A91+1)</f>
        <v>27</v>
      </c>
      <c r="F82" s="21">
        <f>IF(OR(E82=30,E82=0)=TRUE,0,E82+1)</f>
        <v>28</v>
      </c>
      <c r="G82" s="21">
        <f>IF(OR(F82=30,F82=0)=TRUE,0,F82+1)</f>
        <v>29</v>
      </c>
      <c r="H82" s="22">
        <f>IF(OR(G82=30,G82=0)=TRUE,0,G82+1)</f>
        <v>30</v>
      </c>
      <c r="I82" s="445">
        <f>IF(OR(H82=30,H82=0)=TRUE,0,H82+1)</f>
        <v>0</v>
      </c>
      <c r="J82" s="48"/>
      <c r="K82" s="5"/>
      <c r="L82" s="5"/>
      <c r="M82" s="5"/>
      <c r="N82" s="5"/>
      <c r="O82" s="11"/>
    </row>
    <row r="83" spans="1:15" ht="14.25" customHeight="1">
      <c r="A83" s="24"/>
      <c r="B83" s="29"/>
      <c r="C83" s="790"/>
      <c r="D83" s="45"/>
      <c r="E83" s="46"/>
      <c r="G83" s="47"/>
      <c r="H83" s="109"/>
      <c r="I83" s="513"/>
      <c r="J83" s="48"/>
      <c r="K83" s="5"/>
      <c r="L83" s="5"/>
      <c r="M83" s="5"/>
      <c r="N83" s="5"/>
      <c r="O83" s="11"/>
    </row>
    <row r="84" spans="1:15" ht="14.25" customHeight="1">
      <c r="A84" s="24"/>
      <c r="B84" s="29"/>
      <c r="C84" s="790"/>
      <c r="D84" s="45"/>
      <c r="E84" s="46"/>
      <c r="G84" s="47"/>
      <c r="H84" s="109"/>
      <c r="I84" s="513"/>
      <c r="J84" s="48"/>
      <c r="K84" s="5"/>
      <c r="L84" s="5"/>
      <c r="M84" s="5"/>
      <c r="N84" s="5"/>
      <c r="O84" s="11"/>
    </row>
    <row r="85" spans="1:15" ht="14.25" customHeight="1">
      <c r="A85" s="24"/>
      <c r="B85" s="29"/>
      <c r="C85" s="790"/>
      <c r="D85" s="45"/>
      <c r="E85" s="46"/>
      <c r="G85" s="47"/>
      <c r="H85" s="109"/>
      <c r="I85" s="513"/>
      <c r="J85" s="48"/>
      <c r="K85" s="5"/>
      <c r="L85" s="5"/>
      <c r="M85" s="5"/>
      <c r="N85" s="5"/>
      <c r="O85" s="11"/>
    </row>
    <row r="86" spans="1:15" ht="14.25" customHeight="1">
      <c r="A86" s="24"/>
      <c r="B86" s="29"/>
      <c r="C86" s="790"/>
      <c r="D86" s="301"/>
      <c r="E86" s="741"/>
      <c r="F86" s="741"/>
      <c r="G86" s="741"/>
      <c r="H86" s="741"/>
      <c r="I86" s="740"/>
      <c r="J86" s="48"/>
      <c r="K86" s="5"/>
      <c r="L86" s="5"/>
      <c r="M86" s="5"/>
      <c r="N86" s="5"/>
      <c r="O86" s="11"/>
    </row>
    <row r="87" spans="1:15" ht="14.25" customHeight="1">
      <c r="A87" s="24"/>
      <c r="B87" s="29"/>
      <c r="C87" s="790"/>
      <c r="D87" s="805" t="s">
        <v>195</v>
      </c>
      <c r="E87" s="806"/>
      <c r="F87" s="806"/>
      <c r="G87" s="806"/>
      <c r="H87" s="807"/>
      <c r="I87" s="513"/>
      <c r="J87" s="48"/>
      <c r="K87" s="5"/>
      <c r="L87" s="5"/>
      <c r="M87" s="5"/>
      <c r="N87" s="5"/>
      <c r="O87" s="11"/>
    </row>
    <row r="88" spans="1:15" ht="14.25" customHeight="1">
      <c r="A88" s="24"/>
      <c r="B88" s="29"/>
      <c r="C88" s="790"/>
      <c r="D88" s="45"/>
      <c r="E88" s="46"/>
      <c r="F88" s="47"/>
      <c r="G88" s="47"/>
      <c r="H88" s="109"/>
      <c r="I88" s="513"/>
      <c r="J88" s="48"/>
      <c r="K88" s="5"/>
      <c r="L88" s="5"/>
      <c r="M88" s="5"/>
      <c r="N88" s="5"/>
      <c r="O88" s="11"/>
    </row>
    <row r="89" spans="1:15" ht="14.25" customHeight="1">
      <c r="A89" s="24"/>
      <c r="B89" s="29"/>
      <c r="C89" s="790"/>
      <c r="D89" s="45"/>
      <c r="E89" s="46"/>
      <c r="F89" s="47"/>
      <c r="G89" s="47"/>
      <c r="H89" s="109"/>
      <c r="I89" s="513"/>
      <c r="J89" s="48"/>
      <c r="K89" s="5"/>
      <c r="L89" s="5"/>
      <c r="M89" s="5"/>
      <c r="N89" s="5"/>
      <c r="O89" s="11"/>
    </row>
    <row r="90" spans="1:15" ht="14.25" customHeight="1">
      <c r="A90" s="24"/>
      <c r="B90" s="29"/>
      <c r="C90" s="790"/>
      <c r="D90" s="45"/>
      <c r="E90" s="46"/>
      <c r="F90" s="47"/>
      <c r="G90" s="47"/>
      <c r="H90" s="109"/>
      <c r="I90" s="513"/>
      <c r="J90" s="48"/>
      <c r="K90" s="5"/>
      <c r="L90" s="5"/>
      <c r="M90" s="5"/>
      <c r="N90" s="5"/>
      <c r="O90" s="11"/>
    </row>
    <row r="91" spans="1:15" s="3" customFormat="1" ht="12" customHeight="1">
      <c r="A91" s="26">
        <f>IF(OR(A82=30,A82=0)=TRUE,0,A82+1)</f>
        <v>26</v>
      </c>
      <c r="B91" s="6"/>
      <c r="C91" s="790"/>
      <c r="D91" s="211"/>
      <c r="E91" s="106"/>
      <c r="F91" s="212"/>
      <c r="G91" s="212"/>
      <c r="H91" s="207"/>
      <c r="I91" s="446"/>
      <c r="J91" s="85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90"/>
      <c r="D92" s="77"/>
      <c r="E92" s="78"/>
      <c r="F92" s="79"/>
      <c r="G92" s="79"/>
      <c r="H92" s="80"/>
      <c r="I92" s="446"/>
      <c r="J92" s="87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90"/>
      <c r="D93" s="77"/>
      <c r="E93" s="78"/>
      <c r="F93" s="79"/>
      <c r="G93" s="79"/>
      <c r="H93" s="80"/>
      <c r="I93" s="446"/>
      <c r="J93" s="87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90"/>
      <c r="D94" s="77"/>
      <c r="E94" s="78"/>
      <c r="F94" s="79"/>
      <c r="G94" s="79"/>
      <c r="H94" s="80"/>
      <c r="I94" s="446"/>
      <c r="J94" s="87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90"/>
      <c r="D95" s="77"/>
      <c r="E95" s="78"/>
      <c r="F95" s="79"/>
      <c r="G95" s="79"/>
      <c r="H95" s="80"/>
      <c r="I95" s="446"/>
      <c r="J95" s="87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90"/>
      <c r="D96" s="77"/>
      <c r="E96" s="78"/>
      <c r="F96" s="79"/>
      <c r="G96" s="79"/>
      <c r="H96" s="432"/>
      <c r="I96" s="446"/>
      <c r="J96" s="87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90"/>
      <c r="D97" s="77"/>
      <c r="E97" s="78"/>
      <c r="F97" s="79"/>
      <c r="G97" s="79"/>
      <c r="H97" s="443"/>
      <c r="I97" s="446"/>
      <c r="J97" s="87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90"/>
      <c r="D98" s="88"/>
      <c r="E98" s="493"/>
      <c r="F98" s="494"/>
      <c r="G98" s="494"/>
      <c r="H98" s="444"/>
      <c r="I98" s="446"/>
      <c r="J98" s="87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7"/>
      <c r="D99" s="67"/>
      <c r="E99" s="67"/>
      <c r="F99" s="67"/>
      <c r="G99" s="67"/>
      <c r="H99" s="67"/>
      <c r="I99" s="67"/>
      <c r="J99" s="67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85" t="str">
        <f>January!C10</f>
        <v>GIPPSLAND REGION 2011</v>
      </c>
      <c r="E100" s="785"/>
      <c r="F100" s="785"/>
      <c r="G100" s="786">
        <f>January!G100</f>
        <v>0</v>
      </c>
      <c r="H100" s="786"/>
      <c r="I100" s="786"/>
      <c r="J100" s="155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56"/>
      <c r="E101" s="156"/>
      <c r="F101" s="156"/>
      <c r="G101" s="156"/>
      <c r="H101" s="156"/>
      <c r="I101" s="156"/>
      <c r="J101" s="155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3">
    <mergeCell ref="D100:F100"/>
    <mergeCell ref="G100:I100"/>
    <mergeCell ref="D6:I9"/>
    <mergeCell ref="C65:C81"/>
    <mergeCell ref="C82:C98"/>
    <mergeCell ref="D87:H87"/>
    <mergeCell ref="C31:C47"/>
    <mergeCell ref="C48:C64"/>
    <mergeCell ref="D3:I3"/>
    <mergeCell ref="D4:I4"/>
    <mergeCell ref="C14:C30"/>
    <mergeCell ref="C10:J10"/>
    <mergeCell ref="G15:I1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140"/>
  <sheetViews>
    <sheetView showGridLines="0" showRowColHeaders="0" showZeros="0" zoomScale="70" zoomScaleNormal="70" zoomScalePageLayoutView="0" workbookViewId="0" topLeftCell="A21">
      <selection activeCell="I70" sqref="I70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5"/>
      <c r="L5" s="40"/>
      <c r="M5" s="40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"JULY "&amp;January!L4</f>
        <v>JULY 2011</v>
      </c>
      <c r="E6" s="788"/>
      <c r="F6" s="788"/>
      <c r="G6" s="788"/>
      <c r="H6" s="788"/>
      <c r="I6" s="788"/>
      <c r="J6" s="121"/>
      <c r="K6" s="5"/>
      <c r="L6" s="38" t="s">
        <v>13</v>
      </c>
      <c r="M6" s="39">
        <f>IF(June!I82=29,1,0)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1"/>
      <c r="K7" s="5"/>
      <c r="L7" s="38" t="s">
        <v>6</v>
      </c>
      <c r="M7" s="39">
        <f>IF(June!A91=30,1,0)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1"/>
      <c r="K8" s="5"/>
      <c r="L8" s="38" t="s">
        <v>7</v>
      </c>
      <c r="M8" s="39">
        <f>IF(June!E82=30,1,0)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1"/>
      <c r="K9" s="5"/>
      <c r="L9" s="38" t="s">
        <v>8</v>
      </c>
      <c r="M9" s="39">
        <f>IF(June!F82=30,1,0)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89" t="str">
        <f>January!C10</f>
        <v>GIPPSLAND REGION 2011</v>
      </c>
      <c r="D10" s="789"/>
      <c r="E10" s="789"/>
      <c r="F10" s="789"/>
      <c r="G10" s="789"/>
      <c r="H10" s="789"/>
      <c r="I10" s="789"/>
      <c r="J10" s="789"/>
      <c r="K10" s="5"/>
      <c r="L10" s="38" t="s">
        <v>14</v>
      </c>
      <c r="M10" s="39">
        <f>IF(June!G82=30,1,0)</f>
        <v>0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 s="153"/>
      <c r="E11" s="153"/>
      <c r="F11" s="153"/>
      <c r="G11" s="153"/>
      <c r="H11" s="153"/>
      <c r="I11" s="153"/>
      <c r="J11"/>
      <c r="K11" s="5"/>
      <c r="L11" s="38" t="s">
        <v>9</v>
      </c>
      <c r="M11" s="39">
        <f>IF(June!H82=30,1,0)</f>
        <v>1</v>
      </c>
      <c r="N11" s="7"/>
      <c r="O11" s="15"/>
      <c r="P11"/>
      <c r="Q11"/>
      <c r="R11"/>
      <c r="S11"/>
    </row>
    <row r="12" spans="1:15" ht="15">
      <c r="A12" s="11"/>
      <c r="B12" s="5"/>
      <c r="C12" s="67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40"/>
      <c r="M12" s="41" t="s">
        <v>12</v>
      </c>
      <c r="N12" s="5"/>
      <c r="O12" s="11"/>
    </row>
    <row r="13" spans="1:17" ht="7.5" customHeight="1" thickBot="1">
      <c r="A13" s="26"/>
      <c r="B13" s="5"/>
      <c r="C13" s="67"/>
      <c r="D13" s="119"/>
      <c r="K13" s="5"/>
      <c r="L13" s="40"/>
      <c r="M13" s="41" t="s">
        <v>12</v>
      </c>
      <c r="N13" s="5"/>
      <c r="O13" s="11"/>
      <c r="P13" s="9"/>
      <c r="Q13" s="9"/>
    </row>
    <row r="14" spans="1:17" ht="14.25" customHeight="1" thickTop="1">
      <c r="A14" s="27">
        <f>IF(M6=1,1,0)</f>
        <v>0</v>
      </c>
      <c r="B14" s="29">
        <v>6</v>
      </c>
      <c r="C14" s="790" t="str">
        <f>"WEEK "&amp;B14</f>
        <v>WEEK 6</v>
      </c>
      <c r="D14" s="168"/>
      <c r="E14" s="48"/>
      <c r="F14" s="48">
        <f>IF(M8=1,1,IF(E14&gt;0,E14+1,0))</f>
        <v>0</v>
      </c>
      <c r="G14" s="48">
        <f>IF(M9=1,1,IF(F14&gt;0,F14+1,0))</f>
        <v>0</v>
      </c>
      <c r="H14" s="49">
        <f>IF(M10=1,1,IF(G14&gt;0,G14+1,0))</f>
        <v>0</v>
      </c>
      <c r="I14" s="55">
        <f>IF(M11=1,1,IF(H14&gt;0,H14+1,0))</f>
        <v>1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90"/>
      <c r="D15" s="168"/>
      <c r="E15" s="48"/>
      <c r="F15" s="48"/>
      <c r="G15" s="48"/>
      <c r="H15" s="49"/>
      <c r="I15" s="713" t="s">
        <v>172</v>
      </c>
      <c r="J15" s="48"/>
      <c r="K15" s="5"/>
      <c r="L15" s="5"/>
      <c r="M15" s="29"/>
      <c r="N15" s="5"/>
      <c r="O15" s="11"/>
    </row>
    <row r="16" spans="1:15" ht="14.25" customHeight="1">
      <c r="A16" s="27"/>
      <c r="B16" s="29"/>
      <c r="C16" s="790"/>
      <c r="D16" s="168"/>
      <c r="E16" s="48"/>
      <c r="F16" s="48"/>
      <c r="G16" s="48"/>
      <c r="H16" s="49"/>
      <c r="I16" s="714" t="s">
        <v>173</v>
      </c>
      <c r="J16" s="48"/>
      <c r="K16" s="5"/>
      <c r="L16" s="5"/>
      <c r="M16" s="29"/>
      <c r="N16" s="5"/>
      <c r="O16" s="11"/>
    </row>
    <row r="17" spans="1:15" ht="14.25" customHeight="1">
      <c r="A17" s="27"/>
      <c r="B17" s="29"/>
      <c r="C17" s="790"/>
      <c r="D17" s="168"/>
      <c r="E17" s="48"/>
      <c r="F17" s="48"/>
      <c r="G17" s="48"/>
      <c r="H17" s="49"/>
      <c r="J17" s="510"/>
      <c r="K17" s="5"/>
      <c r="L17" s="5"/>
      <c r="M17" s="29"/>
      <c r="N17" s="5"/>
      <c r="O17" s="11"/>
    </row>
    <row r="18" spans="1:15" ht="14.25" customHeight="1">
      <c r="A18" s="27"/>
      <c r="B18" s="29"/>
      <c r="C18" s="790"/>
      <c r="D18" s="168"/>
      <c r="E18" s="48"/>
      <c r="F18" s="48"/>
      <c r="G18" s="48"/>
      <c r="H18" s="49"/>
      <c r="I18" s="49" t="s">
        <v>230</v>
      </c>
      <c r="J18" s="48"/>
      <c r="K18" s="5"/>
      <c r="L18" s="5"/>
      <c r="M18" s="29"/>
      <c r="N18" s="5"/>
      <c r="O18" s="11"/>
    </row>
    <row r="19" spans="1:15" ht="14.25" customHeight="1">
      <c r="A19" s="27"/>
      <c r="B19" s="29"/>
      <c r="C19" s="790"/>
      <c r="D19" s="168"/>
      <c r="E19" s="48"/>
      <c r="F19" s="48"/>
      <c r="G19" s="48"/>
      <c r="H19" s="49"/>
      <c r="I19" s="754" t="s">
        <v>232</v>
      </c>
      <c r="J19" s="510"/>
      <c r="K19" s="5"/>
      <c r="L19" s="5"/>
      <c r="M19" s="29"/>
      <c r="N19" s="5"/>
      <c r="O19" s="11"/>
    </row>
    <row r="20" spans="1:15" ht="14.25" customHeight="1">
      <c r="A20" s="27"/>
      <c r="B20" s="29"/>
      <c r="C20" s="790"/>
      <c r="D20" s="168"/>
      <c r="E20" s="48"/>
      <c r="F20" s="48"/>
      <c r="G20" s="48"/>
      <c r="H20" s="49"/>
      <c r="I20" s="755" t="s">
        <v>231</v>
      </c>
      <c r="J20" s="48"/>
      <c r="K20" s="5"/>
      <c r="L20" s="5"/>
      <c r="M20" s="29"/>
      <c r="N20" s="5"/>
      <c r="O20" s="11"/>
    </row>
    <row r="21" spans="1:15" ht="14.25" customHeight="1">
      <c r="A21" s="27"/>
      <c r="B21" s="29"/>
      <c r="C21" s="790"/>
      <c r="D21" s="168"/>
      <c r="E21" s="48"/>
      <c r="F21" s="48"/>
      <c r="G21" s="48"/>
      <c r="H21" s="49"/>
      <c r="I21" s="49"/>
      <c r="J21" s="48"/>
      <c r="K21" s="5"/>
      <c r="L21" s="5"/>
      <c r="M21" s="29"/>
      <c r="N21" s="5"/>
      <c r="O21" s="11"/>
    </row>
    <row r="22" spans="1:15" ht="14.25" customHeight="1">
      <c r="A22" s="27"/>
      <c r="B22" s="29"/>
      <c r="C22" s="790"/>
      <c r="D22" s="168"/>
      <c r="E22" s="48"/>
      <c r="F22" s="48"/>
      <c r="G22" s="48"/>
      <c r="H22" s="49"/>
      <c r="I22" s="49"/>
      <c r="J22" s="48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0</v>
      </c>
      <c r="B23" s="6"/>
      <c r="C23" s="790"/>
      <c r="D23" s="87"/>
      <c r="E23" s="87"/>
      <c r="F23" s="87"/>
      <c r="G23" s="87"/>
      <c r="H23" s="95"/>
      <c r="I23" s="258"/>
      <c r="J23" s="85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3" customFormat="1" ht="12" customHeight="1">
      <c r="A24" s="28"/>
      <c r="B24" s="7"/>
      <c r="C24" s="790"/>
      <c r="D24" s="87"/>
      <c r="E24" s="87"/>
      <c r="F24" s="87"/>
      <c r="G24" s="87"/>
      <c r="H24" s="95"/>
      <c r="I24" s="95"/>
      <c r="J24" s="85"/>
      <c r="K24" s="5"/>
      <c r="L24" s="5"/>
      <c r="M24" s="5"/>
      <c r="N24" s="6"/>
      <c r="O24" s="14"/>
      <c r="P24" s="9"/>
      <c r="Q24" s="9"/>
    </row>
    <row r="25" spans="1:17" s="4" customFormat="1" ht="12" customHeight="1">
      <c r="A25" s="15"/>
      <c r="B25" s="7"/>
      <c r="C25" s="790"/>
      <c r="D25" s="87"/>
      <c r="E25" s="87"/>
      <c r="F25" s="87"/>
      <c r="G25" s="87"/>
      <c r="H25" s="95"/>
      <c r="I25" s="95"/>
      <c r="J25" s="87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90"/>
      <c r="D26" s="87"/>
      <c r="E26" s="87"/>
      <c r="F26" s="87"/>
      <c r="G26" s="87"/>
      <c r="H26" s="95"/>
      <c r="I26" s="95"/>
      <c r="J26" s="87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90"/>
      <c r="D27" s="87"/>
      <c r="E27" s="87"/>
      <c r="F27" s="87"/>
      <c r="G27" s="87"/>
      <c r="H27" s="95"/>
      <c r="I27" s="95"/>
      <c r="J27" s="87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90"/>
      <c r="D28" s="87"/>
      <c r="E28" s="87"/>
      <c r="F28" s="87"/>
      <c r="G28" s="87"/>
      <c r="H28" s="95"/>
      <c r="I28" s="95"/>
      <c r="J28" s="87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90"/>
      <c r="D29" s="87"/>
      <c r="E29" s="87"/>
      <c r="F29" s="87"/>
      <c r="G29" s="87"/>
      <c r="H29" s="95"/>
      <c r="I29" s="815" t="s">
        <v>161</v>
      </c>
      <c r="J29" s="87"/>
      <c r="K29" s="5"/>
      <c r="L29" s="5"/>
      <c r="M29" s="5"/>
      <c r="N29" s="7"/>
      <c r="O29" s="15"/>
      <c r="Q29" s="37" t="e">
        <f>LOOKUP(January!L4,July!L14:P65)</f>
        <v>#N/A</v>
      </c>
    </row>
    <row r="30" spans="1:15" s="4" customFormat="1" ht="12" customHeight="1" thickBot="1">
      <c r="A30" s="23"/>
      <c r="B30" s="7"/>
      <c r="C30" s="790"/>
      <c r="D30" s="104"/>
      <c r="E30" s="104"/>
      <c r="F30" s="104"/>
      <c r="G30" s="104"/>
      <c r="H30" s="97"/>
      <c r="I30" s="816"/>
      <c r="J30" s="87"/>
      <c r="K30" s="5"/>
      <c r="L30" s="5"/>
      <c r="M30" s="5"/>
      <c r="N30" s="7"/>
      <c r="O30" s="15"/>
    </row>
    <row r="31" spans="1:15" ht="14.25" customHeight="1" thickTop="1">
      <c r="A31" s="24">
        <f>I14+1</f>
        <v>2</v>
      </c>
      <c r="B31" s="29">
        <f>B14+1</f>
        <v>7</v>
      </c>
      <c r="C31" s="790"/>
      <c r="D31" s="45" t="str">
        <f>A31&amp;"/"&amp;A40</f>
        <v>2/3</v>
      </c>
      <c r="E31" s="314">
        <f>A40+1</f>
        <v>4</v>
      </c>
      <c r="F31" s="312">
        <f>E31+1</f>
        <v>5</v>
      </c>
      <c r="G31" s="312">
        <f>F31+1</f>
        <v>6</v>
      </c>
      <c r="H31" s="312">
        <f>G31+1</f>
        <v>7</v>
      </c>
      <c r="I31" s="313">
        <f>H31+1</f>
        <v>8</v>
      </c>
      <c r="J31" s="48"/>
      <c r="K31" s="5"/>
      <c r="L31" s="5"/>
      <c r="M31" s="5"/>
      <c r="N31" s="5"/>
      <c r="O31" s="11"/>
    </row>
    <row r="32" spans="1:15" ht="14.25" customHeight="1">
      <c r="A32" s="24"/>
      <c r="B32" s="29"/>
      <c r="C32" s="790"/>
      <c r="D32" s="45"/>
      <c r="E32" s="497"/>
      <c r="F32" s="312"/>
      <c r="G32" s="312"/>
      <c r="H32" s="312"/>
      <c r="I32" s="313"/>
      <c r="J32" s="48"/>
      <c r="K32" s="5"/>
      <c r="L32" s="5"/>
      <c r="M32" s="5"/>
      <c r="N32" s="5"/>
      <c r="O32" s="11"/>
    </row>
    <row r="33" spans="1:15" ht="14.25" customHeight="1">
      <c r="A33" s="24"/>
      <c r="B33" s="29"/>
      <c r="C33" s="790"/>
      <c r="D33" s="45"/>
      <c r="E33" s="497"/>
      <c r="F33" s="312"/>
      <c r="G33" s="312"/>
      <c r="H33" s="312"/>
      <c r="I33" s="313"/>
      <c r="J33" s="48"/>
      <c r="K33" s="5"/>
      <c r="L33" s="5"/>
      <c r="M33" s="5"/>
      <c r="N33" s="5"/>
      <c r="O33" s="11"/>
    </row>
    <row r="34" spans="1:15" ht="14.25" customHeight="1">
      <c r="A34" s="24"/>
      <c r="B34" s="29"/>
      <c r="C34" s="790"/>
      <c r="D34" s="45"/>
      <c r="E34" s="497"/>
      <c r="F34" s="312"/>
      <c r="G34" s="312"/>
      <c r="H34" s="312"/>
      <c r="I34" s="313"/>
      <c r="J34" s="48"/>
      <c r="K34" s="5"/>
      <c r="L34" s="5"/>
      <c r="M34" s="5"/>
      <c r="N34" s="5"/>
      <c r="O34" s="11"/>
    </row>
    <row r="35" spans="1:15" ht="14.25" customHeight="1">
      <c r="A35" s="24"/>
      <c r="B35" s="29"/>
      <c r="C35" s="790"/>
      <c r="D35" s="45"/>
      <c r="E35" s="497"/>
      <c r="F35" s="312"/>
      <c r="G35" s="312"/>
      <c r="H35" s="312"/>
      <c r="I35" s="313"/>
      <c r="J35" s="48"/>
      <c r="K35" s="5"/>
      <c r="L35" s="5"/>
      <c r="M35" s="5"/>
      <c r="N35" s="5"/>
      <c r="O35" s="11"/>
    </row>
    <row r="36" spans="1:15" ht="14.25" customHeight="1">
      <c r="A36" s="24"/>
      <c r="B36" s="29"/>
      <c r="C36" s="790"/>
      <c r="D36" s="45"/>
      <c r="E36" s="497"/>
      <c r="F36" s="312"/>
      <c r="G36" s="312"/>
      <c r="H36" s="312"/>
      <c r="I36" s="313"/>
      <c r="J36" s="48"/>
      <c r="K36" s="5"/>
      <c r="L36" s="5"/>
      <c r="M36" s="5"/>
      <c r="N36" s="5"/>
      <c r="O36" s="11"/>
    </row>
    <row r="37" spans="1:15" ht="14.25" customHeight="1">
      <c r="A37" s="24"/>
      <c r="B37" s="29"/>
      <c r="C37" s="790"/>
      <c r="D37" s="45"/>
      <c r="E37" s="497"/>
      <c r="F37" s="312"/>
      <c r="G37" s="312"/>
      <c r="H37" s="312"/>
      <c r="I37" s="313"/>
      <c r="J37" s="48"/>
      <c r="K37" s="5"/>
      <c r="L37" s="5"/>
      <c r="M37" s="5"/>
      <c r="N37" s="5"/>
      <c r="O37" s="11"/>
    </row>
    <row r="38" spans="1:15" ht="14.25" customHeight="1">
      <c r="A38" s="24"/>
      <c r="B38" s="29"/>
      <c r="C38" s="790"/>
      <c r="D38" s="45"/>
      <c r="E38" s="497"/>
      <c r="F38" s="312"/>
      <c r="G38" s="312"/>
      <c r="H38" s="312"/>
      <c r="I38" s="313"/>
      <c r="J38" s="48"/>
      <c r="K38" s="5"/>
      <c r="L38" s="5"/>
      <c r="M38" s="5"/>
      <c r="N38" s="5"/>
      <c r="O38" s="11"/>
    </row>
    <row r="39" spans="1:15" ht="14.25" customHeight="1">
      <c r="A39" s="24"/>
      <c r="B39" s="29"/>
      <c r="C39" s="790"/>
      <c r="D39" s="45"/>
      <c r="E39" s="497"/>
      <c r="F39" s="312"/>
      <c r="G39" s="312"/>
      <c r="H39" s="312"/>
      <c r="I39" s="313"/>
      <c r="J39" s="48"/>
      <c r="K39" s="5"/>
      <c r="L39" s="5"/>
      <c r="M39" s="5"/>
      <c r="N39" s="5"/>
      <c r="O39" s="11"/>
    </row>
    <row r="40" spans="1:15" s="3" customFormat="1" ht="12" customHeight="1">
      <c r="A40" s="25">
        <f>A31+1</f>
        <v>3</v>
      </c>
      <c r="B40" s="6"/>
      <c r="C40" s="790"/>
      <c r="D40" s="77"/>
      <c r="E40" s="172"/>
      <c r="F40" s="172"/>
      <c r="G40" s="172"/>
      <c r="H40" s="172"/>
      <c r="I40" s="173"/>
      <c r="J40" s="85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90"/>
      <c r="D41" s="77"/>
      <c r="E41" s="172"/>
      <c r="F41" s="172"/>
      <c r="G41" s="172"/>
      <c r="H41" s="172"/>
      <c r="I41" s="173"/>
      <c r="J41" s="87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90"/>
      <c r="D42" s="77"/>
      <c r="E42" s="172"/>
      <c r="F42" s="172"/>
      <c r="G42" s="172"/>
      <c r="H42" s="172"/>
      <c r="I42" s="173"/>
      <c r="J42" s="87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90"/>
      <c r="D43" s="77"/>
      <c r="E43" s="378"/>
      <c r="F43" s="172"/>
      <c r="G43" s="172"/>
      <c r="H43" s="172"/>
      <c r="I43" s="173"/>
      <c r="J43" s="87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90"/>
      <c r="D44" s="77"/>
      <c r="E44" s="194"/>
      <c r="F44" s="172"/>
      <c r="G44" s="172"/>
      <c r="H44" s="172"/>
      <c r="I44" s="173"/>
      <c r="J44" s="87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90"/>
      <c r="D45" s="77"/>
      <c r="E45" s="194"/>
      <c r="F45" s="172"/>
      <c r="G45" s="172"/>
      <c r="H45" s="172"/>
      <c r="I45" s="173"/>
      <c r="J45" s="87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90"/>
      <c r="D46" s="77"/>
      <c r="E46" s="194"/>
      <c r="F46" s="172"/>
      <c r="G46" s="172"/>
      <c r="H46" s="172"/>
      <c r="I46" s="173"/>
      <c r="J46" s="87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90"/>
      <c r="D47" s="81"/>
      <c r="E47" s="196"/>
      <c r="F47" s="324"/>
      <c r="G47" s="324"/>
      <c r="H47" s="324"/>
      <c r="I47" s="320"/>
      <c r="J47" s="87"/>
      <c r="K47" s="6"/>
      <c r="L47" s="5"/>
      <c r="M47" s="5"/>
      <c r="N47" s="6"/>
      <c r="O47" s="14"/>
    </row>
    <row r="48" spans="1:15" ht="14.25" customHeight="1">
      <c r="A48" s="24">
        <f>I31+1</f>
        <v>9</v>
      </c>
      <c r="B48" s="29">
        <f>B31+1</f>
        <v>8</v>
      </c>
      <c r="C48" s="790"/>
      <c r="D48" s="19" t="str">
        <f>A48&amp;"/"&amp;A57</f>
        <v>9/10</v>
      </c>
      <c r="E48" s="325">
        <f>A57+1</f>
        <v>11</v>
      </c>
      <c r="F48" s="163">
        <f>E48+1</f>
        <v>12</v>
      </c>
      <c r="G48" s="163">
        <f>F48+1</f>
        <v>13</v>
      </c>
      <c r="H48" s="163">
        <f>G48+1</f>
        <v>14</v>
      </c>
      <c r="I48" s="318">
        <f>H48+1</f>
        <v>15</v>
      </c>
      <c r="J48" s="48"/>
      <c r="K48" s="5"/>
      <c r="L48" s="5"/>
      <c r="M48" s="5"/>
      <c r="N48" s="5"/>
      <c r="O48" s="11"/>
    </row>
    <row r="49" spans="1:15" ht="14.25" customHeight="1">
      <c r="A49" s="24"/>
      <c r="B49" s="29"/>
      <c r="C49" s="790"/>
      <c r="D49" s="817" t="s">
        <v>197</v>
      </c>
      <c r="E49" s="818"/>
      <c r="F49" s="818"/>
      <c r="G49" s="818"/>
      <c r="H49" s="818"/>
      <c r="I49" s="819"/>
      <c r="J49" s="48"/>
      <c r="K49" s="5"/>
      <c r="L49" s="5"/>
      <c r="M49" s="5"/>
      <c r="N49" s="5"/>
      <c r="O49" s="11"/>
    </row>
    <row r="50" spans="1:15" ht="14.25" customHeight="1">
      <c r="A50" s="24"/>
      <c r="B50" s="29"/>
      <c r="C50" s="790"/>
      <c r="D50" s="45"/>
      <c r="E50" s="314"/>
      <c r="F50" s="312"/>
      <c r="G50" s="312"/>
      <c r="H50" s="312"/>
      <c r="I50" s="313"/>
      <c r="J50" s="48"/>
      <c r="K50" s="5"/>
      <c r="L50" s="5"/>
      <c r="M50" s="5"/>
      <c r="N50" s="5"/>
      <c r="O50" s="11"/>
    </row>
    <row r="51" spans="1:15" ht="14.25" customHeight="1">
      <c r="A51" s="24"/>
      <c r="B51" s="29"/>
      <c r="C51" s="790"/>
      <c r="D51" s="45"/>
      <c r="E51" s="314"/>
      <c r="F51" s="312"/>
      <c r="G51" s="312"/>
      <c r="H51" s="312"/>
      <c r="I51" s="313"/>
      <c r="J51" s="48"/>
      <c r="K51" s="5"/>
      <c r="L51" s="5"/>
      <c r="M51" s="5"/>
      <c r="N51" s="5"/>
      <c r="O51" s="11"/>
    </row>
    <row r="52" spans="1:15" ht="14.25" customHeight="1">
      <c r="A52" s="24"/>
      <c r="B52" s="29"/>
      <c r="C52" s="790"/>
      <c r="D52" s="45"/>
      <c r="E52" s="314"/>
      <c r="F52" s="312"/>
      <c r="G52" s="312"/>
      <c r="H52" s="312"/>
      <c r="I52" s="313"/>
      <c r="J52" s="48"/>
      <c r="K52" s="5"/>
      <c r="L52" s="5"/>
      <c r="M52" s="5"/>
      <c r="N52" s="5"/>
      <c r="O52" s="11"/>
    </row>
    <row r="53" spans="1:15" ht="14.25" customHeight="1">
      <c r="A53" s="24"/>
      <c r="B53" s="29"/>
      <c r="C53" s="790"/>
      <c r="D53" s="45"/>
      <c r="E53" s="314"/>
      <c r="F53" s="312"/>
      <c r="G53" s="312"/>
      <c r="H53" s="312"/>
      <c r="I53" s="313"/>
      <c r="J53" s="48"/>
      <c r="K53" s="5"/>
      <c r="L53" s="5"/>
      <c r="M53" s="5"/>
      <c r="N53" s="5"/>
      <c r="O53" s="11"/>
    </row>
    <row r="54" spans="1:15" ht="14.25" customHeight="1">
      <c r="A54" s="24"/>
      <c r="B54" s="29"/>
      <c r="C54" s="790"/>
      <c r="D54" s="45"/>
      <c r="E54" s="314"/>
      <c r="F54" s="312"/>
      <c r="G54" s="312"/>
      <c r="H54" s="312"/>
      <c r="I54" s="313"/>
      <c r="J54" s="48"/>
      <c r="K54" s="5"/>
      <c r="L54" s="5"/>
      <c r="M54" s="5"/>
      <c r="N54" s="5"/>
      <c r="O54" s="11"/>
    </row>
    <row r="55" spans="1:15" ht="14.25" customHeight="1">
      <c r="A55" s="24"/>
      <c r="B55" s="29"/>
      <c r="C55" s="790"/>
      <c r="D55" s="45"/>
      <c r="E55" s="314"/>
      <c r="F55" s="312"/>
      <c r="G55" s="312"/>
      <c r="H55" s="312"/>
      <c r="I55" s="313"/>
      <c r="J55" s="48"/>
      <c r="K55" s="5"/>
      <c r="L55" s="5"/>
      <c r="M55" s="5"/>
      <c r="N55" s="5"/>
      <c r="O55" s="11"/>
    </row>
    <row r="56" spans="1:15" ht="14.25" customHeight="1">
      <c r="A56" s="24"/>
      <c r="B56" s="29"/>
      <c r="C56" s="790"/>
      <c r="D56" s="45"/>
      <c r="E56" s="314"/>
      <c r="F56" s="312"/>
      <c r="G56" s="312"/>
      <c r="H56" s="312"/>
      <c r="I56" s="313"/>
      <c r="J56" s="48"/>
      <c r="K56" s="5"/>
      <c r="L56" s="5"/>
      <c r="M56" s="5"/>
      <c r="N56" s="5"/>
      <c r="O56" s="11"/>
    </row>
    <row r="57" spans="1:15" s="3" customFormat="1" ht="12" customHeight="1">
      <c r="A57" s="25">
        <f>A48+1</f>
        <v>10</v>
      </c>
      <c r="B57" s="6"/>
      <c r="C57" s="790"/>
      <c r="D57" s="141"/>
      <c r="E57" s="336"/>
      <c r="F57" s="469"/>
      <c r="G57" s="469"/>
      <c r="H57" s="469"/>
      <c r="I57" s="470"/>
      <c r="J57" s="85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90"/>
      <c r="D58" s="141"/>
      <c r="E58" s="403"/>
      <c r="F58" s="469"/>
      <c r="G58" s="469"/>
      <c r="H58" s="469"/>
      <c r="I58" s="470"/>
      <c r="J58" s="87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90"/>
      <c r="D59" s="141"/>
      <c r="E59" s="336"/>
      <c r="F59" s="469"/>
      <c r="G59" s="469"/>
      <c r="H59" s="469"/>
      <c r="I59" s="470"/>
      <c r="J59" s="87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90"/>
      <c r="D60" s="141"/>
      <c r="E60" s="336"/>
      <c r="F60" s="469"/>
      <c r="G60" s="469"/>
      <c r="H60" s="469"/>
      <c r="I60" s="470"/>
      <c r="J60" s="87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90"/>
      <c r="D61" s="141"/>
      <c r="E61" s="336"/>
      <c r="F61" s="469"/>
      <c r="G61" s="469"/>
      <c r="H61" s="469"/>
      <c r="I61" s="470"/>
      <c r="J61" s="87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90"/>
      <c r="D62" s="141"/>
      <c r="E62" s="336"/>
      <c r="F62" s="471"/>
      <c r="G62" s="469"/>
      <c r="H62" s="469"/>
      <c r="I62" s="470"/>
      <c r="J62" s="87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90"/>
      <c r="D63" s="141"/>
      <c r="E63" s="336"/>
      <c r="F63" s="400"/>
      <c r="G63" s="469"/>
      <c r="H63" s="469"/>
      <c r="I63" s="470"/>
      <c r="J63" s="87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90"/>
      <c r="D64" s="215"/>
      <c r="E64" s="337"/>
      <c r="F64" s="472"/>
      <c r="G64" s="473"/>
      <c r="H64" s="473"/>
      <c r="I64" s="474"/>
      <c r="J64" s="87"/>
      <c r="K64" s="6"/>
      <c r="L64" s="5"/>
      <c r="M64" s="5"/>
      <c r="N64" s="6"/>
      <c r="O64" s="14"/>
    </row>
    <row r="65" spans="1:15" ht="14.25" customHeight="1">
      <c r="A65" s="24">
        <f>I48+1</f>
        <v>16</v>
      </c>
      <c r="B65" s="29">
        <v>1</v>
      </c>
      <c r="C65" s="790" t="str">
        <f>"WEEK "&amp;B65</f>
        <v>WEEK 1</v>
      </c>
      <c r="D65" s="19" t="str">
        <f>A65&amp;"/"&amp;A66</f>
        <v>16/17</v>
      </c>
      <c r="E65" s="20">
        <f>A66+1</f>
        <v>18</v>
      </c>
      <c r="F65" s="21">
        <f>E65+1</f>
        <v>19</v>
      </c>
      <c r="G65" s="21">
        <f>F65+1</f>
        <v>20</v>
      </c>
      <c r="H65" s="21">
        <f>G65+1</f>
        <v>21</v>
      </c>
      <c r="I65" s="22">
        <f>H65+1</f>
        <v>22</v>
      </c>
      <c r="J65" s="48"/>
      <c r="K65" s="5"/>
      <c r="L65" s="5"/>
      <c r="M65" s="5"/>
      <c r="N65" s="5"/>
      <c r="O65" s="11"/>
    </row>
    <row r="66" spans="1:15" s="3" customFormat="1" ht="12" customHeight="1">
      <c r="A66" s="25">
        <f>A65+1</f>
        <v>17</v>
      </c>
      <c r="B66" s="6"/>
      <c r="C66" s="790"/>
      <c r="D66" s="292"/>
      <c r="E66" s="606" t="s">
        <v>160</v>
      </c>
      <c r="F66" s="290"/>
      <c r="G66" s="539"/>
      <c r="H66" s="597" t="s">
        <v>98</v>
      </c>
      <c r="I66" s="291"/>
      <c r="J66" s="85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90"/>
      <c r="D67" s="292"/>
      <c r="E67" s="259"/>
      <c r="F67" s="290"/>
      <c r="G67" s="539"/>
      <c r="H67" s="597" t="s">
        <v>253</v>
      </c>
      <c r="I67" s="770" t="s">
        <v>233</v>
      </c>
      <c r="J67" s="85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90"/>
      <c r="D68" s="292"/>
      <c r="E68" s="259"/>
      <c r="F68" s="290"/>
      <c r="G68" s="290"/>
      <c r="H68" s="597" t="s">
        <v>219</v>
      </c>
      <c r="I68" s="771" t="s">
        <v>231</v>
      </c>
      <c r="J68" s="85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90"/>
      <c r="D69" s="292"/>
      <c r="E69" s="259"/>
      <c r="F69" s="290"/>
      <c r="G69" s="290"/>
      <c r="H69" s="290"/>
      <c r="I69" s="291"/>
      <c r="J69" s="85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90"/>
      <c r="D70" s="292"/>
      <c r="E70" s="259"/>
      <c r="F70" s="290"/>
      <c r="G70" s="290"/>
      <c r="H70" s="290"/>
      <c r="I70" s="291"/>
      <c r="J70" s="85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90"/>
      <c r="D71" s="292"/>
      <c r="E71" s="259"/>
      <c r="F71" s="290"/>
      <c r="G71" s="290"/>
      <c r="H71" s="290"/>
      <c r="I71" s="291"/>
      <c r="J71" s="85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90"/>
      <c r="D72" s="292"/>
      <c r="E72" s="259"/>
      <c r="F72" s="290"/>
      <c r="G72" s="290"/>
      <c r="H72" s="290"/>
      <c r="I72" s="291"/>
      <c r="J72" s="85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90"/>
      <c r="D73" s="292"/>
      <c r="E73" s="259"/>
      <c r="F73" s="290"/>
      <c r="G73" s="290"/>
      <c r="H73" s="290"/>
      <c r="I73" s="291"/>
      <c r="J73" s="85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90"/>
      <c r="D74" s="292"/>
      <c r="E74" s="259"/>
      <c r="F74" s="290"/>
      <c r="G74" s="290"/>
      <c r="H74" s="290"/>
      <c r="I74" s="291"/>
      <c r="J74" s="85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90"/>
      <c r="D75" s="147"/>
      <c r="E75" s="260"/>
      <c r="F75" s="224"/>
      <c r="G75" s="261"/>
      <c r="H75" s="212"/>
      <c r="I75" s="379"/>
      <c r="J75" s="85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90"/>
      <c r="D76" s="206"/>
      <c r="E76" s="262"/>
      <c r="F76" s="224"/>
      <c r="G76" s="224"/>
      <c r="H76" s="224"/>
      <c r="I76" s="294"/>
      <c r="J76" s="112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90"/>
      <c r="D77" s="206"/>
      <c r="E77" s="262"/>
      <c r="F77" s="224"/>
      <c r="G77" s="224"/>
      <c r="H77" s="224"/>
      <c r="I77" s="294"/>
      <c r="J77" s="112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90"/>
      <c r="D78" s="223"/>
      <c r="E78" s="262"/>
      <c r="F78" s="224"/>
      <c r="G78" s="224"/>
      <c r="H78" s="224"/>
      <c r="I78" s="225"/>
      <c r="J78" s="112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90"/>
      <c r="D79" s="147"/>
      <c r="E79" s="262"/>
      <c r="F79" s="607" t="s">
        <v>49</v>
      </c>
      <c r="G79" s="224"/>
      <c r="H79" s="224"/>
      <c r="I79" s="225"/>
      <c r="J79" s="112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90"/>
      <c r="D80" s="388"/>
      <c r="E80" s="108"/>
      <c r="F80" s="608" t="s">
        <v>20</v>
      </c>
      <c r="G80" s="180"/>
      <c r="H80" s="263"/>
      <c r="I80" s="264"/>
      <c r="J80" s="112"/>
      <c r="K80" s="6"/>
      <c r="L80" s="5"/>
      <c r="M80" s="5"/>
      <c r="N80" s="6"/>
      <c r="O80" s="14"/>
    </row>
    <row r="81" spans="1:15" s="3" customFormat="1" ht="12" customHeight="1">
      <c r="A81" s="23"/>
      <c r="B81" s="7"/>
      <c r="C81" s="790"/>
      <c r="D81" s="388"/>
      <c r="E81" s="227"/>
      <c r="F81" s="609" t="s">
        <v>42</v>
      </c>
      <c r="G81" s="180"/>
      <c r="H81" s="265"/>
      <c r="I81" s="266"/>
      <c r="J81" s="112"/>
      <c r="K81" s="6"/>
      <c r="L81" s="5"/>
      <c r="M81" s="5"/>
      <c r="N81" s="6"/>
      <c r="O81" s="14"/>
    </row>
    <row r="82" spans="1:15" ht="14.25" customHeight="1">
      <c r="A82" s="24">
        <f>I65+1</f>
        <v>23</v>
      </c>
      <c r="B82" s="29">
        <f>B65+1</f>
        <v>2</v>
      </c>
      <c r="C82" s="790" t="str">
        <f>"WEEK "&amp;B82</f>
        <v>WEEK 2</v>
      </c>
      <c r="D82" s="19" t="str">
        <f>A82&amp;"/"&amp;A91</f>
        <v>23/24</v>
      </c>
      <c r="E82" s="52">
        <f>IF(OR(A91=31,A91=0)=TRUE,0,A91+1)</f>
        <v>25</v>
      </c>
      <c r="F82" s="52">
        <f>IF(OR(E82=31,E82=0)=TRUE,0,E82+1)</f>
        <v>26</v>
      </c>
      <c r="G82" s="21">
        <f>IF(OR(F82=31,F82=0)=TRUE,0,F82+1)</f>
        <v>27</v>
      </c>
      <c r="H82" s="52">
        <f>IF(OR(G82=31,G82=0)=TRUE,0,G82+1)</f>
        <v>28</v>
      </c>
      <c r="I82" s="22">
        <f>IF(OR(H82=31,H82=0)=TRUE,0,H82+1)</f>
        <v>29</v>
      </c>
      <c r="J82" s="48"/>
      <c r="K82" s="5"/>
      <c r="L82" s="5"/>
      <c r="M82" s="5"/>
      <c r="N82" s="5"/>
      <c r="O82" s="11"/>
    </row>
    <row r="83" spans="1:15" ht="14.25" customHeight="1">
      <c r="A83" s="24"/>
      <c r="B83" s="29"/>
      <c r="C83" s="790"/>
      <c r="D83" s="45"/>
      <c r="E83" s="558"/>
      <c r="F83" s="559"/>
      <c r="G83" s="539"/>
      <c r="H83" s="597"/>
      <c r="I83" s="540"/>
      <c r="J83" s="48"/>
      <c r="K83" s="5"/>
      <c r="L83" s="5"/>
      <c r="M83" s="5"/>
      <c r="N83" s="5"/>
      <c r="O83" s="11"/>
    </row>
    <row r="84" spans="1:15" ht="14.25" customHeight="1">
      <c r="A84" s="24"/>
      <c r="B84" s="29"/>
      <c r="C84" s="790"/>
      <c r="D84" s="812" t="s">
        <v>196</v>
      </c>
      <c r="E84" s="813"/>
      <c r="F84" s="813"/>
      <c r="G84" s="813"/>
      <c r="H84" s="813"/>
      <c r="I84" s="814"/>
      <c r="J84" s="48"/>
      <c r="K84" s="5"/>
      <c r="L84" s="5"/>
      <c r="M84" s="5"/>
      <c r="N84" s="5"/>
      <c r="O84" s="11"/>
    </row>
    <row r="85" spans="1:15" ht="14.25" customHeight="1">
      <c r="A85" s="24"/>
      <c r="B85" s="29"/>
      <c r="C85" s="790"/>
      <c r="D85" s="45"/>
      <c r="E85" s="558"/>
      <c r="F85" s="559"/>
      <c r="G85" s="539"/>
      <c r="H85" s="597"/>
      <c r="I85" s="540"/>
      <c r="J85" s="48"/>
      <c r="K85" s="5"/>
      <c r="L85" s="5"/>
      <c r="M85" s="5"/>
      <c r="N85" s="5"/>
      <c r="O85" s="11"/>
    </row>
    <row r="86" spans="1:15" ht="14.25" customHeight="1">
      <c r="A86" s="24"/>
      <c r="B86" s="29"/>
      <c r="C86" s="790"/>
      <c r="D86" s="45"/>
      <c r="E86" s="558"/>
      <c r="F86" s="559"/>
      <c r="G86" s="539"/>
      <c r="H86" s="559"/>
      <c r="I86" s="540"/>
      <c r="J86" s="48"/>
      <c r="K86" s="5"/>
      <c r="L86" s="5"/>
      <c r="M86" s="5"/>
      <c r="N86" s="5"/>
      <c r="O86" s="11"/>
    </row>
    <row r="87" spans="1:15" ht="14.25" customHeight="1">
      <c r="A87" s="24"/>
      <c r="B87" s="29"/>
      <c r="C87" s="790"/>
      <c r="D87" s="45"/>
      <c r="E87" s="558"/>
      <c r="F87" s="559"/>
      <c r="G87" s="539"/>
      <c r="H87" s="559"/>
      <c r="I87" s="540"/>
      <c r="J87" s="48"/>
      <c r="K87" s="5"/>
      <c r="L87" s="5"/>
      <c r="M87" s="5"/>
      <c r="N87" s="5"/>
      <c r="O87" s="11"/>
    </row>
    <row r="88" spans="1:15" ht="14.25" customHeight="1">
      <c r="A88" s="24"/>
      <c r="B88" s="29"/>
      <c r="C88" s="790"/>
      <c r="D88" s="45"/>
      <c r="E88" s="558"/>
      <c r="F88" s="559"/>
      <c r="G88" s="539"/>
      <c r="H88" s="559"/>
      <c r="I88" s="540"/>
      <c r="J88" s="48"/>
      <c r="K88" s="5"/>
      <c r="L88" s="5"/>
      <c r="M88" s="5"/>
      <c r="N88" s="5"/>
      <c r="O88" s="11"/>
    </row>
    <row r="89" spans="1:15" ht="14.25" customHeight="1">
      <c r="A89" s="24"/>
      <c r="B89" s="29"/>
      <c r="C89" s="790"/>
      <c r="D89" s="45"/>
      <c r="E89" s="558"/>
      <c r="F89" s="559"/>
      <c r="G89" s="539"/>
      <c r="H89" s="559"/>
      <c r="I89" s="540"/>
      <c r="J89" s="48"/>
      <c r="K89" s="5"/>
      <c r="L89" s="5"/>
      <c r="M89" s="5"/>
      <c r="N89" s="5"/>
      <c r="O89" s="11"/>
    </row>
    <row r="90" spans="1:15" ht="14.25" customHeight="1">
      <c r="A90" s="24"/>
      <c r="B90" s="29"/>
      <c r="C90" s="790"/>
      <c r="D90" s="45"/>
      <c r="E90" s="558"/>
      <c r="F90" s="559"/>
      <c r="G90" s="539"/>
      <c r="H90" s="559"/>
      <c r="I90" s="540"/>
      <c r="J90" s="48"/>
      <c r="K90" s="5"/>
      <c r="L90" s="5"/>
      <c r="M90" s="5"/>
      <c r="N90" s="5"/>
      <c r="O90" s="11"/>
    </row>
    <row r="91" spans="1:15" s="3" customFormat="1" ht="12" customHeight="1">
      <c r="A91" s="26">
        <f>IF(OR(A82=31,A82=0)=TRUE,0,A82+1)</f>
        <v>24</v>
      </c>
      <c r="B91" s="6"/>
      <c r="C91" s="790"/>
      <c r="D91" s="73"/>
      <c r="E91" s="560"/>
      <c r="F91" s="561"/>
      <c r="G91" s="543"/>
      <c r="H91" s="561"/>
      <c r="I91" s="432"/>
      <c r="J91" s="85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90"/>
      <c r="D92" s="141"/>
      <c r="E92" s="222"/>
      <c r="F92" s="224"/>
      <c r="G92" s="224"/>
      <c r="H92" s="224"/>
      <c r="I92" s="225"/>
      <c r="J92" s="87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90"/>
      <c r="D93" s="141"/>
      <c r="E93" s="222"/>
      <c r="F93" s="224"/>
      <c r="G93" s="224"/>
      <c r="H93" s="224"/>
      <c r="I93" s="225"/>
      <c r="J93" s="87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90"/>
      <c r="D94" s="182"/>
      <c r="E94" s="531"/>
      <c r="F94" s="224"/>
      <c r="G94" s="224"/>
      <c r="H94" s="288"/>
      <c r="I94" s="300"/>
      <c r="J94" s="87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90"/>
      <c r="D95" s="182"/>
      <c r="E95" s="531"/>
      <c r="F95" s="224"/>
      <c r="G95" s="224"/>
      <c r="H95" s="288"/>
      <c r="I95" s="300"/>
      <c r="J95" s="87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90"/>
      <c r="D96" s="182"/>
      <c r="E96" s="531"/>
      <c r="F96" s="224"/>
      <c r="G96" s="224"/>
      <c r="H96" s="811"/>
      <c r="I96" s="300"/>
      <c r="J96" s="87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90"/>
      <c r="D97" s="141"/>
      <c r="E97" s="531"/>
      <c r="F97" s="204"/>
      <c r="G97" s="224"/>
      <c r="H97" s="811"/>
      <c r="I97" s="562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90"/>
      <c r="D98" s="215"/>
      <c r="E98" s="563"/>
      <c r="F98" s="529"/>
      <c r="G98" s="524"/>
      <c r="H98" s="564"/>
      <c r="I98" s="565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7"/>
      <c r="D99" s="67"/>
      <c r="E99" s="67"/>
      <c r="F99" s="67"/>
      <c r="G99" s="67"/>
      <c r="H99" s="67"/>
      <c r="I99" s="67"/>
      <c r="J99" s="67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85" t="str">
        <f>January!C10</f>
        <v>GIPPSLAND REGION 2011</v>
      </c>
      <c r="E100" s="785"/>
      <c r="F100" s="785"/>
      <c r="G100" s="786">
        <f>January!G100</f>
        <v>0</v>
      </c>
      <c r="H100" s="786"/>
      <c r="I100" s="786"/>
      <c r="J100" s="155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56"/>
      <c r="E101" s="156"/>
      <c r="F101" s="156"/>
      <c r="G101" s="156"/>
      <c r="H101" s="156"/>
      <c r="I101" s="156"/>
      <c r="J101" s="155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5">
    <mergeCell ref="C14:C30"/>
    <mergeCell ref="C31:C47"/>
    <mergeCell ref="C48:C64"/>
    <mergeCell ref="D3:I3"/>
    <mergeCell ref="D4:I4"/>
    <mergeCell ref="D6:I9"/>
    <mergeCell ref="C10:J10"/>
    <mergeCell ref="I29:I30"/>
    <mergeCell ref="D49:I49"/>
    <mergeCell ref="C65:C81"/>
    <mergeCell ref="C82:C98"/>
    <mergeCell ref="H96:H97"/>
    <mergeCell ref="D100:F100"/>
    <mergeCell ref="G100:I100"/>
    <mergeCell ref="D84:I84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3">
    <cfRule type="expression" priority="4" dxfId="0" stopIfTrue="1">
      <formula>$M96="Holiday"</formula>
    </cfRule>
  </conditionalFormatting>
  <conditionalFormatting sqref="J92">
    <cfRule type="expression" priority="5" dxfId="0" stopIfTrue="1">
      <formula>$M96="Holiday"</formula>
    </cfRule>
  </conditionalFormatting>
  <conditionalFormatting sqref="J91">
    <cfRule type="expression" priority="6" dxfId="0" stopIfTrue="1">
      <formula>$M96="Holiday"</formula>
    </cfRule>
  </conditionalFormatting>
  <conditionalFormatting sqref="J82:J86">
    <cfRule type="expression" priority="7" dxfId="0" stopIfTrue="1">
      <formula>$M94="Holiday"</formula>
    </cfRule>
  </conditionalFormatting>
  <conditionalFormatting sqref="J88:J89">
    <cfRule type="expression" priority="8" dxfId="0" stopIfTrue="1">
      <formula>$M97="Holiday"</formula>
    </cfRule>
  </conditionalFormatting>
  <conditionalFormatting sqref="J87">
    <cfRule type="expression" priority="9" dxfId="0" stopIfTrue="1">
      <formula>#REF!="Holiday"</formula>
    </cfRule>
  </conditionalFormatting>
  <conditionalFormatting sqref="J90">
    <cfRule type="expression" priority="10" dxfId="0" stopIfTrue="1">
      <formula>#REF!="Holiday"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S142"/>
  <sheetViews>
    <sheetView showGridLines="0" showRowColHeaders="0" showZeros="0" zoomScale="70" zoomScaleNormal="70" zoomScalePageLayoutView="0" workbookViewId="0" topLeftCell="A25">
      <selection activeCell="G52" sqref="G52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" width="0.42578125" style="0" customWidth="1"/>
    <col min="17" max="19" width="9.140625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5"/>
      <c r="L5" s="40"/>
      <c r="M5" s="40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"AUGUST "&amp;January!L4</f>
        <v>AUGUST 2011</v>
      </c>
      <c r="E6" s="788"/>
      <c r="F6" s="788"/>
      <c r="G6" s="788"/>
      <c r="H6" s="788"/>
      <c r="I6" s="788"/>
      <c r="J6" s="121"/>
      <c r="K6" s="5"/>
      <c r="L6" s="38" t="s">
        <v>13</v>
      </c>
      <c r="M6" s="39" t="e">
        <f>IF(July!#REF!=30,1,0)</f>
        <v>#REF!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1"/>
      <c r="K7" s="5"/>
      <c r="L7" s="38" t="s">
        <v>6</v>
      </c>
      <c r="M7" s="39" t="e">
        <f>IF(July!#REF!=29,1,0)</f>
        <v>#REF!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1"/>
      <c r="K8" s="5"/>
      <c r="L8" s="38" t="s">
        <v>7</v>
      </c>
      <c r="M8" s="39" t="e">
        <f>IF(July!#REF!=31,1,0)</f>
        <v>#REF!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1"/>
      <c r="K9" s="5"/>
      <c r="L9" s="38" t="s">
        <v>8</v>
      </c>
      <c r="M9" s="39" t="e">
        <f>IF(July!#REF!=31,1,0)</f>
        <v>#REF!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831" t="str">
        <f>January!C10</f>
        <v>GIPPSLAND REGION 2011</v>
      </c>
      <c r="D10" s="831"/>
      <c r="E10" s="831"/>
      <c r="F10" s="831"/>
      <c r="G10" s="831"/>
      <c r="H10" s="831"/>
      <c r="I10" s="831"/>
      <c r="J10" s="831"/>
      <c r="K10" s="5"/>
      <c r="L10" s="38" t="s">
        <v>14</v>
      </c>
      <c r="M10" s="39" t="e">
        <f>IF(July!#REF!=31,1,0)</f>
        <v>#REF!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/>
      <c r="E11"/>
      <c r="F11"/>
      <c r="G11"/>
      <c r="H11"/>
      <c r="I11"/>
      <c r="J11"/>
      <c r="K11" s="5"/>
      <c r="L11" s="38" t="s">
        <v>9</v>
      </c>
      <c r="M11" s="39" t="e">
        <f>IF(July!#REF!=31,1,0)</f>
        <v>#REF!</v>
      </c>
      <c r="N11" s="7"/>
      <c r="O11" s="15"/>
      <c r="P11"/>
      <c r="Q11"/>
      <c r="R11"/>
      <c r="S11"/>
    </row>
    <row r="12" spans="1:15" ht="15">
      <c r="A12" s="11"/>
      <c r="B12" s="5"/>
      <c r="C12" s="67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40"/>
      <c r="M12" s="41" t="s">
        <v>12</v>
      </c>
      <c r="N12" s="5"/>
      <c r="O12" s="11"/>
    </row>
    <row r="13" spans="1:17" ht="7.5" customHeight="1" thickBot="1">
      <c r="A13" s="26"/>
      <c r="B13" s="5"/>
      <c r="C13" s="67"/>
      <c r="D13" s="119"/>
      <c r="K13" s="5"/>
      <c r="L13" s="40"/>
      <c r="M13" s="41" t="s">
        <v>12</v>
      </c>
      <c r="N13" s="5"/>
      <c r="O13" s="11"/>
      <c r="P13" s="9"/>
      <c r="Q13" s="9"/>
    </row>
    <row r="14" spans="1:17" ht="14.25" customHeight="1" thickTop="1">
      <c r="A14" s="27" t="e">
        <f>IF(M6=1,1,0)</f>
        <v>#REF!</v>
      </c>
      <c r="B14" s="29">
        <v>3</v>
      </c>
      <c r="C14" s="790" t="str">
        <f>"WEEK "&amp;B14</f>
        <v>WEEK 3</v>
      </c>
      <c r="D14" s="305"/>
      <c r="E14" s="342">
        <v>1</v>
      </c>
      <c r="F14" s="17">
        <v>2</v>
      </c>
      <c r="G14" s="17">
        <v>3</v>
      </c>
      <c r="H14" s="17">
        <v>4</v>
      </c>
      <c r="I14" s="55">
        <v>5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90"/>
      <c r="D15" s="305"/>
      <c r="E15" s="835" t="s">
        <v>199</v>
      </c>
      <c r="F15" s="836"/>
      <c r="G15" s="836"/>
      <c r="H15" s="836"/>
      <c r="I15" s="837"/>
      <c r="J15" s="48"/>
      <c r="K15" s="5"/>
      <c r="L15" s="5"/>
      <c r="M15" s="29"/>
      <c r="N15" s="5"/>
      <c r="O15" s="11"/>
    </row>
    <row r="16" spans="1:15" ht="14.25" customHeight="1">
      <c r="A16" s="27"/>
      <c r="B16" s="29"/>
      <c r="C16" s="790"/>
      <c r="D16" s="305"/>
      <c r="E16" s="832" t="s">
        <v>198</v>
      </c>
      <c r="F16" s="833"/>
      <c r="G16" s="833"/>
      <c r="H16" s="833"/>
      <c r="I16" s="834"/>
      <c r="J16" s="48"/>
      <c r="K16" s="5"/>
      <c r="L16" s="5"/>
      <c r="M16" s="29"/>
      <c r="N16" s="5"/>
      <c r="O16" s="11"/>
    </row>
    <row r="17" spans="1:15" ht="14.25" customHeight="1">
      <c r="A17" s="27"/>
      <c r="B17" s="29"/>
      <c r="C17" s="790"/>
      <c r="D17" s="305"/>
      <c r="E17" s="90"/>
      <c r="F17" s="72"/>
      <c r="G17" s="553"/>
      <c r="H17" s="489"/>
      <c r="I17" s="756"/>
      <c r="J17" s="48"/>
      <c r="K17" s="5"/>
      <c r="L17" s="5"/>
      <c r="M17" s="29"/>
      <c r="N17" s="5"/>
      <c r="O17" s="11"/>
    </row>
    <row r="18" spans="1:15" ht="14.25" customHeight="1">
      <c r="A18" s="27"/>
      <c r="B18" s="29"/>
      <c r="C18" s="790"/>
      <c r="D18" s="305"/>
      <c r="E18" s="597" t="s">
        <v>98</v>
      </c>
      <c r="F18" s="597" t="s">
        <v>98</v>
      </c>
      <c r="G18" s="597" t="s">
        <v>98</v>
      </c>
      <c r="H18" s="759" t="s">
        <v>98</v>
      </c>
      <c r="I18" s="620" t="s">
        <v>98</v>
      </c>
      <c r="J18" s="48"/>
      <c r="K18" s="5"/>
      <c r="L18" s="5"/>
      <c r="M18" s="29"/>
      <c r="N18" s="5"/>
      <c r="O18" s="11"/>
    </row>
    <row r="19" spans="1:15" ht="14.25" customHeight="1">
      <c r="A19" s="27"/>
      <c r="B19" s="29"/>
      <c r="C19" s="790"/>
      <c r="D19" s="305"/>
      <c r="E19" s="611" t="s">
        <v>107</v>
      </c>
      <c r="F19" s="597" t="s">
        <v>104</v>
      </c>
      <c r="G19" s="597" t="s">
        <v>105</v>
      </c>
      <c r="H19" s="759" t="s">
        <v>223</v>
      </c>
      <c r="I19" s="620" t="s">
        <v>118</v>
      </c>
      <c r="J19" s="48"/>
      <c r="K19" s="5"/>
      <c r="L19" s="5"/>
      <c r="M19" s="29"/>
      <c r="N19" s="5"/>
      <c r="O19" s="11"/>
    </row>
    <row r="20" spans="1:15" ht="14.25" customHeight="1">
      <c r="A20" s="27"/>
      <c r="B20" s="29"/>
      <c r="C20" s="790"/>
      <c r="D20" s="305"/>
      <c r="E20" s="611"/>
      <c r="F20" s="597"/>
      <c r="G20" s="597"/>
      <c r="H20" s="760" t="s">
        <v>224</v>
      </c>
      <c r="I20" s="744"/>
      <c r="J20" s="48"/>
      <c r="K20" s="5"/>
      <c r="L20" s="5"/>
      <c r="M20" s="29"/>
      <c r="N20" s="5"/>
      <c r="O20" s="11"/>
    </row>
    <row r="21" spans="1:15" ht="14.25" customHeight="1">
      <c r="A21" s="27"/>
      <c r="B21" s="29"/>
      <c r="C21" s="790"/>
      <c r="D21" s="305"/>
      <c r="F21" s="597"/>
      <c r="G21" s="597"/>
      <c r="H21" s="597"/>
      <c r="I21" s="620" t="s">
        <v>98</v>
      </c>
      <c r="J21" s="48"/>
      <c r="K21" s="5"/>
      <c r="L21" s="5"/>
      <c r="M21" s="29"/>
      <c r="N21" s="5"/>
      <c r="O21" s="11"/>
    </row>
    <row r="22" spans="1:15" ht="14.25" customHeight="1">
      <c r="A22" s="27"/>
      <c r="B22" s="29"/>
      <c r="C22" s="790"/>
      <c r="D22" s="305"/>
      <c r="F22" s="597"/>
      <c r="G22" s="597"/>
      <c r="H22" s="597"/>
      <c r="I22" s="610" t="s">
        <v>112</v>
      </c>
      <c r="J22" s="48"/>
      <c r="K22" s="5"/>
      <c r="L22" s="5"/>
      <c r="M22" s="29"/>
      <c r="N22" s="5"/>
      <c r="O22" s="11"/>
    </row>
    <row r="23" spans="1:17" s="3" customFormat="1" ht="12" customHeight="1">
      <c r="A23" s="28" t="e">
        <f>IF(M6=1,1,IF(A14=1,A14+1,0))</f>
        <v>#REF!</v>
      </c>
      <c r="B23" s="6"/>
      <c r="C23" s="790"/>
      <c r="D23" s="193"/>
      <c r="E23" s="279"/>
      <c r="F23" s="204"/>
      <c r="G23" s="204"/>
      <c r="H23" s="204"/>
      <c r="I23" s="181"/>
      <c r="J23" s="85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90"/>
      <c r="D24" s="95"/>
      <c r="E24" s="90"/>
      <c r="F24" s="72"/>
      <c r="G24" s="72"/>
      <c r="H24" s="72"/>
      <c r="I24" s="184"/>
      <c r="J24" s="87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90"/>
      <c r="D25" s="95"/>
      <c r="E25" s="90"/>
      <c r="F25" s="72"/>
      <c r="G25" s="553"/>
      <c r="H25" s="72"/>
      <c r="I25" s="184"/>
      <c r="J25" s="87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90"/>
      <c r="D26" s="95"/>
      <c r="E26" s="90"/>
      <c r="F26" s="72"/>
      <c r="G26" s="543"/>
      <c r="H26" s="543"/>
      <c r="I26" s="184"/>
      <c r="J26" s="85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90"/>
      <c r="D27" s="95"/>
      <c r="E27" s="554"/>
      <c r="F27" s="553"/>
      <c r="G27" s="555"/>
      <c r="H27" s="72"/>
      <c r="I27" s="556"/>
      <c r="J27" s="87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90"/>
      <c r="D28" s="95"/>
      <c r="E28" s="279"/>
      <c r="F28" s="72"/>
      <c r="G28" s="204"/>
      <c r="H28" s="72"/>
      <c r="I28" s="556"/>
      <c r="J28" s="87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90"/>
      <c r="D29" s="517" t="s">
        <v>55</v>
      </c>
      <c r="E29" s="222"/>
      <c r="F29" s="72"/>
      <c r="G29" s="224"/>
      <c r="H29" s="195"/>
      <c r="I29" s="556"/>
      <c r="J29" s="87"/>
      <c r="K29" s="5"/>
      <c r="L29" s="5"/>
      <c r="M29" s="5"/>
      <c r="N29" s="7"/>
      <c r="O29" s="15"/>
      <c r="Q29" s="37" t="e">
        <f>LOOKUP(January!L4,August!L14:P63)</f>
        <v>#N/A</v>
      </c>
    </row>
    <row r="30" spans="1:15" s="4" customFormat="1" ht="12" customHeight="1" thickBot="1">
      <c r="A30" s="23"/>
      <c r="B30" s="7"/>
      <c r="C30" s="790"/>
      <c r="D30" s="516" t="s">
        <v>50</v>
      </c>
      <c r="E30" s="227"/>
      <c r="F30" s="99"/>
      <c r="G30" s="557"/>
      <c r="H30" s="197"/>
      <c r="I30" s="556"/>
      <c r="J30" s="87"/>
      <c r="K30" s="5"/>
      <c r="L30" s="5"/>
      <c r="M30" s="5"/>
      <c r="N30" s="7"/>
      <c r="O30" s="15"/>
    </row>
    <row r="31" spans="1:15" ht="14.25" customHeight="1" thickTop="1">
      <c r="A31" s="24">
        <f>I14+1</f>
        <v>6</v>
      </c>
      <c r="B31" s="29">
        <f>B14+1</f>
        <v>4</v>
      </c>
      <c r="C31" s="790" t="str">
        <f>"WEEK "&amp;B31</f>
        <v>WEEK 4</v>
      </c>
      <c r="D31" s="45" t="str">
        <f>A31&amp;"/"&amp;A40</f>
        <v>6/7</v>
      </c>
      <c r="E31" s="46">
        <f>A40+1</f>
        <v>8</v>
      </c>
      <c r="F31" s="47">
        <f>E31+1</f>
        <v>9</v>
      </c>
      <c r="G31" s="47">
        <f>F31+1</f>
        <v>10</v>
      </c>
      <c r="H31" s="47">
        <f>G31+1</f>
        <v>11</v>
      </c>
      <c r="I31" s="22">
        <f>H31+1</f>
        <v>12</v>
      </c>
      <c r="J31" s="48"/>
      <c r="K31" s="5"/>
      <c r="L31" s="5"/>
      <c r="M31" s="5"/>
      <c r="N31" s="5"/>
      <c r="O31" s="11"/>
    </row>
    <row r="32" spans="1:15" ht="14.25" customHeight="1">
      <c r="A32" s="24"/>
      <c r="B32" s="29"/>
      <c r="C32" s="790"/>
      <c r="D32" s="45"/>
      <c r="F32" s="750"/>
      <c r="G32" s="750"/>
      <c r="H32" s="750"/>
      <c r="I32" s="716"/>
      <c r="J32" s="48"/>
      <c r="K32" s="5"/>
      <c r="L32" s="5"/>
      <c r="M32" s="5"/>
      <c r="N32" s="5"/>
      <c r="O32" s="11"/>
    </row>
    <row r="33" spans="1:15" ht="14.25" customHeight="1">
      <c r="A33" s="24"/>
      <c r="B33" s="29"/>
      <c r="C33" s="790"/>
      <c r="D33" s="820" t="s">
        <v>200</v>
      </c>
      <c r="E33" s="821"/>
      <c r="F33" s="821"/>
      <c r="G33" s="821"/>
      <c r="H33" s="821"/>
      <c r="I33" s="822"/>
      <c r="J33" s="48"/>
      <c r="K33" s="5"/>
      <c r="L33" s="5"/>
      <c r="M33" s="5"/>
      <c r="N33" s="5"/>
      <c r="O33" s="11"/>
    </row>
    <row r="34" spans="1:15" ht="14.25" customHeight="1">
      <c r="A34" s="24"/>
      <c r="B34" s="29"/>
      <c r="C34" s="790"/>
      <c r="D34" s="823" t="s">
        <v>201</v>
      </c>
      <c r="E34" s="824"/>
      <c r="F34" s="824"/>
      <c r="G34" s="824"/>
      <c r="H34" s="824"/>
      <c r="I34" s="825"/>
      <c r="J34" s="48"/>
      <c r="K34" s="5"/>
      <c r="L34" s="5"/>
      <c r="M34" s="5"/>
      <c r="N34" s="5"/>
      <c r="O34" s="11"/>
    </row>
    <row r="35" spans="1:15" ht="14.25" customHeight="1">
      <c r="A35" s="24"/>
      <c r="B35" s="29"/>
      <c r="C35" s="790"/>
      <c r="D35" s="826" t="s">
        <v>202</v>
      </c>
      <c r="E35" s="827"/>
      <c r="F35" s="827"/>
      <c r="G35" s="827"/>
      <c r="H35" s="827"/>
      <c r="I35" s="828"/>
      <c r="J35" s="48"/>
      <c r="K35" s="5"/>
      <c r="L35" s="5"/>
      <c r="M35" s="5"/>
      <c r="N35" s="5"/>
      <c r="O35" s="11"/>
    </row>
    <row r="36" spans="1:15" ht="14.25" customHeight="1">
      <c r="A36" s="24"/>
      <c r="B36" s="29"/>
      <c r="C36" s="790"/>
      <c r="D36" s="301"/>
      <c r="E36" s="90"/>
      <c r="F36" s="591" t="s">
        <v>97</v>
      </c>
      <c r="G36" s="543"/>
      <c r="H36" s="543"/>
      <c r="I36" s="184"/>
      <c r="J36" s="48"/>
      <c r="K36" s="5"/>
      <c r="L36" s="5"/>
      <c r="M36" s="5"/>
      <c r="N36" s="5"/>
      <c r="O36" s="11"/>
    </row>
    <row r="37" spans="1:15" ht="14.25" customHeight="1">
      <c r="A37" s="24"/>
      <c r="B37" s="29"/>
      <c r="C37" s="790"/>
      <c r="D37" s="250"/>
      <c r="E37" s="704"/>
      <c r="F37" s="591" t="s">
        <v>182</v>
      </c>
      <c r="G37" s="591"/>
      <c r="H37" s="591"/>
      <c r="I37" s="109"/>
      <c r="J37" s="48"/>
      <c r="K37" s="5"/>
      <c r="L37" s="5"/>
      <c r="M37" s="5"/>
      <c r="N37" s="5"/>
      <c r="O37" s="11"/>
    </row>
    <row r="38" spans="1:15" ht="14.25" customHeight="1">
      <c r="A38" s="24"/>
      <c r="B38" s="29"/>
      <c r="C38" s="790"/>
      <c r="D38" s="250"/>
      <c r="E38" s="704"/>
      <c r="F38" s="591" t="s">
        <v>183</v>
      </c>
      <c r="G38" s="591"/>
      <c r="H38" s="591"/>
      <c r="I38" s="744"/>
      <c r="J38" s="48"/>
      <c r="K38" s="5"/>
      <c r="L38" s="5"/>
      <c r="M38" s="5"/>
      <c r="N38" s="5"/>
      <c r="O38" s="11"/>
    </row>
    <row r="39" spans="1:15" ht="14.25" customHeight="1">
      <c r="A39" s="24"/>
      <c r="B39" s="29"/>
      <c r="C39" s="790"/>
      <c r="D39" s="268"/>
      <c r="E39" s="704"/>
      <c r="G39" s="591"/>
      <c r="H39" s="591"/>
      <c r="I39" s="744"/>
      <c r="J39" s="48"/>
      <c r="K39" s="5"/>
      <c r="L39" s="5"/>
      <c r="M39" s="5"/>
      <c r="N39" s="5"/>
      <c r="O39" s="11"/>
    </row>
    <row r="40" spans="1:15" s="3" customFormat="1" ht="12" customHeight="1">
      <c r="A40" s="25">
        <f>A31+1</f>
        <v>7</v>
      </c>
      <c r="B40" s="6"/>
      <c r="C40" s="790"/>
      <c r="D40" s="250"/>
      <c r="F40" s="597" t="s">
        <v>98</v>
      </c>
      <c r="G40" s="597" t="s">
        <v>98</v>
      </c>
      <c r="H40" s="597" t="s">
        <v>98</v>
      </c>
      <c r="I40" s="315"/>
      <c r="J40" s="85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90"/>
      <c r="D41" s="250"/>
      <c r="F41" s="597" t="s">
        <v>114</v>
      </c>
      <c r="G41" s="597" t="s">
        <v>117</v>
      </c>
      <c r="H41" s="597" t="s">
        <v>115</v>
      </c>
      <c r="I41" s="315"/>
      <c r="J41" s="130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90"/>
      <c r="D42" s="116"/>
      <c r="E42" s="90"/>
      <c r="F42" s="72"/>
      <c r="G42" s="72"/>
      <c r="H42" s="72"/>
      <c r="I42" s="184"/>
      <c r="J42" s="130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90"/>
      <c r="D43" s="116"/>
      <c r="E43" s="761"/>
      <c r="F43" s="597" t="s">
        <v>98</v>
      </c>
      <c r="G43" s="553"/>
      <c r="H43" s="72"/>
      <c r="I43" s="184"/>
      <c r="J43" s="87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90"/>
      <c r="D44" s="116"/>
      <c r="E44" s="761"/>
      <c r="F44" s="597" t="s">
        <v>116</v>
      </c>
      <c r="G44" s="543"/>
      <c r="H44" s="543"/>
      <c r="I44" s="184"/>
      <c r="J44" s="130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90"/>
      <c r="D45" s="268"/>
      <c r="E45" s="90"/>
      <c r="F45" s="72"/>
      <c r="G45" s="543"/>
      <c r="H45" s="543"/>
      <c r="I45" s="184"/>
      <c r="J45" s="87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90"/>
      <c r="D46" s="268"/>
      <c r="E46" s="219"/>
      <c r="F46" s="212"/>
      <c r="G46" s="448"/>
      <c r="H46" s="448"/>
      <c r="I46" s="187"/>
      <c r="J46" s="87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90"/>
      <c r="D47" s="269"/>
      <c r="E47" s="220"/>
      <c r="F47" s="217"/>
      <c r="G47" s="249"/>
      <c r="H47" s="249"/>
      <c r="I47" s="188"/>
      <c r="J47" s="87"/>
      <c r="K47" s="6"/>
      <c r="L47" s="5"/>
      <c r="M47" s="5"/>
      <c r="N47" s="6"/>
      <c r="O47" s="14"/>
    </row>
    <row r="48" spans="1:15" ht="14.25" customHeight="1">
      <c r="A48" s="24">
        <f>I31+1</f>
        <v>13</v>
      </c>
      <c r="B48" s="29">
        <f>B31+1</f>
        <v>5</v>
      </c>
      <c r="C48" s="790" t="str">
        <f>"WEEK "&amp;B48</f>
        <v>WEEK 5</v>
      </c>
      <c r="D48" s="19" t="str">
        <f>A48&amp;"/"&amp;A57</f>
        <v>13/14</v>
      </c>
      <c r="E48" s="20">
        <f>A57+1</f>
        <v>15</v>
      </c>
      <c r="F48" s="21">
        <f>E48+1</f>
        <v>16</v>
      </c>
      <c r="G48" s="21">
        <f>F48+1</f>
        <v>17</v>
      </c>
      <c r="H48" s="21">
        <f>G48+1</f>
        <v>18</v>
      </c>
      <c r="I48" s="22">
        <f>H48+1</f>
        <v>19</v>
      </c>
      <c r="J48" s="48"/>
      <c r="K48" s="5"/>
      <c r="L48" s="5"/>
      <c r="M48" s="5"/>
      <c r="N48" s="5"/>
      <c r="O48" s="11"/>
    </row>
    <row r="49" spans="1:15" ht="14.25" customHeight="1">
      <c r="A49" s="24"/>
      <c r="B49" s="29"/>
      <c r="C49" s="790"/>
      <c r="D49" s="45"/>
      <c r="E49" s="590" t="s">
        <v>122</v>
      </c>
      <c r="F49" s="590" t="s">
        <v>122</v>
      </c>
      <c r="G49" s="591"/>
      <c r="H49" s="590" t="s">
        <v>122</v>
      </c>
      <c r="I49" s="596" t="s">
        <v>122</v>
      </c>
      <c r="J49" s="48"/>
      <c r="K49" s="5"/>
      <c r="L49" s="5"/>
      <c r="M49" s="5"/>
      <c r="N49" s="5"/>
      <c r="O49" s="11"/>
    </row>
    <row r="50" spans="1:15" ht="14.25" customHeight="1">
      <c r="A50" s="24"/>
      <c r="B50" s="29"/>
      <c r="C50" s="790"/>
      <c r="D50" s="45"/>
      <c r="E50" s="590" t="s">
        <v>123</v>
      </c>
      <c r="F50" s="590" t="s">
        <v>254</v>
      </c>
      <c r="G50" s="591"/>
      <c r="H50" s="590" t="s">
        <v>55</v>
      </c>
      <c r="I50" s="596" t="s">
        <v>123</v>
      </c>
      <c r="J50" s="48"/>
      <c r="K50" s="5"/>
      <c r="L50" s="5"/>
      <c r="M50" s="5"/>
      <c r="N50" s="5"/>
      <c r="O50" s="11"/>
    </row>
    <row r="51" spans="1:15" ht="14.25" customHeight="1">
      <c r="A51" s="24"/>
      <c r="B51" s="29"/>
      <c r="C51" s="790"/>
      <c r="D51" s="45"/>
      <c r="E51" s="590" t="s">
        <v>131</v>
      </c>
      <c r="F51" s="590" t="s">
        <v>130</v>
      </c>
      <c r="G51" s="591"/>
      <c r="H51" s="590" t="s">
        <v>132</v>
      </c>
      <c r="I51" s="596" t="s">
        <v>133</v>
      </c>
      <c r="J51" s="48"/>
      <c r="K51" s="5"/>
      <c r="L51" s="5"/>
      <c r="M51" s="5"/>
      <c r="N51" s="5"/>
      <c r="O51" s="11"/>
    </row>
    <row r="52" spans="1:15" ht="14.25" customHeight="1">
      <c r="A52" s="24"/>
      <c r="B52" s="29"/>
      <c r="C52" s="790"/>
      <c r="D52" s="301"/>
      <c r="E52" s="46"/>
      <c r="F52" s="47"/>
      <c r="G52" s="47"/>
      <c r="H52" s="47"/>
      <c r="I52" s="109"/>
      <c r="J52" s="48"/>
      <c r="K52" s="5"/>
      <c r="L52" s="5"/>
      <c r="M52" s="5"/>
      <c r="N52" s="5"/>
      <c r="O52" s="11"/>
    </row>
    <row r="53" spans="1:15" ht="14.25" customHeight="1">
      <c r="A53" s="24"/>
      <c r="B53" s="29"/>
      <c r="C53" s="790"/>
      <c r="D53" s="301"/>
      <c r="E53" s="46"/>
      <c r="F53" s="47"/>
      <c r="H53" s="47"/>
      <c r="I53" s="715" t="s">
        <v>177</v>
      </c>
      <c r="J53" s="48"/>
      <c r="K53" s="5"/>
      <c r="L53" s="5"/>
      <c r="M53" s="5"/>
      <c r="N53" s="5"/>
      <c r="O53" s="11"/>
    </row>
    <row r="54" spans="1:15" ht="14.25" customHeight="1">
      <c r="A54" s="24"/>
      <c r="B54" s="29"/>
      <c r="C54" s="790"/>
      <c r="D54" s="799" t="s">
        <v>175</v>
      </c>
      <c r="E54" s="800"/>
      <c r="F54" s="800"/>
      <c r="G54" s="800"/>
      <c r="H54" s="800"/>
      <c r="I54" s="801"/>
      <c r="J54" s="48"/>
      <c r="K54" s="5"/>
      <c r="L54" s="5"/>
      <c r="M54" s="5"/>
      <c r="N54" s="5"/>
      <c r="O54" s="11"/>
    </row>
    <row r="55" spans="1:15" ht="14.25" customHeight="1">
      <c r="A55" s="24"/>
      <c r="B55" s="29"/>
      <c r="C55" s="790"/>
      <c r="D55" s="799" t="s">
        <v>176</v>
      </c>
      <c r="E55" s="800"/>
      <c r="F55" s="800"/>
      <c r="G55" s="800"/>
      <c r="H55" s="800"/>
      <c r="I55" s="801"/>
      <c r="J55" s="48"/>
      <c r="K55" s="5"/>
      <c r="L55" s="5"/>
      <c r="M55" s="5"/>
      <c r="N55" s="5"/>
      <c r="O55" s="11"/>
    </row>
    <row r="56" spans="1:15" ht="14.25" customHeight="1">
      <c r="A56" s="24"/>
      <c r="B56" s="29"/>
      <c r="C56" s="790"/>
      <c r="D56" s="799" t="s">
        <v>174</v>
      </c>
      <c r="E56" s="800"/>
      <c r="F56" s="800"/>
      <c r="G56" s="800"/>
      <c r="H56" s="800"/>
      <c r="I56" s="801"/>
      <c r="J56" s="48"/>
      <c r="K56" s="5"/>
      <c r="L56" s="5"/>
      <c r="M56" s="5"/>
      <c r="N56" s="5"/>
      <c r="O56" s="11"/>
    </row>
    <row r="57" spans="1:15" s="3" customFormat="1" ht="12" customHeight="1">
      <c r="A57" s="25">
        <f>A48+1</f>
        <v>14</v>
      </c>
      <c r="B57" s="6"/>
      <c r="C57" s="790"/>
      <c r="D57" s="116"/>
      <c r="E57" s="113"/>
      <c r="F57" s="114"/>
      <c r="G57" s="114"/>
      <c r="H57" s="114"/>
      <c r="I57" s="115"/>
      <c r="J57" s="139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90"/>
      <c r="D58" s="116"/>
      <c r="E58" s="113"/>
      <c r="F58" s="114"/>
      <c r="G58" s="114"/>
      <c r="H58" s="114"/>
      <c r="I58" s="115"/>
      <c r="J58" s="139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90"/>
      <c r="D59" s="116"/>
      <c r="E59" s="113"/>
      <c r="F59" s="114"/>
      <c r="G59" s="114"/>
      <c r="H59" s="114"/>
      <c r="I59" s="115"/>
      <c r="J59" s="87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90"/>
      <c r="D60" s="116"/>
      <c r="E60" s="113"/>
      <c r="F60" s="114"/>
      <c r="G60" s="114"/>
      <c r="H60" s="114"/>
      <c r="I60" s="115"/>
      <c r="J60" s="130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90"/>
      <c r="D61" s="141"/>
      <c r="E61" s="448"/>
      <c r="F61" s="448"/>
      <c r="G61" s="448"/>
      <c r="H61" s="448"/>
      <c r="I61" s="205"/>
      <c r="J61" s="87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90"/>
      <c r="D62" s="141"/>
      <c r="E62" s="238"/>
      <c r="F62" s="239"/>
      <c r="G62" s="239"/>
      <c r="H62" s="239"/>
      <c r="I62" s="205"/>
      <c r="J62" s="136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90"/>
      <c r="D63" s="141"/>
      <c r="E63" s="448"/>
      <c r="F63" s="448"/>
      <c r="G63" s="448"/>
      <c r="H63" s="637"/>
      <c r="I63" s="638"/>
      <c r="J63" s="136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90"/>
      <c r="D64" s="215"/>
      <c r="E64" s="239"/>
      <c r="F64" s="239"/>
      <c r="G64" s="639"/>
      <c r="H64" s="640"/>
      <c r="I64" s="641"/>
      <c r="J64" s="87"/>
      <c r="K64" s="6"/>
      <c r="L64" s="5"/>
      <c r="M64" s="5"/>
      <c r="N64" s="6"/>
      <c r="O64" s="14"/>
    </row>
    <row r="65" spans="1:15" ht="14.25" customHeight="1">
      <c r="A65" s="24">
        <f>I48+1</f>
        <v>20</v>
      </c>
      <c r="B65" s="29">
        <f>B48+1</f>
        <v>6</v>
      </c>
      <c r="C65" s="790" t="str">
        <f>"WEEK "&amp;B65</f>
        <v>WEEK 6</v>
      </c>
      <c r="D65" s="19" t="str">
        <f>A65&amp;"/"&amp;A66</f>
        <v>20/21</v>
      </c>
      <c r="E65" s="20">
        <f>A66+1</f>
        <v>22</v>
      </c>
      <c r="F65" s="21">
        <f>E65+1</f>
        <v>23</v>
      </c>
      <c r="G65" s="21">
        <f>F65+1</f>
        <v>24</v>
      </c>
      <c r="H65" s="21">
        <f>G65+1</f>
        <v>25</v>
      </c>
      <c r="I65" s="22">
        <f>H65+1</f>
        <v>26</v>
      </c>
      <c r="J65" s="48"/>
      <c r="K65" s="5"/>
      <c r="L65" s="5"/>
      <c r="M65" s="5"/>
      <c r="N65" s="5"/>
      <c r="O65" s="11"/>
    </row>
    <row r="66" spans="1:15" s="3" customFormat="1" ht="12" customHeight="1">
      <c r="A66" s="25">
        <f>A65+1</f>
        <v>21</v>
      </c>
      <c r="B66" s="6"/>
      <c r="C66" s="790"/>
      <c r="D66" s="250"/>
      <c r="E66" s="590" t="s">
        <v>122</v>
      </c>
      <c r="F66" s="590" t="s">
        <v>122</v>
      </c>
      <c r="G66" s="590" t="s">
        <v>122</v>
      </c>
      <c r="H66" s="590" t="s">
        <v>122</v>
      </c>
      <c r="I66" s="596" t="s">
        <v>122</v>
      </c>
      <c r="J66" s="140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90"/>
      <c r="D67" s="250"/>
      <c r="E67" s="590" t="s">
        <v>123</v>
      </c>
      <c r="F67" s="590" t="s">
        <v>134</v>
      </c>
      <c r="G67" s="590" t="s">
        <v>56</v>
      </c>
      <c r="H67" s="590" t="s">
        <v>55</v>
      </c>
      <c r="I67" s="596" t="s">
        <v>251</v>
      </c>
      <c r="J67" s="140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90"/>
      <c r="D68" s="250"/>
      <c r="E68" s="590" t="s">
        <v>59</v>
      </c>
      <c r="F68" s="590" t="s">
        <v>135</v>
      </c>
      <c r="G68" s="590" t="s">
        <v>130</v>
      </c>
      <c r="H68" s="590" t="s">
        <v>136</v>
      </c>
      <c r="I68" s="596" t="s">
        <v>252</v>
      </c>
      <c r="J68" s="140"/>
      <c r="K68" s="6"/>
      <c r="L68" s="5"/>
      <c r="M68" s="5"/>
      <c r="N68" s="6"/>
      <c r="O68" s="14"/>
    </row>
    <row r="69" spans="1:15" s="3" customFormat="1" ht="12" customHeight="1" thickBot="1">
      <c r="A69" s="25"/>
      <c r="B69" s="6"/>
      <c r="C69" s="790"/>
      <c r="D69" s="116"/>
      <c r="E69" s="222"/>
      <c r="F69" s="114"/>
      <c r="G69" s="766" t="s">
        <v>241</v>
      </c>
      <c r="H69" s="114"/>
      <c r="I69" s="115"/>
      <c r="J69" s="140"/>
      <c r="K69" s="6"/>
      <c r="L69" s="5"/>
      <c r="M69" s="5"/>
      <c r="N69" s="6"/>
      <c r="O69" s="14"/>
    </row>
    <row r="70" spans="1:15" s="3" customFormat="1" ht="12" customHeight="1" thickTop="1">
      <c r="A70" s="25"/>
      <c r="B70" s="6"/>
      <c r="C70" s="790"/>
      <c r="D70" s="838" t="s">
        <v>203</v>
      </c>
      <c r="E70" s="839"/>
      <c r="F70" s="762"/>
      <c r="G70" s="114"/>
      <c r="H70" s="114"/>
      <c r="I70" s="115"/>
      <c r="J70" s="140"/>
      <c r="K70" s="6"/>
      <c r="L70" s="5"/>
      <c r="M70" s="5"/>
      <c r="N70" s="6"/>
      <c r="O70" s="14"/>
    </row>
    <row r="71" spans="1:15" s="3" customFormat="1" ht="12" customHeight="1" thickBot="1">
      <c r="A71" s="25"/>
      <c r="B71" s="6"/>
      <c r="C71" s="790"/>
      <c r="D71" s="840"/>
      <c r="E71" s="841"/>
      <c r="F71" s="762"/>
      <c r="G71" s="114"/>
      <c r="H71" s="114"/>
      <c r="I71" s="115"/>
      <c r="J71" s="140"/>
      <c r="K71" s="6"/>
      <c r="L71" s="5"/>
      <c r="M71" s="5"/>
      <c r="N71" s="6"/>
      <c r="O71" s="14"/>
    </row>
    <row r="72" spans="1:15" s="3" customFormat="1" ht="12" customHeight="1" thickTop="1">
      <c r="A72" s="25"/>
      <c r="B72" s="6"/>
      <c r="C72" s="790"/>
      <c r="D72" s="763"/>
      <c r="F72" s="114"/>
      <c r="G72" s="114"/>
      <c r="H72" s="114"/>
      <c r="I72" s="115"/>
      <c r="J72" s="140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90"/>
      <c r="D73" s="250"/>
      <c r="F73" s="114"/>
      <c r="G73" s="114"/>
      <c r="H73" s="114"/>
      <c r="I73" s="115"/>
      <c r="J73" s="140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90"/>
      <c r="D74" s="250"/>
      <c r="E74" s="704" t="s">
        <v>97</v>
      </c>
      <c r="F74" s="114"/>
      <c r="G74" s="114"/>
      <c r="H74" s="114"/>
      <c r="I74" s="115"/>
      <c r="J74" s="140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90"/>
      <c r="D75" s="116"/>
      <c r="E75" s="113" t="s">
        <v>184</v>
      </c>
      <c r="F75" s="114"/>
      <c r="G75" s="114"/>
      <c r="H75" s="114"/>
      <c r="I75" s="115"/>
      <c r="J75" s="140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90"/>
      <c r="D76" s="116"/>
      <c r="E76" s="113" t="s">
        <v>185</v>
      </c>
      <c r="F76" s="248"/>
      <c r="G76" s="248"/>
      <c r="H76" s="248"/>
      <c r="I76" s="272"/>
      <c r="J76" s="87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90"/>
      <c r="D77" s="116"/>
      <c r="E77" s="247"/>
      <c r="F77" s="248"/>
      <c r="G77" s="248"/>
      <c r="H77" s="248"/>
      <c r="I77" s="272"/>
      <c r="J77" s="130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90"/>
      <c r="D78" s="141"/>
      <c r="E78" s="247"/>
      <c r="F78" s="239"/>
      <c r="G78" s="248"/>
      <c r="H78" s="239"/>
      <c r="I78" s="273"/>
      <c r="J78" s="87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90"/>
      <c r="D79" s="141"/>
      <c r="E79" s="380"/>
      <c r="F79" s="239"/>
      <c r="G79" s="642"/>
      <c r="H79" s="533"/>
      <c r="I79" s="205"/>
      <c r="J79" s="85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90"/>
      <c r="D80" s="141"/>
      <c r="E80" s="643"/>
      <c r="F80" s="646" t="s">
        <v>55</v>
      </c>
      <c r="G80" s="503" t="s">
        <v>55</v>
      </c>
      <c r="H80" s="647" t="s">
        <v>55</v>
      </c>
      <c r="I80" s="614" t="s">
        <v>55</v>
      </c>
      <c r="J80" s="87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90"/>
      <c r="D81" s="215"/>
      <c r="E81" s="644"/>
      <c r="F81" s="648" t="s">
        <v>89</v>
      </c>
      <c r="G81" s="501" t="s">
        <v>190</v>
      </c>
      <c r="H81" s="649" t="s">
        <v>33</v>
      </c>
      <c r="I81" s="650" t="s">
        <v>68</v>
      </c>
      <c r="J81" s="87"/>
      <c r="K81" s="6"/>
      <c r="L81" s="5"/>
      <c r="M81" s="5"/>
      <c r="N81" s="6"/>
      <c r="O81" s="14"/>
    </row>
    <row r="82" spans="1:15" ht="14.25" customHeight="1" thickTop="1">
      <c r="A82" s="24">
        <f>I65+1</f>
        <v>27</v>
      </c>
      <c r="B82" s="29">
        <f>B65+1</f>
        <v>7</v>
      </c>
      <c r="C82" s="790" t="str">
        <f>"WEEK "&amp;B82</f>
        <v>WEEK 7</v>
      </c>
      <c r="D82" s="19" t="str">
        <f>A82&amp;"/"&amp;A91</f>
        <v>27/28</v>
      </c>
      <c r="E82" s="151">
        <f>IF(OR(A91=31,A91=0)=TRUE,0,A91+1)</f>
        <v>29</v>
      </c>
      <c r="F82" s="151">
        <f>IF(OR(E82=31,E82=0)=TRUE,0,E82+1)</f>
        <v>30</v>
      </c>
      <c r="G82" s="152">
        <f>IF(OR(F82=31,F82=0)=TRUE,0,F82+1)</f>
        <v>31</v>
      </c>
      <c r="H82" s="200">
        <f>IF(OR(G82=31,G82=0)=TRUE,0,G82+1)</f>
        <v>0</v>
      </c>
      <c r="I82" s="200">
        <f>IF(OR(H82=31,H82=0)=TRUE,0,H82+1)</f>
        <v>0</v>
      </c>
      <c r="J82" s="48"/>
      <c r="K82" s="5"/>
      <c r="L82" s="5"/>
      <c r="M82" s="5"/>
      <c r="N82" s="5"/>
      <c r="O82" s="11"/>
    </row>
    <row r="83" spans="1:15" ht="14.25" customHeight="1">
      <c r="A83" s="24"/>
      <c r="B83" s="29"/>
      <c r="C83" s="790"/>
      <c r="D83" s="45"/>
      <c r="E83" s="717" t="s">
        <v>122</v>
      </c>
      <c r="F83" s="718" t="s">
        <v>122</v>
      </c>
      <c r="G83" s="568"/>
      <c r="H83" s="512"/>
      <c r="I83" s="512"/>
      <c r="J83" s="48"/>
      <c r="K83" s="5"/>
      <c r="L83" s="5"/>
      <c r="M83" s="5"/>
      <c r="N83" s="5"/>
      <c r="O83" s="11"/>
    </row>
    <row r="84" spans="1:15" ht="14.25" customHeight="1">
      <c r="A84" s="24"/>
      <c r="B84" s="29"/>
      <c r="C84" s="790"/>
      <c r="D84" s="45"/>
      <c r="E84" s="717" t="s">
        <v>137</v>
      </c>
      <c r="F84" s="590" t="s">
        <v>138</v>
      </c>
      <c r="G84" s="568"/>
      <c r="H84" s="512"/>
      <c r="I84" s="512"/>
      <c r="J84" s="48"/>
      <c r="K84" s="5"/>
      <c r="L84" s="5"/>
      <c r="M84" s="5"/>
      <c r="N84" s="5"/>
      <c r="O84" s="11"/>
    </row>
    <row r="85" spans="1:15" ht="14.25" customHeight="1">
      <c r="A85" s="24"/>
      <c r="B85" s="29"/>
      <c r="C85" s="790"/>
      <c r="D85" s="45"/>
      <c r="E85" s="717" t="s">
        <v>139</v>
      </c>
      <c r="F85" s="718" t="s">
        <v>130</v>
      </c>
      <c r="G85" s="568"/>
      <c r="H85" s="512"/>
      <c r="I85" s="512"/>
      <c r="J85" s="48"/>
      <c r="K85" s="5"/>
      <c r="L85" s="5"/>
      <c r="M85" s="5"/>
      <c r="N85" s="5"/>
      <c r="O85" s="11"/>
    </row>
    <row r="86" spans="1:15" ht="14.25" customHeight="1">
      <c r="A86" s="24"/>
      <c r="B86" s="29"/>
      <c r="C86" s="790"/>
      <c r="D86" s="45"/>
      <c r="E86" s="566"/>
      <c r="F86" s="567"/>
      <c r="G86" s="568"/>
      <c r="H86" s="512"/>
      <c r="I86" s="512"/>
      <c r="J86" s="48"/>
      <c r="K86" s="5"/>
      <c r="L86" s="5"/>
      <c r="M86" s="5"/>
      <c r="N86" s="5"/>
      <c r="O86" s="11"/>
    </row>
    <row r="87" spans="1:15" ht="14.25" customHeight="1">
      <c r="A87" s="24"/>
      <c r="B87" s="29"/>
      <c r="C87" s="790"/>
      <c r="D87" s="45"/>
      <c r="E87" s="566"/>
      <c r="F87" s="567"/>
      <c r="G87" s="568"/>
      <c r="H87" s="512"/>
      <c r="I87" s="512"/>
      <c r="J87" s="48"/>
      <c r="K87" s="5"/>
      <c r="L87" s="5"/>
      <c r="M87" s="5"/>
      <c r="N87" s="5"/>
      <c r="O87" s="11"/>
    </row>
    <row r="88" spans="1:15" ht="14.25" customHeight="1">
      <c r="A88" s="24"/>
      <c r="B88" s="29"/>
      <c r="C88" s="790"/>
      <c r="D88" s="45"/>
      <c r="E88" s="566"/>
      <c r="F88" s="567"/>
      <c r="G88" s="568"/>
      <c r="H88" s="512"/>
      <c r="I88" s="512"/>
      <c r="J88" s="48"/>
      <c r="K88" s="5"/>
      <c r="L88" s="5"/>
      <c r="M88" s="5"/>
      <c r="N88" s="5"/>
      <c r="O88" s="11"/>
    </row>
    <row r="89" spans="1:15" ht="14.25" customHeight="1">
      <c r="A89" s="24"/>
      <c r="B89" s="29"/>
      <c r="C89" s="790"/>
      <c r="D89" s="45"/>
      <c r="E89" s="566"/>
      <c r="F89" s="567"/>
      <c r="G89" s="568"/>
      <c r="H89" s="512"/>
      <c r="I89" s="512"/>
      <c r="J89" s="48"/>
      <c r="K89" s="5"/>
      <c r="L89" s="5"/>
      <c r="M89" s="5"/>
      <c r="N89" s="5"/>
      <c r="O89" s="11"/>
    </row>
    <row r="90" spans="1:15" ht="14.25" customHeight="1">
      <c r="A90" s="24"/>
      <c r="B90" s="29"/>
      <c r="C90" s="790"/>
      <c r="D90" s="45"/>
      <c r="E90" s="566"/>
      <c r="F90" s="567"/>
      <c r="G90" s="568"/>
      <c r="H90" s="512"/>
      <c r="I90" s="512"/>
      <c r="J90" s="48"/>
      <c r="K90" s="5"/>
      <c r="L90" s="5"/>
      <c r="M90" s="5"/>
      <c r="N90" s="5"/>
      <c r="O90" s="11"/>
    </row>
    <row r="91" spans="1:15" s="3" customFormat="1" ht="12" customHeight="1">
      <c r="A91" s="26">
        <f>IF(OR(A82=31,A82=0)=TRUE,0,A82+1)</f>
        <v>28</v>
      </c>
      <c r="B91" s="6"/>
      <c r="C91" s="790"/>
      <c r="D91" s="250"/>
      <c r="E91" s="247"/>
      <c r="F91" s="487"/>
      <c r="G91" s="181"/>
      <c r="H91" s="130"/>
      <c r="I91" s="130"/>
      <c r="J91" s="139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90"/>
      <c r="D92" s="303"/>
      <c r="E92" s="555"/>
      <c r="F92" s="569"/>
      <c r="G92" s="570"/>
      <c r="H92" s="134"/>
      <c r="I92" s="134"/>
      <c r="J92" s="139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90"/>
      <c r="D93" s="303"/>
      <c r="E93" s="176"/>
      <c r="F93" s="449"/>
      <c r="G93" s="571"/>
      <c r="H93" s="132"/>
      <c r="I93" s="829"/>
      <c r="J93" s="87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90"/>
      <c r="D94" s="77"/>
      <c r="E94" s="176"/>
      <c r="F94" s="449"/>
      <c r="G94" s="571"/>
      <c r="H94" s="129"/>
      <c r="I94" s="829"/>
      <c r="J94" s="130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90"/>
      <c r="D95" s="77"/>
      <c r="E95" s="645"/>
      <c r="F95" s="615"/>
      <c r="G95" s="616"/>
      <c r="H95" s="132"/>
      <c r="I95" s="132"/>
      <c r="J95" s="87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90"/>
      <c r="D96" s="77"/>
      <c r="E96" s="651"/>
      <c r="F96" s="239"/>
      <c r="G96" s="652" t="s">
        <v>56</v>
      </c>
      <c r="H96" s="129"/>
      <c r="I96" s="129"/>
      <c r="J96" s="87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90"/>
      <c r="D97" s="77"/>
      <c r="E97" s="498" t="s">
        <v>55</v>
      </c>
      <c r="F97" s="503" t="s">
        <v>55</v>
      </c>
      <c r="G97" s="653" t="s">
        <v>72</v>
      </c>
      <c r="H97" s="129"/>
      <c r="I97" s="129"/>
      <c r="J97" s="87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15"/>
      <c r="B98" s="7"/>
      <c r="C98" s="790"/>
      <c r="D98" s="384"/>
      <c r="E98" s="654" t="s">
        <v>67</v>
      </c>
      <c r="F98" s="655" t="s">
        <v>28</v>
      </c>
      <c r="G98" s="656" t="s">
        <v>73</v>
      </c>
      <c r="H98" s="129"/>
      <c r="I98" s="201"/>
      <c r="J98" s="87"/>
      <c r="K98" s="6"/>
      <c r="L98" s="6"/>
      <c r="M98" s="16"/>
      <c r="N98" s="6"/>
      <c r="O98" s="14"/>
    </row>
    <row r="99" spans="1:15" s="3" customFormat="1" ht="12" customHeight="1" thickTop="1">
      <c r="A99" s="15"/>
      <c r="B99" s="7"/>
      <c r="C99" s="125"/>
      <c r="E99" s="158"/>
      <c r="F99" s="198"/>
      <c r="G99" s="199">
        <f>January!G10</f>
        <v>0</v>
      </c>
      <c r="H99" s="199"/>
      <c r="I99" s="199"/>
      <c r="J99" s="87"/>
      <c r="K99" s="6"/>
      <c r="L99" s="6"/>
      <c r="M99" s="16"/>
      <c r="N99" s="6"/>
      <c r="O99" s="14"/>
    </row>
    <row r="100" spans="1:15" s="3" customFormat="1" ht="12" customHeight="1">
      <c r="A100" s="23"/>
      <c r="B100" s="7"/>
      <c r="C100" s="157"/>
      <c r="D100" s="830" t="str">
        <f>January!C10</f>
        <v>GIPPSLAND REGION 2011</v>
      </c>
      <c r="E100" s="830"/>
      <c r="F100" s="830"/>
      <c r="G100" s="830"/>
      <c r="H100" s="830"/>
      <c r="I100" s="830"/>
      <c r="J100" s="159"/>
      <c r="K100" s="6"/>
      <c r="L100" s="6"/>
      <c r="M100" s="16" t="s">
        <v>12</v>
      </c>
      <c r="N100" s="6"/>
      <c r="O100" s="14"/>
    </row>
    <row r="101" spans="1:15" ht="27.75" customHeight="1">
      <c r="A101" s="11"/>
      <c r="B101" s="5"/>
      <c r="C101" s="5"/>
      <c r="D101" s="830"/>
      <c r="E101" s="830"/>
      <c r="F101" s="830"/>
      <c r="G101" s="830"/>
      <c r="H101" s="830"/>
      <c r="I101" s="83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0" t="s">
        <v>12</v>
      </c>
      <c r="N102" s="5"/>
      <c r="O102" s="11"/>
    </row>
    <row r="103" spans="1:15" ht="12.75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0" t="s">
        <v>12</v>
      </c>
      <c r="N103" s="5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11"/>
      <c r="O141" s="1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11"/>
      <c r="O142" s="11"/>
    </row>
  </sheetData>
  <sheetProtection selectLockedCells="1" selectUnlockedCells="1"/>
  <mergeCells count="20">
    <mergeCell ref="D3:I3"/>
    <mergeCell ref="D4:I4"/>
    <mergeCell ref="D100:I101"/>
    <mergeCell ref="C14:C30"/>
    <mergeCell ref="D6:I9"/>
    <mergeCell ref="C10:J10"/>
    <mergeCell ref="E16:I16"/>
    <mergeCell ref="E15:I15"/>
    <mergeCell ref="D70:E71"/>
    <mergeCell ref="C31:C47"/>
    <mergeCell ref="D33:I33"/>
    <mergeCell ref="D34:I34"/>
    <mergeCell ref="D35:I35"/>
    <mergeCell ref="C82:C98"/>
    <mergeCell ref="I93:I94"/>
    <mergeCell ref="C65:C81"/>
    <mergeCell ref="C48:C64"/>
    <mergeCell ref="D54:I54"/>
    <mergeCell ref="D56:I56"/>
    <mergeCell ref="D55:I55"/>
  </mergeCells>
  <conditionalFormatting sqref="J93 J95">
    <cfRule type="expression" priority="1" dxfId="0" stopIfTrue="1">
      <formula>$M95="Holiday"</formula>
    </cfRule>
  </conditionalFormatting>
  <conditionalFormatting sqref="J80">
    <cfRule type="expression" priority="2" dxfId="0" stopIfTrue="1">
      <formula>$M81="Holiday"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9 J97">
    <cfRule type="expression" priority="4" dxfId="0" stopIfTrue="1">
      <formula>$M96="Holiday"</formula>
    </cfRule>
  </conditionalFormatting>
  <conditionalFormatting sqref="J98 J81">
    <cfRule type="expression" priority="5" dxfId="0" stopIfTrue="1">
      <formula>$M79="Holiday"</formula>
    </cfRule>
  </conditionalFormatting>
  <conditionalFormatting sqref="J91:J92">
    <cfRule type="expression" priority="6" dxfId="0" stopIfTrue="1">
      <formula>$M79="Holiday"</formula>
    </cfRule>
  </conditionalFormatting>
  <conditionalFormatting sqref="J94">
    <cfRule type="expression" priority="7" dxfId="0" stopIfTrue="1">
      <formula>$M81="Holiday"</formula>
    </cfRule>
  </conditionalFormatting>
  <conditionalFormatting sqref="J82:J87">
    <cfRule type="expression" priority="8" dxfId="0" stopIfTrue="1">
      <formula>$M94="Holiday"</formula>
    </cfRule>
  </conditionalFormatting>
  <conditionalFormatting sqref="J88:J90">
    <cfRule type="expression" priority="9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S140"/>
  <sheetViews>
    <sheetView showGridLines="0" showRowColHeaders="0" showZeros="0" zoomScale="70" zoomScaleNormal="70" zoomScalePageLayoutView="0" workbookViewId="0" topLeftCell="A7">
      <selection activeCell="I73" sqref="I73"/>
    </sheetView>
  </sheetViews>
  <sheetFormatPr defaultColWidth="9.140625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7"/>
      <c r="D3" s="773" t="s">
        <v>53</v>
      </c>
      <c r="E3" s="773"/>
      <c r="F3" s="773"/>
      <c r="G3" s="773"/>
      <c r="H3" s="773"/>
      <c r="I3" s="773"/>
      <c r="J3" s="123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8"/>
      <c r="D4" s="787"/>
      <c r="E4" s="787"/>
      <c r="F4" s="787"/>
      <c r="G4" s="787"/>
      <c r="H4" s="787"/>
      <c r="I4" s="787"/>
      <c r="J4" s="124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69"/>
      <c r="E5" s="154"/>
      <c r="F5" s="154"/>
      <c r="G5" s="154"/>
      <c r="H5" s="154"/>
      <c r="I5" s="154"/>
      <c r="J5" s="122"/>
      <c r="K5" s="5"/>
      <c r="L5" s="40"/>
      <c r="M5" s="40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0"/>
      <c r="D6" s="788" t="str">
        <f>"SEPTEMBER "&amp;January!L4</f>
        <v>SEPTEMBER 2011</v>
      </c>
      <c r="E6" s="788"/>
      <c r="F6" s="788"/>
      <c r="G6" s="788"/>
      <c r="H6" s="788"/>
      <c r="I6" s="788"/>
      <c r="J6" s="121"/>
      <c r="K6" s="5"/>
      <c r="L6" s="38" t="s">
        <v>13</v>
      </c>
      <c r="M6" s="39">
        <f>IF(August!I82=30,1,0)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0"/>
      <c r="D7" s="788"/>
      <c r="E7" s="788"/>
      <c r="F7" s="788"/>
      <c r="G7" s="788"/>
      <c r="H7" s="788"/>
      <c r="I7" s="788"/>
      <c r="J7" s="121"/>
      <c r="K7" s="5"/>
      <c r="L7" s="38" t="s">
        <v>6</v>
      </c>
      <c r="M7" s="39">
        <f>IF(August!I82=29,1,0)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0"/>
      <c r="D8" s="788"/>
      <c r="E8" s="788"/>
      <c r="F8" s="788"/>
      <c r="G8" s="788"/>
      <c r="H8" s="788"/>
      <c r="I8" s="788"/>
      <c r="J8" s="121"/>
      <c r="K8" s="5"/>
      <c r="L8" s="38" t="s">
        <v>7</v>
      </c>
      <c r="M8" s="39">
        <f>IF(August!E82=31,1,0)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0"/>
      <c r="D9" s="788"/>
      <c r="E9" s="788"/>
      <c r="F9" s="788"/>
      <c r="G9" s="788"/>
      <c r="H9" s="788"/>
      <c r="I9" s="788"/>
      <c r="J9" s="121"/>
      <c r="K9" s="5"/>
      <c r="L9" s="38" t="s">
        <v>8</v>
      </c>
      <c r="M9" s="39">
        <f>IF(August!F82=31,1,0)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89" t="str">
        <f>January!C10</f>
        <v>GIPPSLAND REGION 2011</v>
      </c>
      <c r="D10" s="789"/>
      <c r="E10" s="789"/>
      <c r="F10" s="789"/>
      <c r="G10" s="789"/>
      <c r="H10" s="789"/>
      <c r="I10" s="789"/>
      <c r="J10" s="789"/>
      <c r="K10" s="5"/>
      <c r="L10" s="38" t="s">
        <v>14</v>
      </c>
      <c r="M10" s="39">
        <f>IF(August!G82=31,1,0)</f>
        <v>1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0"/>
      <c r="D11"/>
      <c r="E11"/>
      <c r="F11"/>
      <c r="G11"/>
      <c r="H11"/>
      <c r="I11"/>
      <c r="J11"/>
      <c r="K11" s="5"/>
      <c r="L11" s="38" t="s">
        <v>9</v>
      </c>
      <c r="M11" s="39">
        <f>IF(August!H82=31,1,0)</f>
        <v>0</v>
      </c>
      <c r="N11" s="7"/>
      <c r="O11" s="15"/>
      <c r="P11"/>
      <c r="Q11"/>
      <c r="R11"/>
      <c r="S11"/>
    </row>
    <row r="12" spans="1:15" ht="15">
      <c r="A12" s="11"/>
      <c r="B12" s="5"/>
      <c r="C12" s="67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40"/>
      <c r="M12" s="41" t="s">
        <v>12</v>
      </c>
      <c r="N12" s="5"/>
      <c r="O12" s="11"/>
    </row>
    <row r="13" spans="1:17" ht="7.5" customHeight="1" thickBot="1">
      <c r="A13" s="26"/>
      <c r="B13" s="5"/>
      <c r="C13" s="67"/>
      <c r="D13" s="119"/>
      <c r="K13" s="5"/>
      <c r="L13" s="40"/>
      <c r="M13" s="41" t="s">
        <v>12</v>
      </c>
      <c r="N13" s="5"/>
      <c r="O13" s="11"/>
      <c r="P13" s="9"/>
      <c r="Q13" s="9"/>
    </row>
    <row r="14" spans="1:17" ht="14.25" customHeight="1" thickTop="1">
      <c r="A14" s="27">
        <v>1</v>
      </c>
      <c r="B14" s="29">
        <v>7</v>
      </c>
      <c r="C14" s="790" t="str">
        <f>"WEEK "&amp;B14</f>
        <v>WEEK 7</v>
      </c>
      <c r="D14" s="368"/>
      <c r="E14" s="48"/>
      <c r="F14" s="48">
        <f>IF(M8=1,1,IF(E14&gt;0,E14+1,0))</f>
        <v>0</v>
      </c>
      <c r="G14" s="49">
        <f>IF(M9=1,1,IF(F14&gt;0,F14+1,0))</f>
        <v>0</v>
      </c>
      <c r="H14" s="44">
        <f>IF(M10=1,1,IF(G14&gt;0,G14+1,0))</f>
        <v>1</v>
      </c>
      <c r="I14" s="55">
        <f>IF(M11=1,1,IF(H14&gt;0,H14+1,0))</f>
        <v>2</v>
      </c>
      <c r="J14" s="48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90"/>
      <c r="D15" s="368"/>
      <c r="E15" s="48"/>
      <c r="F15" s="48"/>
      <c r="G15" s="49"/>
      <c r="H15" s="405"/>
      <c r="I15" s="592" t="s">
        <v>122</v>
      </c>
      <c r="J15" s="48"/>
      <c r="K15" s="5"/>
      <c r="L15" s="5"/>
      <c r="M15" s="29"/>
      <c r="N15" s="5"/>
      <c r="O15" s="11"/>
    </row>
    <row r="16" spans="1:15" ht="14.25" customHeight="1">
      <c r="A16" s="27"/>
      <c r="B16" s="29"/>
      <c r="C16" s="790"/>
      <c r="D16" s="368"/>
      <c r="E16" s="48"/>
      <c r="F16" s="48"/>
      <c r="G16" s="49"/>
      <c r="H16" s="405"/>
      <c r="I16" s="592" t="s">
        <v>140</v>
      </c>
      <c r="J16" s="48"/>
      <c r="K16" s="5"/>
      <c r="L16" s="5"/>
      <c r="M16" s="29"/>
      <c r="N16" s="5"/>
      <c r="O16" s="11"/>
    </row>
    <row r="17" spans="1:15" ht="14.25" customHeight="1">
      <c r="A17" s="27"/>
      <c r="B17" s="29"/>
      <c r="C17" s="790"/>
      <c r="D17" s="368"/>
      <c r="E17" s="48"/>
      <c r="F17" s="48"/>
      <c r="G17" s="49"/>
      <c r="H17" s="405"/>
      <c r="I17" s="592" t="s">
        <v>141</v>
      </c>
      <c r="J17" s="48"/>
      <c r="K17" s="5"/>
      <c r="L17" s="5"/>
      <c r="M17" s="29"/>
      <c r="N17" s="5"/>
      <c r="O17" s="11"/>
    </row>
    <row r="18" spans="1:15" ht="14.25" customHeight="1">
      <c r="A18" s="27"/>
      <c r="B18" s="29"/>
      <c r="C18" s="790"/>
      <c r="D18" s="368"/>
      <c r="E18" s="48"/>
      <c r="F18" s="48"/>
      <c r="G18" s="49"/>
      <c r="H18" s="799" t="s">
        <v>178</v>
      </c>
      <c r="I18" s="801"/>
      <c r="J18" s="48"/>
      <c r="K18" s="5"/>
      <c r="L18" s="5"/>
      <c r="M18" s="29"/>
      <c r="N18" s="5"/>
      <c r="O18" s="11"/>
    </row>
    <row r="19" spans="1:15" ht="14.25" customHeight="1">
      <c r="A19" s="27"/>
      <c r="B19" s="29"/>
      <c r="C19" s="790"/>
      <c r="D19" s="368"/>
      <c r="E19" s="48"/>
      <c r="F19" s="48"/>
      <c r="G19" s="49"/>
      <c r="H19" s="405"/>
      <c r="I19" s="49"/>
      <c r="J19" s="48"/>
      <c r="K19" s="5"/>
      <c r="L19" s="5"/>
      <c r="M19" s="29"/>
      <c r="N19" s="5"/>
      <c r="O19" s="11"/>
    </row>
    <row r="20" spans="1:15" ht="14.25" customHeight="1">
      <c r="A20" s="27"/>
      <c r="B20" s="29"/>
      <c r="C20" s="790"/>
      <c r="D20" s="368"/>
      <c r="E20" s="48"/>
      <c r="F20" s="48"/>
      <c r="G20" s="49"/>
      <c r="H20" s="405"/>
      <c r="I20" s="49"/>
      <c r="J20" s="48"/>
      <c r="K20" s="5"/>
      <c r="L20" s="5"/>
      <c r="M20" s="29"/>
      <c r="N20" s="5"/>
      <c r="O20" s="11"/>
    </row>
    <row r="21" spans="1:15" ht="14.25" customHeight="1">
      <c r="A21" s="27"/>
      <c r="B21" s="29"/>
      <c r="C21" s="790"/>
      <c r="D21" s="368"/>
      <c r="E21" s="48"/>
      <c r="F21" s="48"/>
      <c r="G21" s="49"/>
      <c r="H21" s="405"/>
      <c r="I21" s="49"/>
      <c r="J21" s="48"/>
      <c r="K21" s="5"/>
      <c r="L21" s="5"/>
      <c r="M21" s="29"/>
      <c r="N21" s="5"/>
      <c r="O21" s="11"/>
    </row>
    <row r="22" spans="1:15" ht="14.25" customHeight="1">
      <c r="A22" s="27"/>
      <c r="B22" s="29"/>
      <c r="C22" s="790"/>
      <c r="D22" s="368"/>
      <c r="E22" s="48"/>
      <c r="F22" s="48"/>
      <c r="G22" s="49"/>
      <c r="H22" s="405"/>
      <c r="I22" s="49"/>
      <c r="J22" s="48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2</v>
      </c>
      <c r="B23" s="6"/>
      <c r="C23" s="790"/>
      <c r="D23" s="368"/>
      <c r="E23" s="112"/>
      <c r="F23" s="138"/>
      <c r="G23" s="340"/>
      <c r="H23" s="274"/>
      <c r="I23" s="181"/>
      <c r="J23" s="85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90"/>
      <c r="D24" s="368"/>
      <c r="E24" s="112"/>
      <c r="F24" s="230"/>
      <c r="G24" s="341"/>
      <c r="H24" s="257"/>
      <c r="I24" s="225"/>
      <c r="J24" s="87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90"/>
      <c r="D25" s="368"/>
      <c r="E25" s="112"/>
      <c r="F25" s="230"/>
      <c r="G25" s="341"/>
      <c r="H25" s="257"/>
      <c r="I25" s="275"/>
      <c r="J25" s="87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90"/>
      <c r="D26" s="368"/>
      <c r="E26" s="112"/>
      <c r="F26" s="230"/>
      <c r="G26" s="451"/>
      <c r="H26" s="339"/>
      <c r="I26" s="275"/>
      <c r="J26" s="87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90"/>
      <c r="D27" s="368"/>
      <c r="E27" s="167"/>
      <c r="F27" s="185"/>
      <c r="G27" s="451"/>
      <c r="H27" s="339"/>
      <c r="I27" s="275"/>
      <c r="J27" s="87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90"/>
      <c r="D28" s="368"/>
      <c r="E28" s="112"/>
      <c r="F28" s="277"/>
      <c r="G28" s="451"/>
      <c r="H28" s="214"/>
      <c r="I28" s="264"/>
      <c r="J28" s="87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90"/>
      <c r="D29" s="368"/>
      <c r="E29" s="112"/>
      <c r="F29" s="385"/>
      <c r="G29" s="184"/>
      <c r="H29" s="657" t="s">
        <v>56</v>
      </c>
      <c r="I29" s="612" t="s">
        <v>55</v>
      </c>
      <c r="J29" s="87"/>
      <c r="K29" s="5"/>
      <c r="L29" s="5"/>
      <c r="M29" s="5"/>
      <c r="N29" s="7"/>
      <c r="O29" s="15"/>
      <c r="Q29" s="37" t="e">
        <f>LOOKUP(January!L4,September!L14:P65)</f>
        <v>#N/A</v>
      </c>
    </row>
    <row r="30" spans="1:15" s="4" customFormat="1" ht="12" customHeight="1" thickBot="1">
      <c r="A30" s="23"/>
      <c r="B30" s="7"/>
      <c r="C30" s="790"/>
      <c r="D30" s="372"/>
      <c r="E30" s="338"/>
      <c r="F30" s="450"/>
      <c r="G30" s="452"/>
      <c r="H30" s="658" t="s">
        <v>88</v>
      </c>
      <c r="I30" s="659" t="s">
        <v>69</v>
      </c>
      <c r="J30" s="87"/>
      <c r="K30" s="5"/>
      <c r="L30" s="5"/>
      <c r="M30" s="5"/>
      <c r="N30" s="7"/>
      <c r="O30" s="15"/>
    </row>
    <row r="31" spans="1:15" ht="14.25" customHeight="1" thickTop="1">
      <c r="A31" s="24">
        <f>I14+1</f>
        <v>3</v>
      </c>
      <c r="B31" s="29">
        <f>B14+1</f>
        <v>8</v>
      </c>
      <c r="C31" s="790" t="str">
        <f>"WEEK "&amp;B31</f>
        <v>WEEK 8</v>
      </c>
      <c r="D31" s="45" t="str">
        <f>A31&amp;"/"&amp;A40</f>
        <v>3/4</v>
      </c>
      <c r="E31" s="46">
        <f>A40+1</f>
        <v>5</v>
      </c>
      <c r="F31" s="47">
        <f>E31+1</f>
        <v>6</v>
      </c>
      <c r="G31" s="47">
        <f>F31+1</f>
        <v>7</v>
      </c>
      <c r="H31" s="47">
        <f>G31+1</f>
        <v>8</v>
      </c>
      <c r="I31" s="109">
        <f>H31+1</f>
        <v>9</v>
      </c>
      <c r="J31" s="48"/>
      <c r="K31" s="5"/>
      <c r="L31" s="5"/>
      <c r="M31" s="5"/>
      <c r="N31" s="5"/>
      <c r="O31" s="11"/>
    </row>
    <row r="32" spans="1:15" ht="14.25" customHeight="1">
      <c r="A32" s="24"/>
      <c r="B32" s="29"/>
      <c r="C32" s="790"/>
      <c r="D32" s="45"/>
      <c r="E32" s="545"/>
      <c r="F32" s="590" t="s">
        <v>122</v>
      </c>
      <c r="G32" s="590" t="s">
        <v>122</v>
      </c>
      <c r="H32" s="248"/>
      <c r="I32" s="109"/>
      <c r="J32" s="48"/>
      <c r="K32" s="5"/>
      <c r="L32" s="5"/>
      <c r="M32" s="5"/>
      <c r="N32" s="5"/>
      <c r="O32" s="11"/>
    </row>
    <row r="33" spans="1:15" ht="14.25" customHeight="1">
      <c r="A33" s="24"/>
      <c r="B33" s="29"/>
      <c r="C33" s="790"/>
      <c r="D33" s="45"/>
      <c r="E33" s="545"/>
      <c r="F33" s="590" t="s">
        <v>142</v>
      </c>
      <c r="G33" s="590" t="s">
        <v>142</v>
      </c>
      <c r="H33" s="224"/>
      <c r="I33" s="109"/>
      <c r="J33" s="48"/>
      <c r="K33" s="5"/>
      <c r="L33" s="5"/>
      <c r="M33" s="5"/>
      <c r="N33" s="5"/>
      <c r="O33" s="11"/>
    </row>
    <row r="34" spans="1:15" ht="14.25" customHeight="1">
      <c r="A34" s="24"/>
      <c r="B34" s="29"/>
      <c r="C34" s="790"/>
      <c r="D34" s="45"/>
      <c r="E34" s="46"/>
      <c r="F34" s="590" t="s">
        <v>130</v>
      </c>
      <c r="G34" s="590" t="s">
        <v>143</v>
      </c>
      <c r="H34" s="47"/>
      <c r="I34" s="109"/>
      <c r="J34" s="48"/>
      <c r="K34" s="5"/>
      <c r="L34" s="5"/>
      <c r="M34" s="5"/>
      <c r="N34" s="5"/>
      <c r="O34" s="11"/>
    </row>
    <row r="35" spans="1:15" ht="14.25" customHeight="1">
      <c r="A35" s="24"/>
      <c r="B35" s="29"/>
      <c r="C35" s="790"/>
      <c r="D35" s="842" t="s">
        <v>204</v>
      </c>
      <c r="E35" s="843"/>
      <c r="F35" s="843"/>
      <c r="G35" s="843"/>
      <c r="H35" s="843"/>
      <c r="I35" s="844"/>
      <c r="J35" s="48"/>
      <c r="K35" s="5"/>
      <c r="L35" s="5"/>
      <c r="M35" s="5"/>
      <c r="N35" s="5"/>
      <c r="O35" s="11"/>
    </row>
    <row r="36" spans="1:15" ht="14.25" customHeight="1">
      <c r="A36" s="24"/>
      <c r="B36" s="29"/>
      <c r="C36" s="790"/>
      <c r="D36" s="45"/>
      <c r="E36" s="46"/>
      <c r="F36" s="47"/>
      <c r="G36" s="47"/>
      <c r="H36" s="47"/>
      <c r="I36" s="109"/>
      <c r="J36" s="48"/>
      <c r="K36" s="5"/>
      <c r="L36" s="5"/>
      <c r="M36" s="5"/>
      <c r="N36" s="5"/>
      <c r="O36" s="11"/>
    </row>
    <row r="37" spans="1:15" ht="14.25" customHeight="1">
      <c r="A37" s="24"/>
      <c r="B37" s="29"/>
      <c r="C37" s="790"/>
      <c r="D37" s="45"/>
      <c r="E37" s="46"/>
      <c r="F37" s="47"/>
      <c r="G37" s="47"/>
      <c r="H37" s="47"/>
      <c r="I37" s="109"/>
      <c r="J37" s="48"/>
      <c r="K37" s="5"/>
      <c r="L37" s="5"/>
      <c r="M37" s="5"/>
      <c r="N37" s="5"/>
      <c r="O37" s="11"/>
    </row>
    <row r="38" spans="1:15" ht="14.25" customHeight="1">
      <c r="A38" s="24"/>
      <c r="B38" s="29"/>
      <c r="C38" s="790"/>
      <c r="D38" s="45"/>
      <c r="E38" s="46"/>
      <c r="F38" s="47"/>
      <c r="G38" s="47"/>
      <c r="H38" s="47"/>
      <c r="I38" s="109"/>
      <c r="J38" s="48"/>
      <c r="K38" s="5"/>
      <c r="L38" s="5"/>
      <c r="M38" s="5"/>
      <c r="N38" s="5"/>
      <c r="O38" s="11"/>
    </row>
    <row r="39" spans="1:15" ht="14.25" customHeight="1">
      <c r="A39" s="24"/>
      <c r="B39" s="29"/>
      <c r="C39" s="790"/>
      <c r="D39" s="45"/>
      <c r="E39" s="46"/>
      <c r="F39" s="47"/>
      <c r="G39" s="47"/>
      <c r="H39" s="47"/>
      <c r="I39" s="109"/>
      <c r="J39" s="48"/>
      <c r="K39" s="5"/>
      <c r="L39" s="5"/>
      <c r="M39" s="5"/>
      <c r="N39" s="5"/>
      <c r="O39" s="11"/>
    </row>
    <row r="40" spans="1:15" s="3" customFormat="1" ht="12" customHeight="1">
      <c r="A40" s="25">
        <f>A31+1</f>
        <v>4</v>
      </c>
      <c r="B40" s="6"/>
      <c r="C40" s="790"/>
      <c r="D40" s="211"/>
      <c r="E40" s="106"/>
      <c r="F40" s="212"/>
      <c r="G40" s="204"/>
      <c r="H40" s="212"/>
      <c r="I40" s="207"/>
      <c r="J40" s="85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90"/>
      <c r="D41" s="223"/>
      <c r="E41" s="278"/>
      <c r="F41" s="224"/>
      <c r="G41" s="224"/>
      <c r="H41" s="270"/>
      <c r="I41" s="283"/>
      <c r="J41" s="112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90"/>
      <c r="D42" s="223"/>
      <c r="E42" s="222"/>
      <c r="F42" s="224"/>
      <c r="G42" s="298"/>
      <c r="H42" s="270"/>
      <c r="I42" s="283"/>
      <c r="J42" s="112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90"/>
      <c r="D43" s="223"/>
      <c r="E43" s="222"/>
      <c r="F43" s="224"/>
      <c r="G43" s="224"/>
      <c r="H43" s="218"/>
      <c r="I43" s="284"/>
      <c r="J43" s="112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90"/>
      <c r="D44" s="223"/>
      <c r="E44" s="660" t="s">
        <v>56</v>
      </c>
      <c r="F44" s="248"/>
      <c r="G44" s="661"/>
      <c r="H44" s="212"/>
      <c r="I44" s="282"/>
      <c r="J44" s="112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90"/>
      <c r="D45" s="223"/>
      <c r="E45" s="662" t="s">
        <v>71</v>
      </c>
      <c r="F45" s="248"/>
      <c r="G45" s="248"/>
      <c r="H45" s="248"/>
      <c r="I45" s="225"/>
      <c r="J45" s="128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90"/>
      <c r="D46" s="223"/>
      <c r="E46" s="663" t="s">
        <v>55</v>
      </c>
      <c r="F46" s="114"/>
      <c r="G46" s="503" t="s">
        <v>55</v>
      </c>
      <c r="H46" s="239"/>
      <c r="I46" s="508" t="s">
        <v>55</v>
      </c>
      <c r="J46" s="112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90"/>
      <c r="D47" s="226"/>
      <c r="E47" s="499" t="s">
        <v>165</v>
      </c>
      <c r="F47" s="249"/>
      <c r="G47" s="501" t="s">
        <v>34</v>
      </c>
      <c r="H47" s="249"/>
      <c r="I47" s="501" t="s">
        <v>70</v>
      </c>
      <c r="J47" s="112"/>
      <c r="K47" s="6"/>
      <c r="L47" s="5"/>
      <c r="M47" s="5"/>
      <c r="N47" s="6"/>
      <c r="O47" s="14"/>
    </row>
    <row r="48" spans="1:15" ht="14.25" customHeight="1">
      <c r="A48" s="24">
        <f>I31+1</f>
        <v>10</v>
      </c>
      <c r="B48" s="29">
        <f>B31+1</f>
        <v>9</v>
      </c>
      <c r="C48" s="790" t="str">
        <f>"WEEK "&amp;B48</f>
        <v>WEEK 9</v>
      </c>
      <c r="D48" s="19" t="str">
        <f>A48&amp;"/"&amp;A57</f>
        <v>10/11</v>
      </c>
      <c r="E48" s="20">
        <f>A57+1</f>
        <v>12</v>
      </c>
      <c r="F48" s="21">
        <f>E48+1</f>
        <v>13</v>
      </c>
      <c r="G48" s="21">
        <f>F48+1</f>
        <v>14</v>
      </c>
      <c r="H48" s="21">
        <f>G48+1</f>
        <v>15</v>
      </c>
      <c r="I48" s="22">
        <f>H48+1</f>
        <v>16</v>
      </c>
      <c r="J48" s="48"/>
      <c r="K48" s="5"/>
      <c r="L48" s="5"/>
      <c r="M48" s="5"/>
      <c r="N48" s="5"/>
      <c r="O48" s="11"/>
    </row>
    <row r="49" spans="1:15" ht="14.25" customHeight="1">
      <c r="A49" s="24"/>
      <c r="B49" s="29"/>
      <c r="C49" s="790"/>
      <c r="D49" s="45"/>
      <c r="E49" s="46"/>
      <c r="F49" s="47"/>
      <c r="G49" s="47"/>
      <c r="H49" s="845" t="s">
        <v>205</v>
      </c>
      <c r="I49" s="846"/>
      <c r="J49" s="48"/>
      <c r="K49" s="5"/>
      <c r="L49" s="5"/>
      <c r="M49" s="5"/>
      <c r="N49" s="5"/>
      <c r="O49" s="11"/>
    </row>
    <row r="50" spans="1:15" ht="14.25" customHeight="1">
      <c r="A50" s="24"/>
      <c r="B50" s="29"/>
      <c r="C50" s="790"/>
      <c r="D50" s="45"/>
      <c r="E50" s="46"/>
      <c r="F50" s="47"/>
      <c r="G50" s="47"/>
      <c r="H50" s="47"/>
      <c r="I50" s="109"/>
      <c r="J50" s="48"/>
      <c r="K50" s="5"/>
      <c r="L50" s="5"/>
      <c r="M50" s="5"/>
      <c r="N50" s="5"/>
      <c r="O50" s="11"/>
    </row>
    <row r="51" spans="1:15" ht="14.25" customHeight="1">
      <c r="A51" s="24"/>
      <c r="B51" s="29"/>
      <c r="C51" s="790"/>
      <c r="D51" s="45"/>
      <c r="E51" s="46"/>
      <c r="F51" s="47"/>
      <c r="G51" s="47"/>
      <c r="H51" s="47"/>
      <c r="I51" s="109"/>
      <c r="J51" s="48"/>
      <c r="K51" s="5"/>
      <c r="L51" s="5"/>
      <c r="M51" s="5"/>
      <c r="N51" s="5"/>
      <c r="O51" s="11"/>
    </row>
    <row r="52" spans="1:15" ht="14.25" customHeight="1">
      <c r="A52" s="24"/>
      <c r="B52" s="29"/>
      <c r="C52" s="790"/>
      <c r="D52" s="45"/>
      <c r="E52" s="46"/>
      <c r="F52" s="47"/>
      <c r="G52" s="47"/>
      <c r="H52" s="47"/>
      <c r="I52" s="109"/>
      <c r="J52" s="48"/>
      <c r="K52" s="5"/>
      <c r="L52" s="5"/>
      <c r="M52" s="5"/>
      <c r="N52" s="5"/>
      <c r="O52" s="11"/>
    </row>
    <row r="53" spans="1:15" ht="14.25" customHeight="1">
      <c r="A53" s="24"/>
      <c r="B53" s="29"/>
      <c r="C53" s="790"/>
      <c r="D53" s="45"/>
      <c r="E53" s="46"/>
      <c r="F53" s="47"/>
      <c r="G53" s="47"/>
      <c r="H53" s="47"/>
      <c r="I53" s="109"/>
      <c r="J53" s="48"/>
      <c r="K53" s="5"/>
      <c r="L53" s="5"/>
      <c r="M53" s="5"/>
      <c r="N53" s="5"/>
      <c r="O53" s="11"/>
    </row>
    <row r="54" spans="1:15" ht="14.25" customHeight="1">
      <c r="A54" s="24"/>
      <c r="B54" s="29"/>
      <c r="C54" s="790"/>
      <c r="D54" s="45"/>
      <c r="E54" s="46"/>
      <c r="F54" s="47"/>
      <c r="G54" s="47"/>
      <c r="H54" s="47"/>
      <c r="I54" s="109"/>
      <c r="J54" s="48"/>
      <c r="K54" s="5"/>
      <c r="L54" s="5"/>
      <c r="M54" s="5"/>
      <c r="N54" s="5"/>
      <c r="O54" s="11"/>
    </row>
    <row r="55" spans="1:15" ht="14.25" customHeight="1">
      <c r="A55" s="24"/>
      <c r="B55" s="29"/>
      <c r="C55" s="790"/>
      <c r="D55" s="45"/>
      <c r="E55" s="46"/>
      <c r="F55" s="47"/>
      <c r="G55" s="47"/>
      <c r="H55" s="47"/>
      <c r="I55" s="109"/>
      <c r="J55" s="48"/>
      <c r="K55" s="5"/>
      <c r="L55" s="5"/>
      <c r="M55" s="5"/>
      <c r="N55" s="5"/>
      <c r="O55" s="11"/>
    </row>
    <row r="56" spans="1:15" ht="14.25" customHeight="1">
      <c r="A56" s="24"/>
      <c r="B56" s="29"/>
      <c r="C56" s="790"/>
      <c r="D56" s="45"/>
      <c r="E56" s="46"/>
      <c r="F56" s="47"/>
      <c r="G56" s="47"/>
      <c r="H56" s="47"/>
      <c r="I56" s="109"/>
      <c r="J56" s="48"/>
      <c r="K56" s="5"/>
      <c r="L56" s="5"/>
      <c r="M56" s="5"/>
      <c r="N56" s="5"/>
      <c r="O56" s="11"/>
    </row>
    <row r="57" spans="1:15" s="3" customFormat="1" ht="12" customHeight="1">
      <c r="A57" s="25">
        <f>A48+1</f>
        <v>11</v>
      </c>
      <c r="B57" s="6"/>
      <c r="C57" s="790"/>
      <c r="D57" s="223"/>
      <c r="E57" s="222"/>
      <c r="F57" s="224"/>
      <c r="G57" s="224"/>
      <c r="H57" s="224"/>
      <c r="I57" s="225"/>
      <c r="J57" s="112"/>
      <c r="K57" s="6"/>
      <c r="L57" s="5"/>
      <c r="M57" s="5"/>
      <c r="N57" s="6"/>
      <c r="O57" s="14"/>
    </row>
    <row r="58" spans="1:15" s="3" customFormat="1" ht="12" customHeight="1">
      <c r="A58" s="25"/>
      <c r="B58" s="7"/>
      <c r="C58" s="790"/>
      <c r="D58" s="223"/>
      <c r="E58" s="222"/>
      <c r="F58" s="224"/>
      <c r="G58" s="224"/>
      <c r="H58" s="224"/>
      <c r="I58" s="225"/>
      <c r="J58" s="112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90"/>
      <c r="D59" s="223"/>
      <c r="E59" s="222"/>
      <c r="F59" s="224"/>
      <c r="G59" s="224"/>
      <c r="H59" s="224"/>
      <c r="I59" s="225"/>
      <c r="J59" s="112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90"/>
      <c r="D60" s="223"/>
      <c r="E60" s="485"/>
      <c r="F60" s="204"/>
      <c r="G60" s="224"/>
      <c r="H60" s="288"/>
      <c r="I60" s="181"/>
      <c r="J60" s="112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90"/>
      <c r="D61" s="223"/>
      <c r="E61" s="241"/>
      <c r="F61" s="114"/>
      <c r="G61" s="232"/>
      <c r="H61" s="254"/>
      <c r="I61" s="225"/>
      <c r="J61" s="112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90"/>
      <c r="D62" s="223"/>
      <c r="E62" s="113"/>
      <c r="F62" s="232"/>
      <c r="G62" s="114"/>
      <c r="H62" s="114"/>
      <c r="I62" s="181"/>
      <c r="J62" s="128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90"/>
      <c r="D63" s="147"/>
      <c r="E63" s="667" t="s">
        <v>56</v>
      </c>
      <c r="F63" s="114"/>
      <c r="G63" s="617" t="s">
        <v>55</v>
      </c>
      <c r="H63" s="617" t="s">
        <v>55</v>
      </c>
      <c r="I63" s="225"/>
      <c r="J63" s="112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90"/>
      <c r="D64" s="226"/>
      <c r="E64" s="668" t="s">
        <v>57</v>
      </c>
      <c r="F64" s="734"/>
      <c r="G64" s="669" t="s">
        <v>76</v>
      </c>
      <c r="H64" s="670" t="s">
        <v>74</v>
      </c>
      <c r="I64" s="229"/>
      <c r="J64" s="117"/>
      <c r="K64" s="6"/>
      <c r="L64" s="5"/>
      <c r="M64" s="5"/>
      <c r="N64" s="6"/>
      <c r="O64" s="14"/>
    </row>
    <row r="65" spans="1:15" ht="14.25" customHeight="1">
      <c r="A65" s="24">
        <f>I48+1</f>
        <v>17</v>
      </c>
      <c r="B65" s="29">
        <f>B48+1</f>
        <v>10</v>
      </c>
      <c r="C65" s="790" t="str">
        <f>"WEEK "&amp;B65</f>
        <v>WEEK 10</v>
      </c>
      <c r="D65" s="19" t="str">
        <f>A65&amp;"/"&amp;A66</f>
        <v>17/18</v>
      </c>
      <c r="E65" s="20">
        <f>A66+1</f>
        <v>19</v>
      </c>
      <c r="F65" s="21">
        <f>E65+1</f>
        <v>20</v>
      </c>
      <c r="G65" s="21">
        <f>F65+1</f>
        <v>21</v>
      </c>
      <c r="H65" s="21">
        <f>G65+1</f>
        <v>22</v>
      </c>
      <c r="I65" s="22">
        <f>H65+1</f>
        <v>23</v>
      </c>
      <c r="J65" s="48"/>
      <c r="K65" s="5"/>
      <c r="L65" s="5"/>
      <c r="M65" s="5"/>
      <c r="N65" s="5"/>
      <c r="O65" s="11"/>
    </row>
    <row r="66" spans="1:15" s="3" customFormat="1" ht="12" customHeight="1">
      <c r="A66" s="25">
        <f>A65+1</f>
        <v>18</v>
      </c>
      <c r="B66" s="6"/>
      <c r="C66" s="790"/>
      <c r="D66" s="847" t="s">
        <v>205</v>
      </c>
      <c r="E66" s="848"/>
      <c r="F66" s="705" t="s">
        <v>98</v>
      </c>
      <c r="G66" s="79"/>
      <c r="H66" s="79"/>
      <c r="I66" s="80"/>
      <c r="J66" s="130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90"/>
      <c r="D67" s="77"/>
      <c r="E67" s="78"/>
      <c r="F67" s="705" t="s">
        <v>169</v>
      </c>
      <c r="G67" s="79"/>
      <c r="H67" s="79"/>
      <c r="I67" s="764" t="s">
        <v>234</v>
      </c>
      <c r="J67" s="130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90"/>
      <c r="D68" s="77"/>
      <c r="E68" s="78"/>
      <c r="F68" s="705" t="s">
        <v>170</v>
      </c>
      <c r="G68" s="79"/>
      <c r="H68" s="79"/>
      <c r="I68" s="764" t="s">
        <v>232</v>
      </c>
      <c r="J68" s="130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90"/>
      <c r="D69" s="77"/>
      <c r="E69" s="78"/>
      <c r="F69" s="79"/>
      <c r="G69" s="79"/>
      <c r="H69" s="79"/>
      <c r="I69" s="764" t="s">
        <v>231</v>
      </c>
      <c r="J69" s="130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90"/>
      <c r="D70" s="77"/>
      <c r="E70" s="78"/>
      <c r="F70" s="79"/>
      <c r="G70" s="79"/>
      <c r="H70" s="79"/>
      <c r="I70" s="80"/>
      <c r="J70" s="130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90"/>
      <c r="D71" s="77"/>
      <c r="E71" s="78"/>
      <c r="F71" s="79"/>
      <c r="G71" s="79"/>
      <c r="H71" s="79"/>
      <c r="I71" s="80"/>
      <c r="J71" s="130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90"/>
      <c r="D72" s="77"/>
      <c r="E72" s="78"/>
      <c r="F72" s="79"/>
      <c r="G72" s="79"/>
      <c r="H72" s="79"/>
      <c r="I72" s="80"/>
      <c r="J72" s="130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90"/>
      <c r="D73" s="77"/>
      <c r="E73" s="78"/>
      <c r="F73" s="79"/>
      <c r="G73" s="79"/>
      <c r="H73" s="79"/>
      <c r="I73" s="80"/>
      <c r="J73" s="130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90"/>
      <c r="D74" s="77"/>
      <c r="E74" s="78"/>
      <c r="F74" s="79"/>
      <c r="G74" s="79"/>
      <c r="H74" s="79"/>
      <c r="I74" s="80"/>
      <c r="J74" s="130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90"/>
      <c r="D75" s="77"/>
      <c r="E75" s="78"/>
      <c r="F75" s="79"/>
      <c r="G75" s="79"/>
      <c r="H75" s="79"/>
      <c r="I75" s="80"/>
      <c r="J75" s="87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90"/>
      <c r="D76" s="77"/>
      <c r="E76" s="78"/>
      <c r="F76" s="79"/>
      <c r="G76" s="79"/>
      <c r="H76" s="79"/>
      <c r="I76" s="80"/>
      <c r="J76" s="87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90"/>
      <c r="D77" s="77"/>
      <c r="E77" s="78"/>
      <c r="F77" s="79"/>
      <c r="G77" s="79"/>
      <c r="H77" s="79"/>
      <c r="I77" s="80"/>
      <c r="J77" s="87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90"/>
      <c r="D78" s="77"/>
      <c r="E78" s="664" t="s">
        <v>56</v>
      </c>
      <c r="F78" s="79"/>
      <c r="G78" s="79"/>
      <c r="H78" s="79"/>
      <c r="I78" s="80"/>
      <c r="J78" s="87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90"/>
      <c r="D79" s="77"/>
      <c r="E79" s="665" t="s">
        <v>90</v>
      </c>
      <c r="F79" s="79"/>
      <c r="G79" s="79"/>
      <c r="H79" s="79"/>
      <c r="I79" s="80"/>
      <c r="J79" s="87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90"/>
      <c r="D80" s="77"/>
      <c r="E80" s="508" t="s">
        <v>55</v>
      </c>
      <c r="F80" s="79"/>
      <c r="G80" s="79"/>
      <c r="H80" s="79"/>
      <c r="I80" s="80"/>
      <c r="J80" s="87"/>
      <c r="K80" s="6"/>
      <c r="L80" s="5"/>
      <c r="M80" s="5"/>
      <c r="N80" s="6"/>
      <c r="O80" s="14"/>
    </row>
    <row r="81" spans="1:15" s="3" customFormat="1" ht="12" customHeight="1">
      <c r="A81" s="23"/>
      <c r="B81" s="7"/>
      <c r="C81" s="790"/>
      <c r="D81" s="81"/>
      <c r="E81" s="666" t="s">
        <v>75</v>
      </c>
      <c r="F81" s="79"/>
      <c r="G81" s="79"/>
      <c r="H81" s="79"/>
      <c r="I81" s="229" t="s">
        <v>37</v>
      </c>
      <c r="J81" s="87"/>
      <c r="K81" s="6"/>
      <c r="L81" s="5"/>
      <c r="M81" s="5"/>
      <c r="N81" s="6"/>
      <c r="O81" s="14"/>
    </row>
    <row r="82" spans="1:15" ht="14.25" customHeight="1">
      <c r="A82" s="24">
        <f>I65+1</f>
        <v>24</v>
      </c>
      <c r="B82" s="29">
        <f>B65+1</f>
        <v>11</v>
      </c>
      <c r="C82" s="790"/>
      <c r="D82" s="19" t="str">
        <f>A82&amp;"/"&amp;A91</f>
        <v>24/25</v>
      </c>
      <c r="E82" s="381">
        <f>IF(OR(A91=30,A91=0)=TRUE,0,A91+1)</f>
        <v>26</v>
      </c>
      <c r="F82" s="146">
        <f>IF(OR(E82=30,E82=0)=TRUE,0,E82+1)</f>
        <v>27</v>
      </c>
      <c r="G82" s="146">
        <f>IF(OR(F82=30,F82=0)=TRUE,0,F82+1)</f>
        <v>28</v>
      </c>
      <c r="H82" s="146">
        <f>IF(OR(G82=30,G82=0)=TRUE,0,G82+1)</f>
        <v>29</v>
      </c>
      <c r="I82" s="318">
        <f>IF(OR(H82=30,H82=0)=TRUE,0,H82+1)</f>
        <v>30</v>
      </c>
      <c r="J82" s="48"/>
      <c r="K82" s="5"/>
      <c r="L82" s="5"/>
      <c r="M82" s="5"/>
      <c r="N82" s="5"/>
      <c r="O82" s="11"/>
    </row>
    <row r="83" spans="1:15" ht="14.25" customHeight="1">
      <c r="A83" s="24"/>
      <c r="B83" s="29"/>
      <c r="C83" s="790"/>
      <c r="D83" s="301"/>
      <c r="E83" s="314"/>
      <c r="F83" s="404"/>
      <c r="G83" s="404"/>
      <c r="H83" s="312"/>
      <c r="I83" s="313"/>
      <c r="J83" s="48"/>
      <c r="K83" s="5"/>
      <c r="L83" s="5"/>
      <c r="M83" s="5"/>
      <c r="N83" s="5"/>
      <c r="O83" s="11"/>
    </row>
    <row r="84" spans="1:15" ht="14.25" customHeight="1">
      <c r="A84" s="24"/>
      <c r="B84" s="29"/>
      <c r="C84" s="790"/>
      <c r="D84" s="301"/>
      <c r="E84" s="314"/>
      <c r="F84" s="404"/>
      <c r="G84" s="404"/>
      <c r="H84" s="312"/>
      <c r="I84" s="313"/>
      <c r="J84" s="48"/>
      <c r="K84" s="5"/>
      <c r="L84" s="5"/>
      <c r="M84" s="5"/>
      <c r="N84" s="5"/>
      <c r="O84" s="11"/>
    </row>
    <row r="85" spans="1:15" ht="14.25" customHeight="1">
      <c r="A85" s="24"/>
      <c r="B85" s="29"/>
      <c r="C85" s="790"/>
      <c r="D85" s="301"/>
      <c r="E85" s="314"/>
      <c r="F85" s="404"/>
      <c r="G85" s="404"/>
      <c r="H85" s="312"/>
      <c r="I85" s="313"/>
      <c r="J85" s="48"/>
      <c r="K85" s="5"/>
      <c r="L85" s="5"/>
      <c r="M85" s="5"/>
      <c r="N85" s="5"/>
      <c r="O85" s="11"/>
    </row>
    <row r="86" spans="1:15" ht="14.25" customHeight="1">
      <c r="A86" s="24"/>
      <c r="B86" s="29"/>
      <c r="C86" s="790"/>
      <c r="D86" s="301"/>
      <c r="E86" s="314"/>
      <c r="F86" s="404"/>
      <c r="G86" s="404"/>
      <c r="H86" s="312"/>
      <c r="I86" s="313"/>
      <c r="J86" s="48"/>
      <c r="K86" s="5"/>
      <c r="L86" s="5"/>
      <c r="M86" s="5"/>
      <c r="N86" s="5"/>
      <c r="O86" s="11"/>
    </row>
    <row r="87" spans="1:15" ht="14.25" customHeight="1">
      <c r="A87" s="24"/>
      <c r="B87" s="29"/>
      <c r="C87" s="790"/>
      <c r="D87" s="301"/>
      <c r="E87" s="314"/>
      <c r="F87" s="404"/>
      <c r="G87" s="404"/>
      <c r="H87" s="312"/>
      <c r="I87" s="313"/>
      <c r="J87" s="48"/>
      <c r="K87" s="5"/>
      <c r="L87" s="5"/>
      <c r="M87" s="5"/>
      <c r="N87" s="5"/>
      <c r="O87" s="11"/>
    </row>
    <row r="88" spans="1:15" ht="14.25" customHeight="1">
      <c r="A88" s="24"/>
      <c r="B88" s="29"/>
      <c r="C88" s="790"/>
      <c r="D88" s="301"/>
      <c r="E88" s="314"/>
      <c r="F88" s="404"/>
      <c r="G88" s="404"/>
      <c r="H88" s="312"/>
      <c r="I88" s="313"/>
      <c r="J88" s="48"/>
      <c r="K88" s="5"/>
      <c r="L88" s="5"/>
      <c r="M88" s="5"/>
      <c r="N88" s="5"/>
      <c r="O88" s="11"/>
    </row>
    <row r="89" spans="1:15" ht="14.25" customHeight="1">
      <c r="A89" s="24"/>
      <c r="B89" s="29"/>
      <c r="C89" s="790"/>
      <c r="D89" s="301"/>
      <c r="E89" s="314"/>
      <c r="F89" s="404"/>
      <c r="G89" s="404"/>
      <c r="H89" s="312"/>
      <c r="I89" s="313"/>
      <c r="J89" s="48"/>
      <c r="K89" s="5"/>
      <c r="L89" s="5"/>
      <c r="M89" s="5"/>
      <c r="N89" s="5"/>
      <c r="O89" s="11"/>
    </row>
    <row r="90" spans="1:15" ht="14.25" customHeight="1">
      <c r="A90" s="24"/>
      <c r="B90" s="29"/>
      <c r="C90" s="790"/>
      <c r="D90" s="301"/>
      <c r="E90" s="314"/>
      <c r="F90" s="404"/>
      <c r="G90" s="404"/>
      <c r="H90" s="312"/>
      <c r="I90" s="313"/>
      <c r="J90" s="48"/>
      <c r="K90" s="5"/>
      <c r="L90" s="5"/>
      <c r="M90" s="5"/>
      <c r="N90" s="5"/>
      <c r="O90" s="11"/>
    </row>
    <row r="91" spans="1:15" s="3" customFormat="1" ht="12" customHeight="1">
      <c r="A91" s="26">
        <f>IF(OR(A82=30,A82=0)=TRUE,0,A82+1)</f>
        <v>25</v>
      </c>
      <c r="B91" s="6"/>
      <c r="C91" s="790"/>
      <c r="D91" s="383"/>
      <c r="E91" s="297"/>
      <c r="F91" s="447"/>
      <c r="G91" s="461"/>
      <c r="H91" s="447"/>
      <c r="I91" s="475"/>
      <c r="J91" s="85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90"/>
      <c r="D92" s="77"/>
      <c r="E92" s="378"/>
      <c r="F92" s="202"/>
      <c r="G92" s="202"/>
      <c r="H92" s="172"/>
      <c r="I92" s="173"/>
      <c r="J92" s="87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90"/>
      <c r="D93" s="77"/>
      <c r="E93" s="378"/>
      <c r="F93" s="202"/>
      <c r="G93" s="202"/>
      <c r="H93" s="202"/>
      <c r="I93" s="173"/>
      <c r="J93" s="87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90"/>
      <c r="D94" s="77"/>
      <c r="E94" s="378"/>
      <c r="F94" s="202"/>
      <c r="G94" s="202"/>
      <c r="H94" s="202"/>
      <c r="I94" s="173"/>
      <c r="J94" s="87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90"/>
      <c r="D95" s="77"/>
      <c r="E95" s="378"/>
      <c r="F95" s="202"/>
      <c r="G95" s="202"/>
      <c r="H95" s="202"/>
      <c r="I95" s="173"/>
      <c r="J95" s="87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90"/>
      <c r="D96" s="77"/>
      <c r="E96" s="378"/>
      <c r="F96" s="202"/>
      <c r="G96" s="202"/>
      <c r="H96" s="202"/>
      <c r="I96" s="173"/>
      <c r="J96" s="87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90"/>
      <c r="D97" s="77"/>
      <c r="E97" s="378"/>
      <c r="F97" s="202"/>
      <c r="G97" s="202"/>
      <c r="H97" s="202"/>
      <c r="I97" s="173"/>
      <c r="J97" s="87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90"/>
      <c r="D98" s="88"/>
      <c r="E98" s="382"/>
      <c r="F98" s="203"/>
      <c r="G98" s="203"/>
      <c r="H98" s="203"/>
      <c r="I98" s="335"/>
      <c r="J98" s="87"/>
      <c r="K98" s="6"/>
      <c r="L98" s="6"/>
      <c r="M98" s="16" t="s">
        <v>12</v>
      </c>
      <c r="N98" s="6"/>
      <c r="O98" s="14"/>
    </row>
    <row r="99" spans="1:15" ht="13.5" thickTop="1">
      <c r="A99" s="11"/>
      <c r="B99" s="7"/>
      <c r="C99" s="492"/>
      <c r="D99" s="67"/>
      <c r="E99" s="67"/>
      <c r="F99" s="67"/>
      <c r="G99" s="67"/>
      <c r="H99" s="67"/>
      <c r="I99" s="67"/>
      <c r="J99" s="67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7"/>
      <c r="C100" s="495"/>
      <c r="D100" s="785" t="str">
        <f>January!C10</f>
        <v>GIPPSLAND REGION 2011</v>
      </c>
      <c r="E100" s="785"/>
      <c r="F100" s="785"/>
      <c r="G100" s="786">
        <f>January!G100</f>
        <v>0</v>
      </c>
      <c r="H100" s="786"/>
      <c r="I100" s="786"/>
      <c r="J100" s="155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56"/>
      <c r="E101" s="156"/>
      <c r="F101" s="156"/>
      <c r="G101" s="156"/>
      <c r="H101" s="156"/>
      <c r="I101" s="156"/>
      <c r="J101" s="155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5">
    <mergeCell ref="C48:C64"/>
    <mergeCell ref="D100:F100"/>
    <mergeCell ref="G100:I100"/>
    <mergeCell ref="D6:I9"/>
    <mergeCell ref="C65:C81"/>
    <mergeCell ref="C82:C98"/>
    <mergeCell ref="H49:I49"/>
    <mergeCell ref="D66:E66"/>
    <mergeCell ref="D3:I3"/>
    <mergeCell ref="D4:I4"/>
    <mergeCell ref="C14:C30"/>
    <mergeCell ref="C31:C47"/>
    <mergeCell ref="C10:J10"/>
    <mergeCell ref="H18:I18"/>
    <mergeCell ref="D35:I3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Sport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Zwar</dc:creator>
  <cp:keywords/>
  <dc:description/>
  <cp:lastModifiedBy>08713803</cp:lastModifiedBy>
  <cp:lastPrinted>2010-11-09T03:00:01Z</cp:lastPrinted>
  <dcterms:created xsi:type="dcterms:W3CDTF">2004-07-13T23:50:44Z</dcterms:created>
  <dcterms:modified xsi:type="dcterms:W3CDTF">2011-06-05T23:12:10Z</dcterms:modified>
  <cp:category/>
  <cp:version/>
  <cp:contentType/>
  <cp:contentStatus/>
</cp:coreProperties>
</file>