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011" windowWidth="12120" windowHeight="9120" tabRatio="824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'April'!$C$3:$J$99</definedName>
    <definedName name="_xlnm.Print_Area" localSheetId="7">'August'!$C$3:$J$99</definedName>
    <definedName name="_xlnm.Print_Area" localSheetId="11">'December'!$C$3:$J$99</definedName>
    <definedName name="_xlnm.Print_Area" localSheetId="1">'February'!$C$3:$J$98</definedName>
    <definedName name="_xlnm.Print_Area" localSheetId="0">'January'!$C$3:$J$99</definedName>
    <definedName name="_xlnm.Print_Area" localSheetId="6">'July'!$C$3:$J$99</definedName>
    <definedName name="_xlnm.Print_Area" localSheetId="5">'June'!$C$3:$J$99</definedName>
    <definedName name="_xlnm.Print_Area" localSheetId="2">'March'!$C$3:$J$99</definedName>
    <definedName name="_xlnm.Print_Area" localSheetId="4">'May'!$C$3:$J$99</definedName>
    <definedName name="_xlnm.Print_Area" localSheetId="10">'November'!$C$3:$J$99</definedName>
    <definedName name="_xlnm.Print_Area" localSheetId="9">'October'!$C$3:$J$99</definedName>
    <definedName name="_xlnm.Print_Area" localSheetId="8">'September'!$C$3:$J$99</definedName>
  </definedNames>
  <calcPr fullCalcOnLoad="1"/>
</workbook>
</file>

<file path=xl/sharedStrings.xml><?xml version="1.0" encoding="utf-8"?>
<sst xmlns="http://schemas.openxmlformats.org/spreadsheetml/2006/main" count="645" uniqueCount="220">
  <si>
    <t>SAT/SUN</t>
  </si>
  <si>
    <t>MONDAY</t>
  </si>
  <si>
    <t>TUESDAY</t>
  </si>
  <si>
    <t>WEDNESDAY</t>
  </si>
  <si>
    <t>THURSDAY</t>
  </si>
  <si>
    <t>FRIDAY</t>
  </si>
  <si>
    <t>Mon</t>
  </si>
  <si>
    <t>Tue</t>
  </si>
  <si>
    <t>Wed</t>
  </si>
  <si>
    <t>Fri</t>
  </si>
  <si>
    <t>Holiday</t>
  </si>
  <si>
    <t>Select The Year</t>
  </si>
  <si>
    <t xml:space="preserve"> </t>
  </si>
  <si>
    <t xml:space="preserve">Sun </t>
  </si>
  <si>
    <t>Thu</t>
  </si>
  <si>
    <t>Senior Golf</t>
  </si>
  <si>
    <t>7G 8G Softball</t>
  </si>
  <si>
    <t>IG SG Softball</t>
  </si>
  <si>
    <t>Surfing</t>
  </si>
  <si>
    <t>Queen's Birthday</t>
  </si>
  <si>
    <t>Cross Country</t>
  </si>
  <si>
    <t>sat</t>
  </si>
  <si>
    <t>sun</t>
  </si>
  <si>
    <t>mon</t>
  </si>
  <si>
    <t>tue</t>
  </si>
  <si>
    <t>wed</t>
  </si>
  <si>
    <t>thu</t>
  </si>
  <si>
    <t>fri</t>
  </si>
  <si>
    <t>SB SG Basketball</t>
  </si>
  <si>
    <t>SB SG Cricket Final</t>
  </si>
  <si>
    <t>Junior Golf</t>
  </si>
  <si>
    <t>Track &amp; Field</t>
  </si>
  <si>
    <t>Lawn Bowls</t>
  </si>
  <si>
    <t>SB SG Table Tennis</t>
  </si>
  <si>
    <t>JG IB Football Final</t>
  </si>
  <si>
    <r>
      <t>L</t>
    </r>
    <r>
      <rPr>
        <b/>
        <sz val="8"/>
        <color indexed="8"/>
        <rFont val="Arial"/>
        <family val="2"/>
      </rPr>
      <t xml:space="preserve">  Start Term 1</t>
    </r>
  </si>
  <si>
    <r>
      <t>@</t>
    </r>
    <r>
      <rPr>
        <b/>
        <sz val="8"/>
        <color indexed="8"/>
        <rFont val="Arial"/>
        <family val="2"/>
      </rPr>
      <t xml:space="preserve">  Labour Day</t>
    </r>
  </si>
  <si>
    <r>
      <t>V</t>
    </r>
    <r>
      <rPr>
        <b/>
        <sz val="8"/>
        <color indexed="8"/>
        <rFont val="Arial"/>
        <family val="2"/>
      </rPr>
      <t xml:space="preserve">  Good Friday</t>
    </r>
  </si>
  <si>
    <r>
      <t>J</t>
    </r>
    <r>
      <rPr>
        <b/>
        <sz val="8"/>
        <color indexed="8"/>
        <rFont val="Arial"/>
        <family val="2"/>
      </rPr>
      <t xml:space="preserve">  Term 3 Ends</t>
    </r>
  </si>
  <si>
    <r>
      <t>J</t>
    </r>
    <r>
      <rPr>
        <b/>
        <sz val="8"/>
        <color indexed="8"/>
        <rFont val="Arial"/>
        <family val="2"/>
      </rPr>
      <t xml:space="preserve">  Term 4 Ends</t>
    </r>
  </si>
  <si>
    <r>
      <t>J</t>
    </r>
    <r>
      <rPr>
        <b/>
        <sz val="8"/>
        <color indexed="8"/>
        <rFont val="Arial"/>
        <family val="2"/>
      </rPr>
      <t xml:space="preserve">  Term 2 Ends</t>
    </r>
  </si>
  <si>
    <r>
      <t>L</t>
    </r>
    <r>
      <rPr>
        <b/>
        <sz val="8"/>
        <color indexed="8"/>
        <rFont val="Arial"/>
        <family val="2"/>
      </rPr>
      <t xml:space="preserve">  Start Term 3</t>
    </r>
  </si>
  <si>
    <r>
      <t>L</t>
    </r>
    <r>
      <rPr>
        <b/>
        <sz val="8"/>
        <color indexed="8"/>
        <rFont val="Arial"/>
        <family val="2"/>
      </rPr>
      <t xml:space="preserve">  Start Term 4</t>
    </r>
  </si>
  <si>
    <r>
      <t>J</t>
    </r>
    <r>
      <rPr>
        <b/>
        <sz val="8"/>
        <color indexed="8"/>
        <rFont val="Arial"/>
        <family val="2"/>
      </rPr>
      <t xml:space="preserve">  Term 1 Ends</t>
    </r>
  </si>
  <si>
    <r>
      <t xml:space="preserve">% </t>
    </r>
    <r>
      <rPr>
        <b/>
        <sz val="8"/>
        <color indexed="8"/>
        <rFont val="Arial"/>
        <family val="2"/>
      </rPr>
      <t>Melbourne Cup</t>
    </r>
  </si>
  <si>
    <t>M.S.A.C.</t>
  </si>
  <si>
    <t>Bundoora Park</t>
  </si>
  <si>
    <t>Olympic Park</t>
  </si>
  <si>
    <t>1/2</t>
  </si>
  <si>
    <r>
      <t>V</t>
    </r>
    <r>
      <rPr>
        <b/>
        <sz val="8"/>
        <color indexed="8"/>
        <rFont val="Arial"/>
        <family val="2"/>
      </rPr>
      <t xml:space="preserve">  Christmas Day</t>
    </r>
  </si>
  <si>
    <r>
      <t xml:space="preserve">V </t>
    </r>
    <r>
      <rPr>
        <b/>
        <sz val="8"/>
        <color indexed="8"/>
        <rFont val="Arial"/>
        <family val="2"/>
      </rPr>
      <t>Boxing Day</t>
    </r>
  </si>
  <si>
    <r>
      <t>&amp;</t>
    </r>
    <r>
      <rPr>
        <b/>
        <sz val="9"/>
        <color indexed="8"/>
        <rFont val="Arial"/>
        <family val="2"/>
      </rPr>
      <t xml:space="preserve">  ANZAC Day</t>
    </r>
  </si>
  <si>
    <t>Swimming &amp; Diving</t>
  </si>
  <si>
    <r>
      <t xml:space="preserve">L </t>
    </r>
    <r>
      <rPr>
        <b/>
        <sz val="8"/>
        <color indexed="8"/>
        <rFont val="Arial"/>
        <family val="2"/>
      </rPr>
      <t>Start Term 2</t>
    </r>
  </si>
  <si>
    <t>WEEK 0</t>
  </si>
  <si>
    <t>School Sport Vic</t>
  </si>
  <si>
    <t>SB Football Final</t>
  </si>
  <si>
    <t>26/27</t>
  </si>
  <si>
    <r>
      <t>V</t>
    </r>
    <r>
      <rPr>
        <b/>
        <sz val="8"/>
        <color indexed="8"/>
        <rFont val="Arial"/>
        <family val="2"/>
      </rPr>
      <t xml:space="preserve">  Easter Monday</t>
    </r>
  </si>
  <si>
    <t>8/9</t>
  </si>
  <si>
    <t>SCHOOL SPORT VICTORIA</t>
  </si>
  <si>
    <t>Enter
The
Year
V V V V</t>
  </si>
  <si>
    <t>Secondary</t>
  </si>
  <si>
    <t>Primary</t>
  </si>
  <si>
    <t>Golf</t>
  </si>
  <si>
    <t>Rugby</t>
  </si>
  <si>
    <t>Basketball</t>
  </si>
  <si>
    <t>Closing Date for</t>
  </si>
  <si>
    <t>Cross Country Entries</t>
  </si>
  <si>
    <t>School Sport Victoria</t>
  </si>
  <si>
    <t>SG SB IG IB Volleyball</t>
  </si>
  <si>
    <t>SB IB Baseball</t>
  </si>
  <si>
    <t>SB SG IB IG Tennis</t>
  </si>
  <si>
    <t>SB SG Hockey</t>
  </si>
  <si>
    <t>SB SG IB IG Badminton</t>
  </si>
  <si>
    <t>SB SG IB IG Football (Soccer)</t>
  </si>
  <si>
    <t>SG IG 8G 7G JB Netball</t>
  </si>
  <si>
    <t>SB IB JB Netball</t>
  </si>
  <si>
    <t>PB/M PG Netball</t>
  </si>
  <si>
    <t>PB/M PG Hockey 7s</t>
  </si>
  <si>
    <t>PB/M PG Teeball</t>
  </si>
  <si>
    <t>8B 8G 7B 7G Badminton</t>
  </si>
  <si>
    <t>8B 8G 7B 7G Football (Soccer)</t>
  </si>
  <si>
    <t>7B 8B Football</t>
  </si>
  <si>
    <t>IB IG 8B 8G Hockey</t>
  </si>
  <si>
    <t>PB/M PG Volleyball</t>
  </si>
  <si>
    <t>IB IG 8B 8G 7B 7G Basketball</t>
  </si>
  <si>
    <t>IB IG 8B 8G 7B 7G Table Tennis</t>
  </si>
  <si>
    <t>7B 7G Hockey</t>
  </si>
  <si>
    <t>8B 8G 7B 7G Volleyball</t>
  </si>
  <si>
    <t>8B 8G 7B 7G Tennis</t>
  </si>
  <si>
    <t>PB/M PG Softball</t>
  </si>
  <si>
    <t>8B 7B Baseball</t>
  </si>
  <si>
    <t>IB IG Cricket</t>
  </si>
  <si>
    <t>PB/M PG Australian Football</t>
  </si>
  <si>
    <t>SG Football</t>
  </si>
  <si>
    <t>PB/M PG Football (Soccer)</t>
  </si>
  <si>
    <t>PB/M PG Tennis</t>
  </si>
  <si>
    <t>NAPLAN</t>
  </si>
  <si>
    <t>Testing</t>
  </si>
  <si>
    <t>VCE Exams</t>
  </si>
  <si>
    <t>GAT</t>
  </si>
  <si>
    <t>NE Conference</t>
  </si>
  <si>
    <t>Tennis</t>
  </si>
  <si>
    <t>Softball</t>
  </si>
  <si>
    <t>Baseball</t>
  </si>
  <si>
    <t>Volleyball (S&amp;I)</t>
  </si>
  <si>
    <t>Tennis (S&amp;I)</t>
  </si>
  <si>
    <t>Australian Football</t>
  </si>
  <si>
    <t>Senior Girls</t>
  </si>
  <si>
    <t>Hockey</t>
  </si>
  <si>
    <t>Tee Ball</t>
  </si>
  <si>
    <t>Senior</t>
  </si>
  <si>
    <t>Table Tennis</t>
  </si>
  <si>
    <t>Badminton</t>
  </si>
  <si>
    <t>Netball</t>
  </si>
  <si>
    <t>Senior &amp; Inter</t>
  </si>
  <si>
    <t>Soccer</t>
  </si>
  <si>
    <t>Primary, 7 &amp; 8</t>
  </si>
  <si>
    <t>7 &amp; 8</t>
  </si>
  <si>
    <t>Inter, 8 &amp; 7</t>
  </si>
  <si>
    <t>Volleyball</t>
  </si>
  <si>
    <t>Softball (S&amp;I)</t>
  </si>
  <si>
    <t>Baseball (S&amp;I)</t>
  </si>
  <si>
    <t>Badminton (S&amp;I)</t>
  </si>
  <si>
    <t>Cricket</t>
  </si>
  <si>
    <r>
      <t>L</t>
    </r>
    <r>
      <rPr>
        <b/>
        <sz val="8"/>
        <color indexed="8"/>
        <rFont val="Arial"/>
        <family val="2"/>
      </rPr>
      <t xml:space="preserve">  Students Return</t>
    </r>
  </si>
  <si>
    <t>SE Conference</t>
  </si>
  <si>
    <t>Primary Hockey</t>
  </si>
  <si>
    <t>Primary Tee Ball</t>
  </si>
  <si>
    <t>Soccer (S&amp;I)</t>
  </si>
  <si>
    <t>Secondary Boys</t>
  </si>
  <si>
    <t>JG&amp;IB</t>
  </si>
  <si>
    <t>Inter</t>
  </si>
  <si>
    <t>8, 7 &amp; Primary</t>
  </si>
  <si>
    <t>Primary, 7 &amp; 8 Girls</t>
  </si>
  <si>
    <t>7 &amp; 8 Boys</t>
  </si>
  <si>
    <t>SSA 15 &amp; U CRICKET - ADELAIDE</t>
  </si>
  <si>
    <t>SCHOOL SPORT AUSTRALIA 17 &amp; UNDER WATER POLO - MELBOURNE, VIC</t>
  </si>
  <si>
    <t>SSA 18 &amp; UNDER BOYS &amp; GIRLS TENNIS, BENDIGO, VIC</t>
  </si>
  <si>
    <t>SSA SWIM DIVE</t>
  </si>
  <si>
    <t>SSA RUGBY LEAGUE</t>
  </si>
  <si>
    <t>SCHOOL SPORT AUSTRALIA 18 &amp; UNDER RUGBY LEAGUE - SYDNEY, NSW</t>
  </si>
  <si>
    <t>SCHOOL SPORT AUSTRALIA COMBINED AUSTRALIAN FOOTBALL - CANBERRA, ACT</t>
  </si>
  <si>
    <t>SCHOOL SPORT AUSTRALIA 15 &amp; UNDER NETBALL - PERTH, WA</t>
  </si>
  <si>
    <t>COMBINED X-COUNTRY</t>
  </si>
  <si>
    <t>SSA 19 &amp; UNDER GOLF - ADELAIDE, SA</t>
  </si>
  <si>
    <t>7, 8 &amp; Inter</t>
  </si>
  <si>
    <t xml:space="preserve">Primary, 7, 8 &amp; Int </t>
  </si>
  <si>
    <t>W Conference</t>
  </si>
  <si>
    <t>Senior BG</t>
  </si>
  <si>
    <t>Tennis P S I</t>
  </si>
  <si>
    <t>SB Football</t>
  </si>
  <si>
    <t>Badminton SBG IBG</t>
  </si>
  <si>
    <t>Football SG IB JG</t>
  </si>
  <si>
    <t xml:space="preserve">Basketball SBG </t>
  </si>
  <si>
    <t xml:space="preserve">Hockey SBG </t>
  </si>
  <si>
    <t xml:space="preserve">Table Tennis SBG </t>
  </si>
  <si>
    <t>Soccer 7BG 8BG</t>
  </si>
  <si>
    <t>Badminton 7BG 8BG</t>
  </si>
  <si>
    <t>Football 7B 8B</t>
  </si>
  <si>
    <t>Basketball PBG</t>
  </si>
  <si>
    <t>Volleyball PB PG</t>
  </si>
  <si>
    <t>Softball PB PG</t>
  </si>
  <si>
    <t>Volleyball 7BG 8BG</t>
  </si>
  <si>
    <t>Hockey  7 8 I BG</t>
  </si>
  <si>
    <t>Basketball 7 8 I BG</t>
  </si>
  <si>
    <t>Table Tennis 7 8 I BG</t>
  </si>
  <si>
    <t>Baseball 7B 8B</t>
  </si>
  <si>
    <t>Tennis 7BG 8BG</t>
  </si>
  <si>
    <t>Softball 7G 8G</t>
  </si>
  <si>
    <t>Hockey 7s PBG</t>
  </si>
  <si>
    <t>Teeball PBG</t>
  </si>
  <si>
    <t>Football PBG</t>
  </si>
  <si>
    <t>Netball PBG</t>
  </si>
  <si>
    <t>Soccer PBG</t>
  </si>
  <si>
    <t>Netball 78IS</t>
  </si>
  <si>
    <t>Soccer SBG IB IG</t>
  </si>
  <si>
    <t>Snr Boys &amp; Girls</t>
  </si>
  <si>
    <t>SCHOOL SPORT AUSTRALIA 12 &amp; UNDER FOOTBALL (SOCCER) - SEPTEMBER 4-9 - CANBERRA</t>
  </si>
  <si>
    <t>SCHOOL SPORT AUSTRALIA SWIMMING &amp; DIVING - SEPTEMBER 3-9 - MELBOURNE TBC</t>
  </si>
  <si>
    <t>SSA T&amp;F - SEPT 15-19 - DARWIN</t>
  </si>
  <si>
    <t>SCHOOL SPORT AUSTRALIA ORIENTEERING - SEPT 30 - OCT 9 - WAGGA WAGGA, NSW</t>
  </si>
  <si>
    <t>SCHOOL SPORT AUSTRALIA 12 &amp; UNDER TENNIS - OCTOBER 15-22- ACT</t>
  </si>
  <si>
    <t>SCHOOL SPORT AUSTRALIA 12 &amp; UNDER NETBALL - OCTOBER 15-21 - DARWIN, NT</t>
  </si>
  <si>
    <t>SCHOOL SPORT AUSTRALIA COMBINED TOUCH - OCTOBER 23-28 - COFFS HARBOUR, NSW</t>
  </si>
  <si>
    <t>Year 7 &amp; 8</t>
  </si>
  <si>
    <t xml:space="preserve">Inter </t>
  </si>
  <si>
    <t>SCHOOL SPORT AUSTRALIA 12 &amp; UNDER SOFTBALL - NOVEMBER 13-18 - VICTORIA</t>
  </si>
  <si>
    <t>SCHOOL SPORT AUSTRALIA 12 &amp; UNDER GOLF - NOVEMBER 13-17 - ADELAIDE, SA</t>
  </si>
  <si>
    <t>Yr 8 &amp; Int</t>
  </si>
  <si>
    <t>Primary &amp; Yr 7</t>
  </si>
  <si>
    <t>SSA SURFING - NOV 26 - DEC 3 - TASMANIA</t>
  </si>
  <si>
    <t>SCHOOL SPORT AUSTRALIA 15 &amp; UNDER CRICKET - ADELAIDE, SA</t>
  </si>
  <si>
    <t>Swimming</t>
  </si>
  <si>
    <t xml:space="preserve"> Entries</t>
  </si>
  <si>
    <t>SSA TRIATHLON</t>
  </si>
  <si>
    <t>SCHOOL SPORT AUSTRALIA SOFTBALL - APRIL 30 - MAY 7 - TOOWOOMBA, QLD</t>
  </si>
  <si>
    <t>SCHOOL SPORT AUSTRALIA TENNIS - APRIL 30 - MAY 7 - BENDIGO, VIC</t>
  </si>
  <si>
    <t>SCHOOL SPORT AUSTRALIA BASEBALL - MAY 22-28 - CAIRNS, QLD</t>
  </si>
  <si>
    <t>SCHOOL SPORT AUSTRALIA 15 &amp; UNDER RUGBY LEAGUE - JUNE 25 - JULY 1 - PERTH, WA</t>
  </si>
  <si>
    <t>SCHOOL SPORT AUSTRALIA 12 &amp; UNDER RUGBY LEAGUE - AUGUST 6-13 - MELBOURNE</t>
  </si>
  <si>
    <t>SCHOOL SPORT AUSTRALIA 12 &amp; UNDER HOCKEY - AUGUST 7-12 - MELBOURNE</t>
  </si>
  <si>
    <t>SCHOOL SPORT AUSTRALIA COMBINED BASKETBALL - AUGUST 6-12 - CANBERRA, ACT</t>
  </si>
  <si>
    <t>SCHOOL SPORT AUSTRALIA 16 &amp; UNDER BOYS &amp; GIRLS HOCKEY - AUGUST 13-20 - NEWCASTLE, NSW</t>
  </si>
  <si>
    <t>SCHOOL SPORT AUSTRALIA 15 &amp; UNDER BOYS &amp; GIRLS VOLLEYBALL - AUGUST 13-19 - PERTH, WA</t>
  </si>
  <si>
    <t>SCHOOL SPORT AUSTRALIA 19 &amp; UNDER FOOTBALL (SOCCER) - AUGUST 13-19 - ADELAIDE, SA</t>
  </si>
  <si>
    <t>SSA COMBINED CROSS COUNTRY
AUG 19-22 - CANBERRA</t>
  </si>
  <si>
    <t>7, 8 &amp; Int Netball</t>
  </si>
  <si>
    <t>Netball (S&amp;I)</t>
  </si>
  <si>
    <t>Prim, 7 &amp; 8</t>
  </si>
  <si>
    <t>JG, Inter Boys</t>
  </si>
  <si>
    <t>7&amp;8</t>
  </si>
  <si>
    <t>Intermediate</t>
  </si>
  <si>
    <t>8 &amp; 7</t>
  </si>
  <si>
    <t>8B 8G Cricket</t>
  </si>
  <si>
    <t>7B 7G Cricket</t>
  </si>
  <si>
    <t>&amp; Primary Netball</t>
  </si>
  <si>
    <t>Conference Calendar 2011</t>
  </si>
  <si>
    <t>8 7 &amp; Prim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</si>
</sst>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[$-C09]dd\-mmm\-yy;@"/>
    <numFmt numFmtId="170" formatCode="mmm\ dd\ yyyy"/>
  </numFmts>
  <fonts count="118">
    <font>
      <sz val="10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2"/>
      <name val="Arial"/>
      <family val="2"/>
    </font>
    <font>
      <b/>
      <sz val="10"/>
      <color indexed="22"/>
      <name val="Arial"/>
      <family val="2"/>
    </font>
    <font>
      <b/>
      <sz val="9"/>
      <color indexed="22"/>
      <name val="Arial"/>
      <family val="2"/>
    </font>
    <font>
      <sz val="10"/>
      <color indexed="22"/>
      <name val="Arial"/>
      <family val="2"/>
    </font>
    <font>
      <b/>
      <sz val="9"/>
      <color indexed="18"/>
      <name val="Arial"/>
      <family val="2"/>
    </font>
    <font>
      <sz val="10"/>
      <color indexed="11"/>
      <name val="Arial"/>
      <family val="2"/>
    </font>
    <font>
      <b/>
      <sz val="36"/>
      <color indexed="8"/>
      <name val="Arial"/>
      <family val="2"/>
    </font>
    <font>
      <sz val="9"/>
      <color indexed="11"/>
      <name val="Arial"/>
      <family val="2"/>
    </font>
    <font>
      <b/>
      <sz val="9"/>
      <color indexed="8"/>
      <name val="Wingdings"/>
      <family val="0"/>
    </font>
    <font>
      <b/>
      <sz val="9"/>
      <color indexed="8"/>
      <name val="Webdings"/>
      <family val="1"/>
    </font>
    <font>
      <b/>
      <sz val="9"/>
      <color indexed="8"/>
      <name val="Wingdings 3"/>
      <family val="1"/>
    </font>
    <font>
      <b/>
      <i/>
      <sz val="14"/>
      <color indexed="8"/>
      <name val="Arial Rounded MT Bold"/>
      <family val="2"/>
    </font>
    <font>
      <b/>
      <sz val="10"/>
      <color indexed="11"/>
      <name val="Arial"/>
      <family val="2"/>
    </font>
    <font>
      <sz val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Wingdings"/>
      <family val="0"/>
    </font>
    <font>
      <b/>
      <sz val="8"/>
      <color indexed="8"/>
      <name val="Webdings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Wingdings 3"/>
      <family val="1"/>
    </font>
    <font>
      <sz val="8"/>
      <color indexed="8"/>
      <name val="Webdings"/>
      <family val="1"/>
    </font>
    <font>
      <b/>
      <i/>
      <sz val="10"/>
      <color indexed="18"/>
      <name val="Arial"/>
      <family val="2"/>
    </font>
    <font>
      <b/>
      <i/>
      <sz val="26.5"/>
      <color indexed="18"/>
      <name val="Franklin Extra Cond. Gothic"/>
      <family val="2"/>
    </font>
    <font>
      <b/>
      <sz val="22"/>
      <color indexed="55"/>
      <name val="Arial"/>
      <family val="2"/>
    </font>
    <font>
      <strike/>
      <sz val="8"/>
      <color indexed="40"/>
      <name val="Arial"/>
      <family val="2"/>
    </font>
    <font>
      <strike/>
      <sz val="8"/>
      <color indexed="48"/>
      <name val="Arial"/>
      <family val="2"/>
    </font>
    <font>
      <b/>
      <strike/>
      <sz val="9"/>
      <color indexed="48"/>
      <name val="Arial"/>
      <family val="2"/>
    </font>
    <font>
      <b/>
      <sz val="8"/>
      <color indexed="8"/>
      <name val="Arial Rounded MT Bold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36"/>
      <color indexed="55"/>
      <name val="Arial"/>
      <family val="2"/>
    </font>
    <font>
      <b/>
      <strike/>
      <sz val="8"/>
      <color indexed="10"/>
      <name val="Arial"/>
      <family val="2"/>
    </font>
    <font>
      <strike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trike/>
      <sz val="8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strike/>
      <sz val="8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0"/>
      <color indexed="55"/>
      <name val="Scream outlined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trike/>
      <sz val="8"/>
      <color indexed="12"/>
      <name val="Arial"/>
      <family val="2"/>
    </font>
    <font>
      <strike/>
      <sz val="8"/>
      <color indexed="12"/>
      <name val="Arial"/>
      <family val="2"/>
    </font>
    <font>
      <b/>
      <sz val="28"/>
      <color indexed="55"/>
      <name val="OdaBalloon"/>
      <family val="0"/>
    </font>
    <font>
      <i/>
      <strike/>
      <sz val="8"/>
      <color indexed="10"/>
      <name val="Arial"/>
      <family val="2"/>
    </font>
    <font>
      <i/>
      <sz val="9"/>
      <color indexed="8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i/>
      <strike/>
      <sz val="9"/>
      <name val="Arial"/>
      <family val="2"/>
    </font>
    <font>
      <b/>
      <strike/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trike/>
      <sz val="7"/>
      <color indexed="10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24"/>
      <color indexed="18"/>
      <name val="Arial"/>
      <family val="2"/>
    </font>
    <font>
      <b/>
      <sz val="12"/>
      <color indexed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i/>
      <sz val="48"/>
      <color indexed="18"/>
      <name val="Impact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7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6" fillId="34" borderId="16" xfId="0" applyNumberFormat="1" applyFont="1" applyFill="1" applyBorder="1" applyAlignment="1" applyProtection="1">
      <alignment horizontal="left" vertical="top" wrapText="1"/>
      <protection locked="0"/>
    </xf>
    <xf numFmtId="0" fontId="8" fillId="34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NumberFormat="1" applyFont="1" applyFill="1" applyBorder="1" applyAlignment="1" applyProtection="1">
      <alignment horizontal="left" vertical="top" wrapText="1"/>
      <protection locked="0"/>
    </xf>
    <xf numFmtId="0" fontId="8" fillId="34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34" borderId="22" xfId="0" applyNumberFormat="1" applyFont="1" applyFill="1" applyBorder="1" applyAlignment="1" applyProtection="1">
      <alignment horizontal="left" vertical="top" wrapText="1"/>
      <protection locked="0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25" xfId="0" applyNumberFormat="1" applyFont="1" applyFill="1" applyBorder="1" applyAlignment="1">
      <alignment horizontal="left" vertical="top" wrapText="1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5" fillId="35" borderId="0" xfId="0" applyFont="1" applyFill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top"/>
    </xf>
    <xf numFmtId="0" fontId="18" fillId="33" borderId="0" xfId="0" applyFont="1" applyFill="1" applyAlignment="1">
      <alignment/>
    </xf>
    <xf numFmtId="0" fontId="23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5" fillId="0" borderId="18" xfId="0" applyNumberFormat="1" applyFont="1" applyFill="1" applyBorder="1" applyAlignment="1" applyProtection="1">
      <alignment horizontal="left" vertical="top" wrapText="1"/>
      <protection locked="0"/>
    </xf>
    <xf numFmtId="0" fontId="26" fillId="34" borderId="16" xfId="0" applyNumberFormat="1" applyFont="1" applyFill="1" applyBorder="1" applyAlignment="1" applyProtection="1">
      <alignment horizontal="left" vertical="top" wrapText="1"/>
      <protection locked="0"/>
    </xf>
    <xf numFmtId="0" fontId="26" fillId="0" borderId="17" xfId="0" applyNumberFormat="1" applyFont="1" applyFill="1" applyBorder="1" applyAlignment="1" applyProtection="1">
      <alignment horizontal="left" vertical="top" wrapText="1"/>
      <protection locked="0"/>
    </xf>
    <xf numFmtId="0" fontId="26" fillId="0" borderId="18" xfId="0" applyNumberFormat="1" applyFont="1" applyFill="1" applyBorder="1" applyAlignment="1" applyProtection="1">
      <alignment horizontal="left" vertical="top" wrapText="1"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25" fillId="34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0" borderId="19" xfId="0" applyNumberFormat="1" applyFont="1" applyFill="1" applyBorder="1" applyAlignment="1" applyProtection="1">
      <alignment horizontal="left" vertical="top" wrapText="1"/>
      <protection locked="0"/>
    </xf>
    <xf numFmtId="0" fontId="25" fillId="34" borderId="20" xfId="0" applyNumberFormat="1" applyFont="1" applyFill="1" applyBorder="1" applyAlignment="1" applyProtection="1">
      <alignment horizontal="left" vertical="top" wrapText="1"/>
      <protection locked="0"/>
    </xf>
    <xf numFmtId="0" fontId="25" fillId="0" borderId="29" xfId="0" applyNumberFormat="1" applyFont="1" applyFill="1" applyBorder="1" applyAlignment="1" applyProtection="1">
      <alignment horizontal="left" vertical="top" wrapText="1"/>
      <protection locked="0"/>
    </xf>
    <xf numFmtId="0" fontId="25" fillId="0" borderId="21" xfId="0" applyNumberFormat="1" applyFont="1" applyFill="1" applyBorder="1" applyAlignment="1" applyProtection="1">
      <alignment horizontal="left" vertical="top" wrapText="1"/>
      <protection locked="0"/>
    </xf>
    <xf numFmtId="0" fontId="25" fillId="0" borderId="30" xfId="0" applyNumberFormat="1" applyFont="1" applyFill="1" applyBorder="1" applyAlignment="1" applyProtection="1">
      <alignment horizontal="left" vertical="top" wrapText="1"/>
      <protection locked="0"/>
    </xf>
    <xf numFmtId="0" fontId="26" fillId="0" borderId="31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31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34" borderId="22" xfId="0" applyNumberFormat="1" applyFont="1" applyFill="1" applyBorder="1" applyAlignment="1" applyProtection="1">
      <alignment horizontal="left" vertical="top" wrapText="1"/>
      <protection locked="0"/>
    </xf>
    <xf numFmtId="0" fontId="25" fillId="34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19" xfId="0" applyNumberFormat="1" applyFont="1" applyFill="1" applyBorder="1" applyAlignment="1" applyProtection="1">
      <alignment horizontal="left" vertical="top" wrapText="1"/>
      <protection locked="0"/>
    </xf>
    <xf numFmtId="0" fontId="25" fillId="34" borderId="20" xfId="0" applyNumberFormat="1" applyFont="1" applyFill="1" applyBorder="1" applyAlignment="1" applyProtection="1">
      <alignment horizontal="left" vertical="top" wrapText="1"/>
      <protection locked="0"/>
    </xf>
    <xf numFmtId="0" fontId="26" fillId="0" borderId="24" xfId="0" applyNumberFormat="1" applyFont="1" applyFill="1" applyBorder="1" applyAlignment="1" applyProtection="1">
      <alignment horizontal="left" vertical="top" wrapText="1"/>
      <protection locked="0"/>
    </xf>
    <xf numFmtId="0" fontId="26" fillId="0" borderId="32" xfId="0" applyNumberFormat="1" applyFont="1" applyFill="1" applyBorder="1" applyAlignment="1" applyProtection="1">
      <alignment horizontal="left" vertical="top" wrapText="1"/>
      <protection locked="0"/>
    </xf>
    <xf numFmtId="0" fontId="25" fillId="0" borderId="24" xfId="0" applyNumberFormat="1" applyFont="1" applyFill="1" applyBorder="1" applyAlignment="1" applyProtection="1">
      <alignment horizontal="left" vertical="top" wrapText="1"/>
      <protection locked="0"/>
    </xf>
    <xf numFmtId="0" fontId="25" fillId="0" borderId="32" xfId="0" applyNumberFormat="1" applyFont="1" applyFill="1" applyBorder="1" applyAlignment="1" applyProtection="1">
      <alignment horizontal="left" vertical="top" wrapText="1"/>
      <protection locked="0"/>
    </xf>
    <xf numFmtId="0" fontId="25" fillId="0" borderId="33" xfId="0" applyNumberFormat="1" applyFont="1" applyFill="1" applyBorder="1" applyAlignment="1" applyProtection="1">
      <alignment horizontal="left" vertical="top" wrapText="1"/>
      <protection locked="0"/>
    </xf>
    <xf numFmtId="0" fontId="28" fillId="0" borderId="17" xfId="0" applyNumberFormat="1" applyFont="1" applyFill="1" applyBorder="1" applyAlignment="1" applyProtection="1" quotePrefix="1">
      <alignment horizontal="left" vertical="top" wrapText="1"/>
      <protection locked="0"/>
    </xf>
    <xf numFmtId="0" fontId="25" fillId="0" borderId="21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34" borderId="16" xfId="0" applyNumberFormat="1" applyFont="1" applyFill="1" applyBorder="1" applyAlignment="1" applyProtection="1">
      <alignment horizontal="left" vertical="top" wrapText="1"/>
      <protection locked="0"/>
    </xf>
    <xf numFmtId="0" fontId="26" fillId="0" borderId="3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5" fillId="0" borderId="35" xfId="0" applyNumberFormat="1" applyFont="1" applyFill="1" applyBorder="1" applyAlignment="1" applyProtection="1">
      <alignment horizontal="left" vertical="top" wrapText="1"/>
      <protection locked="0"/>
    </xf>
    <xf numFmtId="0" fontId="26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6" xfId="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9" xfId="0" applyNumberFormat="1" applyFont="1" applyFill="1" applyBorder="1" applyAlignment="1">
      <alignment horizontal="left" vertical="top" wrapText="1"/>
    </xf>
    <xf numFmtId="0" fontId="19" fillId="0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7" fillId="0" borderId="21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indent="8"/>
    </xf>
    <xf numFmtId="0" fontId="33" fillId="0" borderId="0" xfId="0" applyFont="1" applyFill="1" applyAlignment="1">
      <alignment horizontal="left" vertical="top" indent="8"/>
    </xf>
    <xf numFmtId="0" fontId="24" fillId="0" borderId="0" xfId="0" applyFont="1" applyFill="1" applyBorder="1" applyAlignment="1">
      <alignment horizontal="left" vertical="center" textRotation="90"/>
    </xf>
    <xf numFmtId="0" fontId="4" fillId="0" borderId="18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/>
    </xf>
    <xf numFmtId="0" fontId="3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5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6" xfId="0" applyNumberFormat="1" applyFont="1" applyFill="1" applyBorder="1" applyAlignment="1">
      <alignment horizontal="left" vertical="top" wrapText="1"/>
    </xf>
    <xf numFmtId="0" fontId="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1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NumberFormat="1" applyFont="1" applyFill="1" applyBorder="1" applyAlignment="1" applyProtection="1">
      <alignment horizontal="left" vertical="top" wrapText="1"/>
      <protection locked="0"/>
    </xf>
    <xf numFmtId="0" fontId="1" fillId="34" borderId="25" xfId="0" applyNumberFormat="1" applyFont="1" applyFill="1" applyBorder="1" applyAlignment="1">
      <alignment horizontal="left" vertical="top" wrapText="1"/>
    </xf>
    <xf numFmtId="0" fontId="2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9" xfId="0" applyNumberFormat="1" applyFont="1" applyFill="1" applyBorder="1" applyAlignment="1" applyProtection="1">
      <alignment horizontal="left" vertical="top" wrapText="1"/>
      <protection locked="0"/>
    </xf>
    <xf numFmtId="0" fontId="43" fillId="0" borderId="19" xfId="0" applyNumberFormat="1" applyFont="1" applyFill="1" applyBorder="1" applyAlignment="1" applyProtection="1">
      <alignment horizontal="left" vertical="top" wrapText="1"/>
      <protection locked="0"/>
    </xf>
    <xf numFmtId="0" fontId="51" fillId="0" borderId="25" xfId="0" applyNumberFormat="1" applyFont="1" applyFill="1" applyBorder="1" applyAlignment="1">
      <alignment horizontal="left" vertical="top" wrapText="1"/>
    </xf>
    <xf numFmtId="0" fontId="51" fillId="0" borderId="15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0" fontId="35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top"/>
    </xf>
    <xf numFmtId="0" fontId="24" fillId="33" borderId="0" xfId="0" applyFont="1" applyFill="1" applyBorder="1" applyAlignment="1">
      <alignment horizontal="left" vertical="center" textRotation="90"/>
    </xf>
    <xf numFmtId="0" fontId="53" fillId="0" borderId="27" xfId="0" applyFont="1" applyFill="1" applyBorder="1" applyAlignment="1">
      <alignment horizontal="right" vertical="center"/>
    </xf>
    <xf numFmtId="0" fontId="3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7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" fillId="34" borderId="14" xfId="0" applyNumberFormat="1" applyFont="1" applyFill="1" applyBorder="1" applyAlignment="1">
      <alignment horizontal="left" vertical="top" wrapText="1"/>
    </xf>
    <xf numFmtId="0" fontId="25" fillId="34" borderId="31" xfId="0" applyNumberFormat="1" applyFont="1" applyFill="1" applyBorder="1" applyAlignment="1" applyProtection="1">
      <alignment horizontal="left" vertical="top" wrapText="1"/>
      <protection locked="0"/>
    </xf>
    <xf numFmtId="0" fontId="25" fillId="34" borderId="38" xfId="0" applyNumberFormat="1" applyFont="1" applyFill="1" applyBorder="1" applyAlignment="1" applyProtection="1">
      <alignment horizontal="left" vertical="top" wrapText="1"/>
      <protection locked="0"/>
    </xf>
    <xf numFmtId="0" fontId="1" fillId="0" borderId="36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0" fontId="6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1" xfId="0" applyNumberFormat="1" applyFont="1" applyFill="1" applyBorder="1" applyAlignment="1" applyProtection="1">
      <alignment horizontal="left" vertical="top" wrapText="1"/>
      <protection locked="0"/>
    </xf>
    <xf numFmtId="0" fontId="25" fillId="34" borderId="3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9" xfId="0" applyNumberFormat="1" applyFont="1" applyFill="1" applyBorder="1" applyAlignment="1" applyProtection="1">
      <alignment horizontal="left" vertical="top" wrapText="1"/>
      <protection locked="0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23" xfId="0" applyNumberFormat="1" applyFont="1" applyFill="1" applyBorder="1" applyAlignment="1">
      <alignment horizontal="left" vertical="top" wrapText="1"/>
    </xf>
    <xf numFmtId="0" fontId="4" fillId="0" borderId="3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/>
    </xf>
    <xf numFmtId="0" fontId="2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9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0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0" xfId="0" applyNumberFormat="1" applyFont="1" applyFill="1" applyBorder="1" applyAlignment="1" applyProtection="1">
      <alignment horizontal="left" vertical="top" wrapText="1"/>
      <protection locked="0"/>
    </xf>
    <xf numFmtId="0" fontId="4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9" xfId="0" applyNumberFormat="1" applyFont="1" applyFill="1" applyBorder="1" applyAlignment="1" quotePrefix="1">
      <alignment horizontal="left" vertical="top" wrapText="1"/>
    </xf>
    <xf numFmtId="0" fontId="1" fillId="34" borderId="12" xfId="0" applyNumberFormat="1" applyFont="1" applyFill="1" applyBorder="1" applyAlignment="1" quotePrefix="1">
      <alignment horizontal="left" vertical="top" wrapText="1"/>
    </xf>
    <xf numFmtId="0" fontId="2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7" xfId="0" applyNumberFormat="1" applyFont="1" applyFill="1" applyBorder="1" applyAlignment="1" applyProtection="1">
      <alignment horizontal="left" vertical="top" wrapText="1"/>
      <protection locked="0"/>
    </xf>
    <xf numFmtId="0" fontId="54" fillId="0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29" xfId="0" applyNumberFormat="1" applyFont="1" applyFill="1" applyBorder="1" applyAlignment="1" applyProtection="1">
      <alignment horizontal="left" vertical="top" wrapText="1"/>
      <protection locked="0"/>
    </xf>
    <xf numFmtId="0" fontId="55" fillId="0" borderId="2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right" vertical="center"/>
    </xf>
    <xf numFmtId="170" fontId="53" fillId="0" borderId="0" xfId="0" applyNumberFormat="1" applyFont="1" applyFill="1" applyBorder="1" applyAlignment="1">
      <alignment horizontal="left" vertical="center"/>
    </xf>
    <xf numFmtId="0" fontId="51" fillId="0" borderId="27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/>
    </xf>
    <xf numFmtId="0" fontId="25" fillId="34" borderId="34" xfId="0" applyNumberFormat="1" applyFont="1" applyFill="1" applyBorder="1" applyAlignment="1" applyProtection="1">
      <alignment horizontal="left" vertical="top" wrapText="1"/>
      <protection locked="0"/>
    </xf>
    <xf numFmtId="0" fontId="25" fillId="34" borderId="40" xfId="0" applyNumberFormat="1" applyFont="1" applyFill="1" applyBorder="1" applyAlignment="1" applyProtection="1">
      <alignment horizontal="left" vertical="top" wrapText="1"/>
      <protection locked="0"/>
    </xf>
    <xf numFmtId="0" fontId="2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9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5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2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8" fillId="0" borderId="31" xfId="0" applyNumberFormat="1" applyFont="1" applyFill="1" applyBorder="1" applyAlignment="1" applyProtection="1">
      <alignment horizontal="center" vertical="top" wrapText="1"/>
      <protection locked="0"/>
    </xf>
    <xf numFmtId="0" fontId="8" fillId="34" borderId="38" xfId="0" applyNumberFormat="1" applyFont="1" applyFill="1" applyBorder="1" applyAlignment="1" applyProtection="1">
      <alignment horizontal="center" vertical="top" wrapText="1"/>
      <protection locked="0"/>
    </xf>
    <xf numFmtId="0" fontId="8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8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34" xfId="0" applyNumberFormat="1" applyFont="1" applyFill="1" applyBorder="1" applyAlignment="1" applyProtection="1">
      <alignment horizontal="center" vertical="top" wrapText="1"/>
      <protection locked="0"/>
    </xf>
    <xf numFmtId="0" fontId="40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8" xfId="0" applyNumberFormat="1" applyFont="1" applyFill="1" applyBorder="1" applyAlignment="1" applyProtection="1" quotePrefix="1">
      <alignment horizontal="center" vertical="top" wrapText="1"/>
      <protection locked="0"/>
    </xf>
    <xf numFmtId="0" fontId="30" fillId="0" borderId="17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5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/>
    </xf>
    <xf numFmtId="0" fontId="25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3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2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/>
    </xf>
    <xf numFmtId="0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/>
    </xf>
    <xf numFmtId="0" fontId="40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4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 horizontal="center"/>
    </xf>
    <xf numFmtId="0" fontId="4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0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center"/>
    </xf>
    <xf numFmtId="0" fontId="4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8" xfId="0" applyNumberFormat="1" applyFont="1" applyFill="1" applyBorder="1" applyAlignment="1" applyProtection="1">
      <alignment vertical="top" wrapText="1"/>
      <protection locked="0"/>
    </xf>
    <xf numFmtId="0" fontId="6" fillId="0" borderId="19" xfId="0" applyNumberFormat="1" applyFont="1" applyFill="1" applyBorder="1" applyAlignment="1" applyProtection="1">
      <alignment vertical="top" wrapText="1"/>
      <protection locked="0"/>
    </xf>
    <xf numFmtId="0" fontId="6" fillId="34" borderId="16" xfId="0" applyNumberFormat="1" applyFont="1" applyFill="1" applyBorder="1" applyAlignment="1" applyProtection="1">
      <alignment vertical="top" wrapText="1"/>
      <protection locked="0"/>
    </xf>
    <xf numFmtId="0" fontId="4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>
      <alignment horizontal="left" vertical="top" wrapText="1"/>
    </xf>
    <xf numFmtId="0" fontId="2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>
      <alignment horizontal="center"/>
    </xf>
    <xf numFmtId="0" fontId="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64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1" xfId="0" applyNumberFormat="1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7" fillId="0" borderId="37" xfId="0" applyFont="1" applyBorder="1" applyAlignment="1">
      <alignment horizontal="center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quotePrefix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3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8" xfId="0" applyNumberFormat="1" applyFont="1" applyFill="1" applyBorder="1" applyAlignment="1">
      <alignment horizontal="left" vertical="top" wrapText="1"/>
    </xf>
    <xf numFmtId="0" fontId="1" fillId="34" borderId="19" xfId="0" applyNumberFormat="1" applyFont="1" applyFill="1" applyBorder="1" applyAlignment="1">
      <alignment horizontal="left" vertical="top" wrapText="1"/>
    </xf>
    <xf numFmtId="0" fontId="1" fillId="34" borderId="17" xfId="0" applyNumberFormat="1" applyFont="1" applyFill="1" applyBorder="1" applyAlignment="1">
      <alignment horizontal="left" vertical="top" wrapText="1"/>
    </xf>
    <xf numFmtId="0" fontId="7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1" fillId="34" borderId="28" xfId="0" applyNumberFormat="1" applyFont="1" applyFill="1" applyBorder="1" applyAlignment="1">
      <alignment horizontal="left" vertical="top" wrapText="1"/>
    </xf>
    <xf numFmtId="0" fontId="1" fillId="34" borderId="15" xfId="0" applyNumberFormat="1" applyFont="1" applyFill="1" applyBorder="1" applyAlignment="1">
      <alignment horizontal="left" vertical="top" wrapText="1"/>
    </xf>
    <xf numFmtId="0" fontId="26" fillId="34" borderId="19" xfId="0" applyNumberFormat="1" applyFont="1" applyFill="1" applyBorder="1" applyAlignment="1" applyProtection="1">
      <alignment horizontal="left" vertical="top" wrapText="1"/>
      <protection locked="0"/>
    </xf>
    <xf numFmtId="0" fontId="25" fillId="34" borderId="30" xfId="0" applyNumberFormat="1" applyFont="1" applyFill="1" applyBorder="1" applyAlignment="1" applyProtection="1">
      <alignment horizontal="left" vertical="top" wrapText="1"/>
      <protection locked="0"/>
    </xf>
    <xf numFmtId="0" fontId="27" fillId="34" borderId="19" xfId="0" applyNumberFormat="1" applyFont="1" applyFill="1" applyBorder="1" applyAlignment="1" applyProtection="1">
      <alignment horizontal="left" vertical="top" wrapText="1"/>
      <protection locked="0"/>
    </xf>
    <xf numFmtId="0" fontId="25" fillId="34" borderId="19" xfId="0" applyNumberFormat="1" applyFont="1" applyFill="1" applyBorder="1" applyAlignment="1" applyProtection="1">
      <alignment horizontal="left" vertical="top" wrapText="1"/>
      <protection locked="0"/>
    </xf>
    <xf numFmtId="0" fontId="26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21" xfId="0" applyNumberFormat="1" applyFont="1" applyFill="1" applyBorder="1" applyAlignment="1" applyProtection="1">
      <alignment horizontal="left" vertical="top" wrapText="1"/>
      <protection locked="0"/>
    </xf>
    <xf numFmtId="0" fontId="1" fillId="34" borderId="13" xfId="0" applyNumberFormat="1" applyFont="1" applyFill="1" applyBorder="1" applyAlignment="1">
      <alignment horizontal="left" vertical="top" wrapText="1"/>
    </xf>
    <xf numFmtId="0" fontId="26" fillId="34" borderId="17" xfId="0" applyNumberFormat="1" applyFont="1" applyFill="1" applyBorder="1" applyAlignment="1" applyProtection="1">
      <alignment horizontal="left" vertical="top" wrapText="1"/>
      <protection locked="0"/>
    </xf>
    <xf numFmtId="0" fontId="27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17" xfId="0" applyNumberFormat="1" applyFont="1" applyFill="1" applyBorder="1" applyAlignment="1" applyProtection="1">
      <alignment horizontal="left" vertical="top" wrapText="1"/>
      <protection locked="0"/>
    </xf>
    <xf numFmtId="0" fontId="25" fillId="34" borderId="18" xfId="0" applyNumberFormat="1" applyFont="1" applyFill="1" applyBorder="1" applyAlignment="1" applyProtection="1">
      <alignment horizontal="left" vertical="top" wrapText="1"/>
      <protection locked="0"/>
    </xf>
    <xf numFmtId="0" fontId="25" fillId="34" borderId="29" xfId="0" applyNumberFormat="1" applyFont="1" applyFill="1" applyBorder="1" applyAlignment="1" applyProtection="1">
      <alignment horizontal="left" vertical="top" wrapText="1"/>
      <protection locked="0"/>
    </xf>
    <xf numFmtId="0" fontId="25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2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0" fontId="6" fillId="0" borderId="19" xfId="0" applyNumberFormat="1" applyFont="1" applyFill="1" applyBorder="1" applyAlignment="1" applyProtection="1">
      <alignment horizontal="left" vertical="top" wrapText="1"/>
      <protection locked="0"/>
    </xf>
    <xf numFmtId="0" fontId="8" fillId="0" borderId="42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2" xfId="0" applyNumberFormat="1" applyFont="1" applyFill="1" applyBorder="1" applyAlignment="1" applyProtection="1">
      <alignment horizontal="left" vertical="top" wrapText="1"/>
      <protection locked="0"/>
    </xf>
    <xf numFmtId="0" fontId="2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25" fillId="0" borderId="35" xfId="0" applyNumberFormat="1" applyFont="1" applyFill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>
      <alignment horizontal="center"/>
    </xf>
    <xf numFmtId="0" fontId="26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3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quotePrefix="1">
      <alignment horizontal="left" vertical="top" wrapText="1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7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48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49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28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8" xfId="0" applyNumberFormat="1" applyFont="1" applyFill="1" applyBorder="1" applyAlignment="1" applyProtection="1">
      <alignment horizontal="left" vertical="top" wrapText="1"/>
      <protection locked="0"/>
    </xf>
    <xf numFmtId="0" fontId="66" fillId="0" borderId="18" xfId="0" applyNumberFormat="1" applyFont="1" applyFill="1" applyBorder="1" applyAlignment="1" applyProtection="1">
      <alignment horizontal="left" vertical="top" wrapText="1"/>
      <protection locked="0"/>
    </xf>
    <xf numFmtId="0" fontId="65" fillId="0" borderId="19" xfId="0" applyNumberFormat="1" applyFont="1" applyFill="1" applyBorder="1" applyAlignment="1" applyProtection="1">
      <alignment horizontal="left" vertical="top" wrapText="1"/>
      <protection locked="0"/>
    </xf>
    <xf numFmtId="0" fontId="65" fillId="0" borderId="17" xfId="0" applyNumberFormat="1" applyFont="1" applyFill="1" applyBorder="1" applyAlignment="1" applyProtection="1">
      <alignment horizontal="left" vertical="top" wrapText="1"/>
      <protection locked="0"/>
    </xf>
    <xf numFmtId="0" fontId="65" fillId="0" borderId="18" xfId="0" applyNumberFormat="1" applyFont="1" applyFill="1" applyBorder="1" applyAlignment="1" applyProtection="1">
      <alignment horizontal="left" vertical="top" wrapText="1"/>
      <protection locked="0"/>
    </xf>
    <xf numFmtId="0" fontId="65" fillId="0" borderId="19" xfId="0" applyNumberFormat="1" applyFont="1" applyFill="1" applyBorder="1" applyAlignment="1" applyProtection="1">
      <alignment horizontal="left" vertical="top" wrapText="1"/>
      <protection locked="0"/>
    </xf>
    <xf numFmtId="0" fontId="65" fillId="0" borderId="31" xfId="0" applyNumberFormat="1" applyFont="1" applyFill="1" applyBorder="1" applyAlignment="1" applyProtection="1">
      <alignment horizontal="left" vertical="top" wrapText="1"/>
      <protection locked="0"/>
    </xf>
    <xf numFmtId="0" fontId="65" fillId="0" borderId="32" xfId="0" applyNumberFormat="1" applyFont="1" applyFill="1" applyBorder="1" applyAlignment="1" applyProtection="1">
      <alignment horizontal="left" vertical="top" wrapText="1"/>
      <protection locked="0"/>
    </xf>
    <xf numFmtId="0" fontId="66" fillId="0" borderId="32" xfId="0" applyNumberFormat="1" applyFont="1" applyFill="1" applyBorder="1" applyAlignment="1" applyProtection="1">
      <alignment horizontal="left" vertical="top" wrapText="1"/>
      <protection locked="0"/>
    </xf>
    <xf numFmtId="0" fontId="65" fillId="0" borderId="19" xfId="0" applyNumberFormat="1" applyFont="1" applyFill="1" applyBorder="1" applyAlignment="1" applyProtection="1">
      <alignment horizontal="left" vertical="top"/>
      <protection locked="0"/>
    </xf>
    <xf numFmtId="0" fontId="65" fillId="0" borderId="17" xfId="0" applyNumberFormat="1" applyFont="1" applyFill="1" applyBorder="1" applyAlignment="1" applyProtection="1">
      <alignment horizontal="left" vertical="top" wrapText="1"/>
      <protection locked="0"/>
    </xf>
    <xf numFmtId="0" fontId="65" fillId="0" borderId="32" xfId="0" applyNumberFormat="1" applyFont="1" applyFill="1" applyBorder="1" applyAlignment="1" applyProtection="1">
      <alignment horizontal="left" vertical="top" wrapText="1"/>
      <protection locked="0"/>
    </xf>
    <xf numFmtId="0" fontId="65" fillId="0" borderId="18" xfId="0" applyNumberFormat="1" applyFont="1" applyFill="1" applyBorder="1" applyAlignment="1" applyProtection="1">
      <alignment horizontal="left" vertical="top"/>
      <protection locked="0"/>
    </xf>
    <xf numFmtId="0" fontId="68" fillId="0" borderId="18" xfId="0" applyFont="1" applyBorder="1" applyAlignment="1">
      <alignment/>
    </xf>
    <xf numFmtId="0" fontId="65" fillId="0" borderId="21" xfId="0" applyNumberFormat="1" applyFont="1" applyFill="1" applyBorder="1" applyAlignment="1" applyProtection="1">
      <alignment horizontal="left" vertical="top" wrapText="1"/>
      <protection locked="0"/>
    </xf>
    <xf numFmtId="0" fontId="68" fillId="0" borderId="21" xfId="0" applyFont="1" applyBorder="1" applyAlignment="1">
      <alignment/>
    </xf>
    <xf numFmtId="0" fontId="66" fillId="0" borderId="17" xfId="0" applyNumberFormat="1" applyFont="1" applyFill="1" applyBorder="1" applyAlignment="1" applyProtection="1">
      <alignment horizontal="left" vertical="top" wrapText="1"/>
      <protection locked="0"/>
    </xf>
    <xf numFmtId="0" fontId="65" fillId="0" borderId="19" xfId="0" applyNumberFormat="1" applyFont="1" applyFill="1" applyBorder="1" applyAlignment="1" applyProtection="1">
      <alignment horizontal="left" vertical="top"/>
      <protection locked="0"/>
    </xf>
    <xf numFmtId="0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34" borderId="16" xfId="0" applyFill="1" applyBorder="1" applyAlignment="1">
      <alignment/>
    </xf>
    <xf numFmtId="0" fontId="1" fillId="34" borderId="39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29" fillId="0" borderId="0" xfId="0" applyFont="1" applyFill="1" applyAlignment="1">
      <alignment horizontal="justify"/>
    </xf>
    <xf numFmtId="0" fontId="4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/>
    </xf>
    <xf numFmtId="0" fontId="25" fillId="34" borderId="32" xfId="0" applyNumberFormat="1" applyFont="1" applyFill="1" applyBorder="1" applyAlignment="1" applyProtection="1">
      <alignment horizontal="left" vertical="top" wrapText="1"/>
      <protection locked="0"/>
    </xf>
    <xf numFmtId="0" fontId="4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34" borderId="44" xfId="0" applyNumberFormat="1" applyFont="1" applyFill="1" applyBorder="1" applyAlignment="1">
      <alignment horizontal="left" vertical="top" wrapText="1"/>
    </xf>
    <xf numFmtId="0" fontId="25" fillId="34" borderId="45" xfId="0" applyNumberFormat="1" applyFont="1" applyFill="1" applyBorder="1" applyAlignment="1" applyProtection="1">
      <alignment horizontal="left" vertical="top" wrapText="1"/>
      <protection locked="0"/>
    </xf>
    <xf numFmtId="0" fontId="26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69" fillId="34" borderId="22" xfId="0" applyFont="1" applyFill="1" applyBorder="1" applyAlignment="1">
      <alignment horizontal="center" vertical="top"/>
    </xf>
    <xf numFmtId="0" fontId="43" fillId="0" borderId="0" xfId="0" applyNumberFormat="1" applyFont="1" applyFill="1" applyBorder="1" applyAlignment="1" applyProtection="1">
      <alignment horizontal="center" vertical="top" wrapText="1"/>
      <protection locked="0"/>
    </xf>
    <xf numFmtId="0" fontId="6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68" fillId="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>
      <alignment horizontal="center"/>
    </xf>
    <xf numFmtId="0" fontId="6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7" xfId="0" applyFont="1" applyFill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21" xfId="0" applyNumberFormat="1" applyFont="1" applyFill="1" applyBorder="1" applyAlignment="1" applyProtection="1">
      <alignment horizontal="left" vertical="top" wrapText="1"/>
      <protection locked="0"/>
    </xf>
    <xf numFmtId="0" fontId="27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0" xfId="0" applyNumberFormat="1" applyFont="1" applyFill="1" applyBorder="1" applyAlignment="1" applyProtection="1">
      <alignment horizontal="center" vertical="top" wrapText="1"/>
      <protection locked="0"/>
    </xf>
    <xf numFmtId="0" fontId="6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8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0" fillId="34" borderId="0" xfId="0" applyFont="1" applyFill="1" applyAlignment="1">
      <alignment horizontal="center"/>
    </xf>
    <xf numFmtId="0" fontId="4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14" xfId="0" applyNumberFormat="1" applyFont="1" applyFill="1" applyBorder="1" applyAlignment="1">
      <alignment horizontal="left" vertical="top" wrapText="1"/>
    </xf>
    <xf numFmtId="0" fontId="51" fillId="34" borderId="15" xfId="0" applyNumberFormat="1" applyFont="1" applyFill="1" applyBorder="1" applyAlignment="1">
      <alignment horizontal="left" vertical="top" wrapText="1"/>
    </xf>
    <xf numFmtId="0" fontId="27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4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51" fillId="34" borderId="18" xfId="0" applyNumberFormat="1" applyFont="1" applyFill="1" applyBorder="1" applyAlignment="1">
      <alignment horizontal="left" vertical="top" wrapText="1"/>
    </xf>
    <xf numFmtId="0" fontId="26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51" fillId="34" borderId="19" xfId="0" applyNumberFormat="1" applyFont="1" applyFill="1" applyBorder="1" applyAlignment="1">
      <alignment horizontal="left" vertical="top" wrapText="1"/>
    </xf>
    <xf numFmtId="0" fontId="26" fillId="34" borderId="17" xfId="0" applyNumberFormat="1" applyFont="1" applyFill="1" applyBorder="1" applyAlignment="1">
      <alignment horizontal="center" vertical="top" wrapText="1"/>
    </xf>
    <xf numFmtId="0" fontId="2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1" fillId="34" borderId="18" xfId="0" applyNumberFormat="1" applyFont="1" applyFill="1" applyBorder="1" applyAlignment="1">
      <alignment horizontal="left" vertical="top" wrapText="1"/>
    </xf>
    <xf numFmtId="0" fontId="1" fillId="34" borderId="29" xfId="0" applyNumberFormat="1" applyFont="1" applyFill="1" applyBorder="1" applyAlignment="1">
      <alignment horizontal="left" vertical="top" wrapText="1"/>
    </xf>
    <xf numFmtId="0" fontId="51" fillId="34" borderId="21" xfId="0" applyNumberFormat="1" applyFont="1" applyFill="1" applyBorder="1" applyAlignment="1">
      <alignment horizontal="left" vertical="top" wrapText="1"/>
    </xf>
    <xf numFmtId="0" fontId="41" fillId="34" borderId="21" xfId="0" applyNumberFormat="1" applyFont="1" applyFill="1" applyBorder="1" applyAlignment="1">
      <alignment horizontal="left" vertical="top" wrapText="1"/>
    </xf>
    <xf numFmtId="0" fontId="51" fillId="34" borderId="30" xfId="0" applyNumberFormat="1" applyFont="1" applyFill="1" applyBorder="1" applyAlignment="1">
      <alignment horizontal="left" vertical="top" wrapText="1"/>
    </xf>
    <xf numFmtId="0" fontId="8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60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Alignment="1">
      <alignment horizontal="center"/>
    </xf>
    <xf numFmtId="0" fontId="4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16" xfId="0" applyNumberFormat="1" applyFont="1" applyFill="1" applyBorder="1" applyAlignment="1" applyProtection="1">
      <alignment horizontal="left" vertical="top" wrapText="1"/>
      <protection locked="0"/>
    </xf>
    <xf numFmtId="0" fontId="40" fillId="0" borderId="16" xfId="0" applyNumberFormat="1" applyFont="1" applyFill="1" applyBorder="1" applyAlignment="1" applyProtection="1">
      <alignment horizontal="left" vertical="top" wrapText="1"/>
      <protection locked="0"/>
    </xf>
    <xf numFmtId="0" fontId="43" fillId="0" borderId="16" xfId="0" applyNumberFormat="1" applyFont="1" applyFill="1" applyBorder="1" applyAlignment="1" applyProtection="1">
      <alignment horizontal="left" vertical="top" wrapText="1"/>
      <protection locked="0"/>
    </xf>
    <xf numFmtId="0" fontId="44" fillId="0" borderId="2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/>
    </xf>
    <xf numFmtId="0" fontId="6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8" fillId="0" borderId="3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7" fillId="0" borderId="46" xfId="0" applyNumberFormat="1" applyFont="1" applyFill="1" applyBorder="1" applyAlignment="1" applyProtection="1">
      <alignment horizontal="center" vertical="top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32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44" fillId="0" borderId="18" xfId="0" applyNumberFormat="1" applyFont="1" applyFill="1" applyBorder="1" applyAlignment="1" applyProtection="1">
      <alignment horizontal="left" vertical="top" wrapText="1"/>
      <protection locked="0"/>
    </xf>
    <xf numFmtId="0" fontId="44" fillId="0" borderId="21" xfId="0" applyNumberFormat="1" applyFont="1" applyFill="1" applyBorder="1" applyAlignment="1" applyProtection="1">
      <alignment horizontal="left" vertical="top" wrapText="1"/>
      <protection locked="0"/>
    </xf>
    <xf numFmtId="0" fontId="1" fillId="34" borderId="43" xfId="0" applyNumberFormat="1" applyFont="1" applyFill="1" applyBorder="1" applyAlignment="1" quotePrefix="1">
      <alignment horizontal="left" vertical="top" wrapText="1"/>
    </xf>
    <xf numFmtId="0" fontId="40" fillId="34" borderId="17" xfId="0" applyNumberFormat="1" applyFont="1" applyFill="1" applyBorder="1" applyAlignment="1" applyProtection="1">
      <alignment horizontal="left" vertical="top" wrapText="1"/>
      <protection locked="0"/>
    </xf>
    <xf numFmtId="0" fontId="4" fillId="34" borderId="29" xfId="0" applyNumberFormat="1" applyFont="1" applyFill="1" applyBorder="1" applyAlignment="1" applyProtection="1">
      <alignment horizontal="left" vertical="top" wrapText="1"/>
      <protection locked="0"/>
    </xf>
    <xf numFmtId="0" fontId="44" fillId="0" borderId="19" xfId="0" applyNumberFormat="1" applyFont="1" applyFill="1" applyBorder="1" applyAlignment="1" applyProtection="1">
      <alignment horizontal="left" vertical="top" wrapText="1"/>
      <protection locked="0"/>
    </xf>
    <xf numFmtId="0" fontId="44" fillId="0" borderId="42" xfId="0" applyNumberFormat="1" applyFont="1" applyFill="1" applyBorder="1" applyAlignment="1" applyProtection="1">
      <alignment horizontal="left" vertical="top" wrapText="1"/>
      <protection locked="0"/>
    </xf>
    <xf numFmtId="0" fontId="1" fillId="37" borderId="26" xfId="0" applyNumberFormat="1" applyFont="1" applyFill="1" applyBorder="1" applyAlignment="1">
      <alignment horizontal="left" vertical="top" wrapText="1"/>
    </xf>
    <xf numFmtId="0" fontId="25" fillId="37" borderId="31" xfId="0" applyNumberFormat="1" applyFont="1" applyFill="1" applyBorder="1" applyAlignment="1" applyProtection="1">
      <alignment horizontal="left" vertical="top" wrapText="1"/>
      <protection locked="0"/>
    </xf>
    <xf numFmtId="0" fontId="26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4" fillId="0" borderId="34" xfId="0" applyNumberFormat="1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44" fillId="0" borderId="35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>
      <alignment horizontal="center"/>
    </xf>
    <xf numFmtId="0" fontId="4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6" xfId="0" applyNumberFormat="1" applyFont="1" applyFill="1" applyBorder="1" applyAlignment="1" quotePrefix="1">
      <alignment horizontal="left" vertical="top" wrapText="1"/>
    </xf>
    <xf numFmtId="0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top" wrapText="1"/>
      <protection locked="0"/>
    </xf>
    <xf numFmtId="0" fontId="4" fillId="0" borderId="33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9" xfId="0" applyFont="1" applyFill="1" applyBorder="1" applyAlignment="1">
      <alignment/>
    </xf>
    <xf numFmtId="0" fontId="25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2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40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26" fillId="34" borderId="19" xfId="0" applyNumberFormat="1" applyFont="1" applyFill="1" applyBorder="1" applyAlignment="1" applyProtection="1">
      <alignment horizontal="center" vertical="top" wrapText="1"/>
      <protection locked="0"/>
    </xf>
    <xf numFmtId="0" fontId="1" fillId="34" borderId="10" xfId="0" applyNumberFormat="1" applyFont="1" applyFill="1" applyBorder="1" applyAlignment="1">
      <alignment horizontal="left" vertical="top" wrapText="1"/>
    </xf>
    <xf numFmtId="0" fontId="25" fillId="34" borderId="32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8" xfId="0" applyFont="1" applyFill="1" applyBorder="1" applyAlignment="1">
      <alignment horizontal="center"/>
    </xf>
    <xf numFmtId="0" fontId="48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37" xfId="0" applyNumberFormat="1" applyFont="1" applyFill="1" applyBorder="1" applyAlignment="1" applyProtection="1">
      <alignment horizontal="center" vertical="top" wrapText="1"/>
      <protection locked="0"/>
    </xf>
    <xf numFmtId="0" fontId="49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50" fillId="34" borderId="21" xfId="0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left" vertical="top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4" xfId="0" applyNumberFormat="1" applyFont="1" applyFill="1" applyBorder="1" applyAlignment="1">
      <alignment horizontal="left" vertical="top" wrapText="1"/>
    </xf>
    <xf numFmtId="0" fontId="27" fillId="0" borderId="34" xfId="0" applyNumberFormat="1" applyFont="1" applyFill="1" applyBorder="1" applyAlignment="1" applyProtection="1">
      <alignment horizontal="left" vertical="top" wrapText="1"/>
      <protection locked="0"/>
    </xf>
    <xf numFmtId="0" fontId="25" fillId="0" borderId="34" xfId="0" applyNumberFormat="1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Border="1" applyAlignment="1">
      <alignment horizontal="left" vertical="center" textRotation="90"/>
    </xf>
    <xf numFmtId="0" fontId="25" fillId="0" borderId="47" xfId="0" applyNumberFormat="1" applyFont="1" applyFill="1" applyBorder="1" applyAlignment="1" applyProtection="1">
      <alignment horizontal="left" vertical="top" wrapText="1"/>
      <protection locked="0"/>
    </xf>
    <xf numFmtId="0" fontId="25" fillId="0" borderId="41" xfId="0" applyNumberFormat="1" applyFont="1" applyFill="1" applyBorder="1" applyAlignment="1" applyProtection="1">
      <alignment horizontal="left" vertical="top" wrapText="1"/>
      <protection locked="0"/>
    </xf>
    <xf numFmtId="0" fontId="72" fillId="33" borderId="0" xfId="0" applyFont="1" applyFill="1" applyBorder="1" applyAlignment="1">
      <alignment horizontal="left" vertical="center" textRotation="9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0" fillId="38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9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4" borderId="32" xfId="0" applyNumberFormat="1" applyFont="1" applyFill="1" applyBorder="1" applyAlignment="1">
      <alignment horizontal="left" vertical="top" wrapText="1"/>
    </xf>
    <xf numFmtId="0" fontId="40" fillId="38" borderId="18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6" fillId="38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8" borderId="34" xfId="0" applyNumberFormat="1" applyFont="1" applyFill="1" applyBorder="1" applyAlignment="1" applyProtection="1">
      <alignment horizontal="center" vertical="top" wrapText="1"/>
      <protection locked="0"/>
    </xf>
    <xf numFmtId="0" fontId="4" fillId="38" borderId="42" xfId="0" applyNumberFormat="1" applyFont="1" applyFill="1" applyBorder="1" applyAlignment="1" applyProtection="1">
      <alignment horizontal="center" vertical="top" wrapText="1"/>
      <protection locked="0"/>
    </xf>
    <xf numFmtId="0" fontId="40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1" fillId="38" borderId="0" xfId="0" applyNumberFormat="1" applyFont="1" applyFill="1" applyBorder="1" applyAlignment="1" applyProtection="1">
      <alignment horizontal="center" vertical="top" wrapText="1"/>
      <protection locked="0"/>
    </xf>
    <xf numFmtId="0" fontId="7" fillId="38" borderId="0" xfId="0" applyNumberFormat="1" applyFont="1" applyFill="1" applyBorder="1" applyAlignment="1" applyProtection="1">
      <alignment horizontal="center" vertical="top" wrapText="1"/>
      <protection locked="0"/>
    </xf>
    <xf numFmtId="0" fontId="4" fillId="38" borderId="0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31" xfId="0" applyNumberFormat="1" applyFont="1" applyFill="1" applyBorder="1" applyAlignment="1" applyProtection="1">
      <alignment horizontal="center" vertical="top" wrapText="1"/>
      <protection locked="0"/>
    </xf>
    <xf numFmtId="0" fontId="25" fillId="39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21" xfId="0" applyNumberFormat="1" applyFont="1" applyFill="1" applyBorder="1" applyAlignment="1" applyProtection="1">
      <alignment horizontal="center" vertical="top" wrapText="1"/>
      <protection locked="0"/>
    </xf>
    <xf numFmtId="0" fontId="40" fillId="39" borderId="18" xfId="0" applyNumberFormat="1" applyFont="1" applyFill="1" applyBorder="1" applyAlignment="1" applyProtection="1">
      <alignment horizontal="center" vertical="top" wrapText="1"/>
      <protection locked="0"/>
    </xf>
    <xf numFmtId="0" fontId="6" fillId="38" borderId="34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8" borderId="19" xfId="0" applyNumberFormat="1" applyFont="1" applyFill="1" applyBorder="1" applyAlignment="1" applyProtection="1">
      <alignment horizontal="center" vertical="top" wrapText="1"/>
      <protection locked="0"/>
    </xf>
    <xf numFmtId="0" fontId="40" fillId="38" borderId="31" xfId="0" applyNumberFormat="1" applyFont="1" applyFill="1" applyBorder="1" applyAlignment="1" applyProtection="1">
      <alignment horizontal="center" vertical="top" wrapText="1"/>
      <protection locked="0"/>
    </xf>
    <xf numFmtId="0" fontId="40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0" fillId="4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40" borderId="18" xfId="0" applyNumberFormat="1" applyFont="1" applyFill="1" applyBorder="1" applyAlignment="1" applyProtection="1">
      <alignment horizontal="center" vertical="top" wrapText="1"/>
      <protection locked="0"/>
    </xf>
    <xf numFmtId="0" fontId="4" fillId="40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8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19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" fillId="38" borderId="30" xfId="0" applyNumberFormat="1" applyFont="1" applyFill="1" applyBorder="1" applyAlignment="1" applyProtection="1">
      <alignment horizontal="center" vertical="top" wrapText="1"/>
      <protection locked="0"/>
    </xf>
    <xf numFmtId="0" fontId="6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0" borderId="31" xfId="0" applyNumberFormat="1" applyFont="1" applyFill="1" applyBorder="1" applyAlignment="1">
      <alignment horizontal="left" vertical="top" wrapText="1"/>
    </xf>
    <xf numFmtId="0" fontId="1" fillId="34" borderId="24" xfId="0" applyNumberFormat="1" applyFont="1" applyFill="1" applyBorder="1" applyAlignment="1">
      <alignment horizontal="left" vertical="top" wrapText="1"/>
    </xf>
    <xf numFmtId="0" fontId="51" fillId="0" borderId="0" xfId="0" applyNumberFormat="1" applyFont="1" applyFill="1" applyBorder="1" applyAlignment="1">
      <alignment horizontal="left" vertical="top" wrapText="1"/>
    </xf>
    <xf numFmtId="0" fontId="51" fillId="0" borderId="34" xfId="0" applyNumberFormat="1" applyFont="1" applyFill="1" applyBorder="1" applyAlignment="1">
      <alignment horizontal="left" vertical="top" wrapText="1"/>
    </xf>
    <xf numFmtId="0" fontId="51" fillId="0" borderId="19" xfId="0" applyNumberFormat="1" applyFont="1" applyFill="1" applyBorder="1" applyAlignment="1">
      <alignment horizontal="left" vertical="top" wrapText="1"/>
    </xf>
    <xf numFmtId="0" fontId="1" fillId="37" borderId="31" xfId="0" applyNumberFormat="1" applyFont="1" applyFill="1" applyBorder="1" applyAlignment="1">
      <alignment horizontal="left" vertical="top" wrapText="1"/>
    </xf>
    <xf numFmtId="0" fontId="1" fillId="34" borderId="17" xfId="0" applyNumberFormat="1" applyFont="1" applyFill="1" applyBorder="1" applyAlignment="1" quotePrefix="1">
      <alignment horizontal="left" vertical="top" wrapText="1"/>
    </xf>
    <xf numFmtId="0" fontId="27" fillId="34" borderId="0" xfId="0" applyNumberFormat="1" applyFont="1" applyFill="1" applyBorder="1" applyAlignment="1" applyProtection="1">
      <alignment horizontal="center" vertical="top" wrapText="1"/>
      <protection locked="0"/>
    </xf>
    <xf numFmtId="0" fontId="28" fillId="34" borderId="17" xfId="0" applyNumberFormat="1" applyFont="1" applyFill="1" applyBorder="1" applyAlignment="1" applyProtection="1" quotePrefix="1">
      <alignment horizontal="center" vertical="top" wrapText="1"/>
      <protection locked="0"/>
    </xf>
    <xf numFmtId="0" fontId="27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5" fillId="38" borderId="33" xfId="0" applyNumberFormat="1" applyFont="1" applyFill="1" applyBorder="1" applyAlignment="1" applyProtection="1">
      <alignment horizontal="center" vertical="top" wrapText="1"/>
      <protection locked="0"/>
    </xf>
    <xf numFmtId="0" fontId="6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7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8" borderId="41" xfId="0" applyNumberFormat="1" applyFont="1" applyFill="1" applyBorder="1" applyAlignment="1" applyProtection="1">
      <alignment horizontal="center" vertical="top" wrapText="1"/>
      <protection locked="0"/>
    </xf>
    <xf numFmtId="0" fontId="25" fillId="39" borderId="17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19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40" borderId="18" xfId="0" applyNumberFormat="1" applyFont="1" applyFill="1" applyBorder="1" applyAlignment="1" applyProtection="1">
      <alignment horizontal="center" vertical="top" wrapText="1"/>
      <protection locked="0"/>
    </xf>
    <xf numFmtId="0" fontId="20" fillId="3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8" xfId="0" applyNumberFormat="1" applyFont="1" applyFill="1" applyBorder="1" applyAlignment="1" applyProtection="1">
      <alignment horizontal="center" vertical="top" wrapText="1"/>
      <protection locked="0"/>
    </xf>
    <xf numFmtId="0" fontId="4" fillId="0" borderId="4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5" fillId="0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1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6" fillId="38" borderId="24" xfId="0" applyNumberFormat="1" applyFont="1" applyFill="1" applyBorder="1" applyAlignment="1" applyProtection="1">
      <alignment horizontal="center" vertical="top" wrapText="1"/>
      <protection locked="0"/>
    </xf>
    <xf numFmtId="0" fontId="4" fillId="38" borderId="24" xfId="0" applyFont="1" applyFill="1" applyBorder="1" applyAlignment="1">
      <alignment horizontal="center"/>
    </xf>
    <xf numFmtId="0" fontId="26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>
      <alignment horizontal="center"/>
    </xf>
    <xf numFmtId="0" fontId="4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39" borderId="32" xfId="0" applyNumberFormat="1" applyFont="1" applyFill="1" applyBorder="1" applyAlignment="1" applyProtection="1">
      <alignment horizontal="center" vertical="top" wrapText="1"/>
      <protection locked="0"/>
    </xf>
    <xf numFmtId="0" fontId="25" fillId="39" borderId="32" xfId="0" applyNumberFormat="1" applyFont="1" applyFill="1" applyBorder="1" applyAlignment="1" applyProtection="1">
      <alignment horizontal="center" vertical="top" wrapText="1"/>
      <protection locked="0"/>
    </xf>
    <xf numFmtId="0" fontId="4" fillId="38" borderId="41" xfId="0" applyFont="1" applyFill="1" applyBorder="1" applyAlignment="1">
      <alignment horizontal="center"/>
    </xf>
    <xf numFmtId="0" fontId="40" fillId="38" borderId="32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5" fillId="39" borderId="34" xfId="0" applyNumberFormat="1" applyFont="1" applyFill="1" applyBorder="1" applyAlignment="1" applyProtection="1">
      <alignment horizontal="center" vertical="top" wrapText="1"/>
      <protection locked="0"/>
    </xf>
    <xf numFmtId="0" fontId="46" fillId="39" borderId="2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>
      <alignment horizontal="center" vertical="top" wrapText="1"/>
    </xf>
    <xf numFmtId="0" fontId="76" fillId="0" borderId="18" xfId="0" applyNumberFormat="1" applyFont="1" applyFill="1" applyBorder="1" applyAlignment="1">
      <alignment horizontal="center" vertical="top" wrapText="1"/>
    </xf>
    <xf numFmtId="0" fontId="76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>
      <alignment horizontal="center" vertical="top" wrapText="1"/>
    </xf>
    <xf numFmtId="0" fontId="7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76" fillId="0" borderId="19" xfId="0" applyNumberFormat="1" applyFont="1" applyFill="1" applyBorder="1" applyAlignment="1">
      <alignment horizontal="center" vertical="top" wrapText="1"/>
    </xf>
    <xf numFmtId="0" fontId="1" fillId="36" borderId="17" xfId="0" applyNumberFormat="1" applyFont="1" applyFill="1" applyBorder="1" applyAlignment="1">
      <alignment horizontal="center" vertical="top" wrapText="1"/>
    </xf>
    <xf numFmtId="0" fontId="1" fillId="36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36" borderId="19" xfId="0" applyNumberFormat="1" applyFont="1" applyFill="1" applyBorder="1" applyAlignment="1">
      <alignment horizontal="center" vertical="top" wrapText="1"/>
    </xf>
    <xf numFmtId="0" fontId="1" fillId="36" borderId="32" xfId="0" applyNumberFormat="1" applyFont="1" applyFill="1" applyBorder="1" applyAlignment="1" applyProtection="1">
      <alignment horizontal="center" vertical="top"/>
      <protection locked="0"/>
    </xf>
    <xf numFmtId="0" fontId="44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4" borderId="17" xfId="0" applyNumberFormat="1" applyFont="1" applyFill="1" applyBorder="1" applyAlignment="1">
      <alignment horizontal="center" vertical="top" wrapText="1"/>
    </xf>
    <xf numFmtId="0" fontId="26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17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29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7" xfId="0" applyNumberFormat="1" applyFont="1" applyFill="1" applyBorder="1" applyAlignment="1" applyProtection="1" quotePrefix="1">
      <alignment horizontal="center" vertical="top" wrapText="1"/>
      <protection locked="0"/>
    </xf>
    <xf numFmtId="0" fontId="4" fillId="0" borderId="19" xfId="0" applyFont="1" applyFill="1" applyBorder="1" applyAlignment="1">
      <alignment horizontal="center"/>
    </xf>
    <xf numFmtId="0" fontId="41" fillId="34" borderId="18" xfId="0" applyNumberFormat="1" applyFont="1" applyFill="1" applyBorder="1" applyAlignment="1" applyProtection="1">
      <alignment horizontal="center" vertical="top" wrapText="1"/>
      <protection locked="0"/>
    </xf>
    <xf numFmtId="0" fontId="25" fillId="34" borderId="41" xfId="0" applyNumberFormat="1" applyFont="1" applyFill="1" applyBorder="1" applyAlignment="1" applyProtection="1">
      <alignment horizontal="center" vertical="top" wrapText="1"/>
      <protection locked="0"/>
    </xf>
    <xf numFmtId="0" fontId="7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4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/>
    </xf>
    <xf numFmtId="0" fontId="1" fillId="41" borderId="32" xfId="0" applyNumberFormat="1" applyFont="1" applyFill="1" applyBorder="1" applyAlignment="1">
      <alignment horizontal="center" vertical="top" wrapText="1"/>
    </xf>
    <xf numFmtId="0" fontId="1" fillId="41" borderId="19" xfId="0" applyNumberFormat="1" applyFont="1" applyFill="1" applyBorder="1" applyAlignment="1">
      <alignment horizontal="center" vertical="top" wrapText="1"/>
    </xf>
    <xf numFmtId="0" fontId="1" fillId="41" borderId="34" xfId="0" applyNumberFormat="1" applyFont="1" applyFill="1" applyBorder="1" applyAlignment="1">
      <alignment horizontal="center" vertical="top" wrapText="1"/>
    </xf>
    <xf numFmtId="0" fontId="1" fillId="41" borderId="18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1" fillId="41" borderId="24" xfId="0" applyNumberFormat="1" applyFont="1" applyFill="1" applyBorder="1" applyAlignment="1">
      <alignment horizontal="center" vertical="top" wrapText="1"/>
    </xf>
    <xf numFmtId="0" fontId="1" fillId="41" borderId="18" xfId="0" applyNumberFormat="1" applyFont="1" applyFill="1" applyBorder="1" applyAlignment="1" applyProtection="1">
      <alignment horizontal="center" vertical="top" wrapText="1"/>
      <protection locked="0"/>
    </xf>
    <xf numFmtId="0" fontId="1" fillId="41" borderId="32" xfId="0" applyNumberFormat="1" applyFont="1" applyFill="1" applyBorder="1" applyAlignment="1" applyProtection="1">
      <alignment horizontal="center" vertical="top"/>
      <protection locked="0"/>
    </xf>
    <xf numFmtId="0" fontId="1" fillId="41" borderId="18" xfId="0" applyNumberFormat="1" applyFont="1" applyFill="1" applyBorder="1" applyAlignment="1" applyProtection="1">
      <alignment horizontal="center" vertical="top"/>
      <protection locked="0"/>
    </xf>
    <xf numFmtId="0" fontId="77" fillId="0" borderId="18" xfId="0" applyNumberFormat="1" applyFont="1" applyFill="1" applyBorder="1" applyAlignment="1">
      <alignment horizontal="center" vertical="top" wrapText="1"/>
    </xf>
    <xf numFmtId="0" fontId="1" fillId="41" borderId="32" xfId="0" applyNumberFormat="1" applyFont="1" applyFill="1" applyBorder="1" applyAlignment="1" applyProtection="1">
      <alignment horizontal="center" vertical="center"/>
      <protection locked="0"/>
    </xf>
    <xf numFmtId="0" fontId="1" fillId="36" borderId="32" xfId="0" applyNumberFormat="1" applyFont="1" applyFill="1" applyBorder="1" applyAlignment="1" applyProtection="1">
      <alignment horizontal="center" vertical="center"/>
      <protection locked="0"/>
    </xf>
    <xf numFmtId="0" fontId="76" fillId="40" borderId="49" xfId="0" applyNumberFormat="1" applyFont="1" applyFill="1" applyBorder="1" applyAlignment="1">
      <alignment horizontal="center" vertical="center" wrapText="1"/>
    </xf>
    <xf numFmtId="0" fontId="26" fillId="40" borderId="50" xfId="0" applyNumberFormat="1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/>
    </xf>
    <xf numFmtId="0" fontId="1" fillId="36" borderId="19" xfId="0" applyNumberFormat="1" applyFont="1" applyFill="1" applyBorder="1" applyAlignment="1" applyProtection="1">
      <alignment horizontal="center" vertical="top" wrapText="1"/>
      <protection locked="0"/>
    </xf>
    <xf numFmtId="0" fontId="40" fillId="39" borderId="19" xfId="0" applyNumberFormat="1" applyFont="1" applyFill="1" applyBorder="1" applyAlignment="1" applyProtection="1">
      <alignment horizontal="center" vertical="top" wrapText="1"/>
      <protection locked="0"/>
    </xf>
    <xf numFmtId="0" fontId="4" fillId="39" borderId="19" xfId="0" applyNumberFormat="1" applyFont="1" applyFill="1" applyBorder="1" applyAlignment="1" applyProtection="1">
      <alignment horizontal="center" vertical="top" wrapText="1"/>
      <protection locked="0"/>
    </xf>
    <xf numFmtId="0" fontId="7" fillId="39" borderId="42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4" fillId="39" borderId="29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4" xfId="0" applyFill="1" applyBorder="1" applyAlignment="1">
      <alignment/>
    </xf>
    <xf numFmtId="0" fontId="0" fillId="0" borderId="18" xfId="0" applyBorder="1" applyAlignment="1">
      <alignment/>
    </xf>
    <xf numFmtId="0" fontId="51" fillId="42" borderId="18" xfId="0" applyNumberFormat="1" applyFont="1" applyFill="1" applyBorder="1" applyAlignment="1">
      <alignment horizontal="center" vertical="top" wrapText="1"/>
    </xf>
    <xf numFmtId="0" fontId="78" fillId="42" borderId="18" xfId="0" applyNumberFormat="1" applyFont="1" applyFill="1" applyBorder="1" applyAlignment="1">
      <alignment horizontal="center" vertical="top" wrapText="1"/>
    </xf>
    <xf numFmtId="0" fontId="1" fillId="42" borderId="19" xfId="0" applyNumberFormat="1" applyFont="1" applyFill="1" applyBorder="1" applyAlignment="1">
      <alignment horizontal="center" vertical="top" wrapText="1"/>
    </xf>
    <xf numFmtId="0" fontId="79" fillId="42" borderId="19" xfId="0" applyNumberFormat="1" applyFont="1" applyFill="1" applyBorder="1" applyAlignment="1">
      <alignment horizontal="center" vertical="top" wrapText="1"/>
    </xf>
    <xf numFmtId="0" fontId="79" fillId="42" borderId="19" xfId="0" applyNumberFormat="1" applyFont="1" applyFill="1" applyBorder="1" applyAlignment="1" applyProtection="1">
      <alignment horizontal="center" vertical="top" wrapText="1"/>
      <protection locked="0"/>
    </xf>
    <xf numFmtId="0" fontId="1" fillId="42" borderId="18" xfId="0" applyNumberFormat="1" applyFont="1" applyFill="1" applyBorder="1" applyAlignment="1">
      <alignment horizontal="center" vertical="top" wrapText="1"/>
    </xf>
    <xf numFmtId="0" fontId="79" fillId="42" borderId="18" xfId="0" applyNumberFormat="1" applyFont="1" applyFill="1" applyBorder="1" applyAlignment="1">
      <alignment horizontal="center" vertical="top" wrapText="1"/>
    </xf>
    <xf numFmtId="0" fontId="79" fillId="42" borderId="21" xfId="0" applyNumberFormat="1" applyFont="1" applyFill="1" applyBorder="1" applyAlignment="1" applyProtection="1">
      <alignment horizontal="center" vertical="top" wrapText="1"/>
      <protection locked="0"/>
    </xf>
    <xf numFmtId="0" fontId="79" fillId="42" borderId="32" xfId="0" applyNumberFormat="1" applyFont="1" applyFill="1" applyBorder="1" applyAlignment="1">
      <alignment horizontal="center" vertical="top" wrapText="1"/>
    </xf>
    <xf numFmtId="0" fontId="79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51" fillId="42" borderId="18" xfId="0" applyFont="1" applyFill="1" applyBorder="1" applyAlignment="1">
      <alignment horizontal="center"/>
    </xf>
    <xf numFmtId="0" fontId="78" fillId="42" borderId="18" xfId="0" applyNumberFormat="1" applyFont="1" applyFill="1" applyBorder="1" applyAlignment="1" applyProtection="1">
      <alignment horizontal="center" vertical="top" wrapText="1"/>
      <protection locked="0"/>
    </xf>
    <xf numFmtId="0" fontId="65" fillId="0" borderId="34" xfId="0" applyNumberFormat="1" applyFont="1" applyFill="1" applyBorder="1" applyAlignment="1" applyProtection="1">
      <alignment horizontal="left" vertical="top" wrapText="1"/>
      <protection locked="0"/>
    </xf>
    <xf numFmtId="0" fontId="65" fillId="0" borderId="34" xfId="0" applyNumberFormat="1" applyFont="1" applyFill="1" applyBorder="1" applyAlignment="1" applyProtection="1">
      <alignment horizontal="left" vertical="top"/>
      <protection locked="0"/>
    </xf>
    <xf numFmtId="0" fontId="7" fillId="0" borderId="18" xfId="0" applyFont="1" applyBorder="1" applyAlignment="1">
      <alignment/>
    </xf>
    <xf numFmtId="0" fontId="8" fillId="38" borderId="41" xfId="0" applyNumberFormat="1" applyFont="1" applyFill="1" applyBorder="1" applyAlignment="1" applyProtection="1">
      <alignment horizontal="center" vertical="top" wrapText="1"/>
      <protection locked="0"/>
    </xf>
    <xf numFmtId="0" fontId="76" fillId="41" borderId="18" xfId="0" applyNumberFormat="1" applyFont="1" applyFill="1" applyBorder="1" applyAlignment="1">
      <alignment horizontal="center" vertical="top" wrapText="1"/>
    </xf>
    <xf numFmtId="0" fontId="80" fillId="41" borderId="18" xfId="0" applyNumberFormat="1" applyFont="1" applyFill="1" applyBorder="1" applyAlignment="1">
      <alignment horizontal="center" vertical="top" wrapText="1"/>
    </xf>
    <xf numFmtId="0" fontId="0" fillId="38" borderId="18" xfId="0" applyNumberFormat="1" applyFont="1" applyFill="1" applyBorder="1" applyAlignment="1" applyProtection="1">
      <alignment horizontal="center" vertical="top" wrapText="1"/>
      <protection locked="0"/>
    </xf>
    <xf numFmtId="0" fontId="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77" fillId="39" borderId="16" xfId="0" applyNumberFormat="1" applyFont="1" applyFill="1" applyBorder="1" applyAlignment="1" applyProtection="1">
      <alignment horizontal="center" vertical="top" wrapText="1"/>
      <protection locked="0"/>
    </xf>
    <xf numFmtId="0" fontId="81" fillId="39" borderId="16" xfId="0" applyNumberFormat="1" applyFont="1" applyFill="1" applyBorder="1" applyAlignment="1" applyProtection="1">
      <alignment horizontal="center" vertical="top" wrapText="1"/>
      <protection locked="0"/>
    </xf>
    <xf numFmtId="0" fontId="81" fillId="39" borderId="22" xfId="0" applyNumberFormat="1" applyFont="1" applyFill="1" applyBorder="1" applyAlignment="1" applyProtection="1">
      <alignment horizontal="center" vertical="top" wrapText="1"/>
      <protection locked="0"/>
    </xf>
    <xf numFmtId="0" fontId="76" fillId="40" borderId="24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NumberFormat="1" applyFont="1" applyFill="1" applyBorder="1" applyAlignment="1" applyProtection="1">
      <alignment horizontal="left" vertical="top" wrapText="1"/>
      <protection locked="0"/>
    </xf>
    <xf numFmtId="0" fontId="76" fillId="38" borderId="49" xfId="0" applyNumberFormat="1" applyFont="1" applyFill="1" applyBorder="1" applyAlignment="1">
      <alignment horizontal="center" vertical="top" wrapText="1"/>
    </xf>
    <xf numFmtId="0" fontId="6" fillId="38" borderId="49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top" wrapText="1"/>
    </xf>
    <xf numFmtId="0" fontId="40" fillId="0" borderId="34" xfId="0" applyNumberFormat="1" applyFont="1" applyFill="1" applyBorder="1" applyAlignment="1">
      <alignment horizontal="left" vertical="top" wrapText="1"/>
    </xf>
    <xf numFmtId="0" fontId="40" fillId="0" borderId="19" xfId="0" applyNumberFormat="1" applyFont="1" applyFill="1" applyBorder="1" applyAlignment="1">
      <alignment horizontal="left" vertical="top" wrapText="1"/>
    </xf>
    <xf numFmtId="0" fontId="1" fillId="41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top"/>
      <protection locked="0"/>
    </xf>
    <xf numFmtId="0" fontId="1" fillId="0" borderId="18" xfId="0" applyNumberFormat="1" applyFont="1" applyFill="1" applyBorder="1" applyAlignment="1" applyProtection="1">
      <alignment horizontal="center" vertical="top"/>
      <protection locked="0"/>
    </xf>
    <xf numFmtId="0" fontId="6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center"/>
    </xf>
    <xf numFmtId="0" fontId="82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83" fillId="38" borderId="21" xfId="0" applyNumberFormat="1" applyFont="1" applyFill="1" applyBorder="1" applyAlignment="1" applyProtection="1">
      <alignment horizontal="center" vertical="center" wrapText="1"/>
      <protection locked="0"/>
    </xf>
    <xf numFmtId="0" fontId="82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83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82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83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32" xfId="0" applyNumberFormat="1" applyFont="1" applyFill="1" applyBorder="1" applyAlignment="1">
      <alignment horizontal="left" vertical="top" wrapText="1"/>
    </xf>
    <xf numFmtId="0" fontId="71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/>
    </xf>
    <xf numFmtId="0" fontId="70" fillId="44" borderId="51" xfId="0" applyFont="1" applyFill="1" applyBorder="1" applyAlignment="1">
      <alignment horizontal="center" vertical="center" wrapText="1"/>
    </xf>
    <xf numFmtId="0" fontId="70" fillId="44" borderId="52" xfId="0" applyFont="1" applyFill="1" applyBorder="1" applyAlignment="1">
      <alignment horizontal="center" vertical="center" wrapText="1"/>
    </xf>
    <xf numFmtId="0" fontId="70" fillId="44" borderId="53" xfId="0" applyFont="1" applyFill="1" applyBorder="1" applyAlignment="1">
      <alignment horizontal="center" vertical="center" wrapText="1"/>
    </xf>
    <xf numFmtId="0" fontId="70" fillId="44" borderId="54" xfId="0" applyFont="1" applyFill="1" applyBorder="1" applyAlignment="1">
      <alignment horizontal="center" vertical="center" wrapText="1"/>
    </xf>
    <xf numFmtId="0" fontId="70" fillId="44" borderId="55" xfId="0" applyFont="1" applyFill="1" applyBorder="1" applyAlignment="1">
      <alignment horizontal="center" vertical="center" wrapText="1"/>
    </xf>
    <xf numFmtId="0" fontId="70" fillId="44" borderId="56" xfId="0" applyFont="1" applyFill="1" applyBorder="1" applyAlignment="1">
      <alignment horizontal="center" vertical="center" wrapText="1"/>
    </xf>
    <xf numFmtId="169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horizontal="right" vertical="center"/>
    </xf>
    <xf numFmtId="170" fontId="53" fillId="33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left" vertical="top" indent="8"/>
    </xf>
    <xf numFmtId="0" fontId="17" fillId="0" borderId="0" xfId="0" applyFont="1" applyFill="1" applyAlignment="1">
      <alignment horizontal="center"/>
    </xf>
    <xf numFmtId="169" fontId="58" fillId="0" borderId="0" xfId="0" applyNumberFormat="1" applyFont="1" applyFill="1" applyAlignment="1">
      <alignment horizontal="center" vertical="center"/>
    </xf>
    <xf numFmtId="0" fontId="73" fillId="0" borderId="24" xfId="0" applyFont="1" applyFill="1" applyBorder="1" applyAlignment="1">
      <alignment horizontal="left" vertical="center" textRotation="90"/>
    </xf>
    <xf numFmtId="0" fontId="74" fillId="0" borderId="0" xfId="0" applyFont="1" applyFill="1" applyAlignment="1">
      <alignment horizontal="center" vertical="center"/>
    </xf>
    <xf numFmtId="0" fontId="73" fillId="0" borderId="24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 vertical="center" textRotation="90"/>
    </xf>
    <xf numFmtId="0" fontId="5" fillId="38" borderId="57" xfId="0" applyFont="1" applyFill="1" applyBorder="1" applyAlignment="1">
      <alignment horizontal="center" vertical="center"/>
    </xf>
    <xf numFmtId="0" fontId="5" fillId="38" borderId="58" xfId="0" applyFont="1" applyFill="1" applyBorder="1" applyAlignment="1">
      <alignment horizontal="center" vertical="center"/>
    </xf>
    <xf numFmtId="0" fontId="76" fillId="38" borderId="57" xfId="0" applyNumberFormat="1" applyFont="1" applyFill="1" applyBorder="1" applyAlignment="1">
      <alignment horizontal="center" vertical="center" wrapText="1"/>
    </xf>
    <xf numFmtId="0" fontId="76" fillId="38" borderId="59" xfId="0" applyNumberFormat="1" applyFont="1" applyFill="1" applyBorder="1" applyAlignment="1">
      <alignment horizontal="center" vertical="center" wrapText="1"/>
    </xf>
    <xf numFmtId="0" fontId="76" fillId="38" borderId="58" xfId="0" applyNumberFormat="1" applyFont="1" applyFill="1" applyBorder="1" applyAlignment="1">
      <alignment horizontal="center" vertical="center" wrapText="1"/>
    </xf>
    <xf numFmtId="0" fontId="30" fillId="0" borderId="34" xfId="0" applyNumberFormat="1" applyFont="1" applyFill="1" applyBorder="1" applyAlignment="1" applyProtection="1">
      <alignment horizontal="center" vertical="top" wrapText="1"/>
      <protection locked="0"/>
    </xf>
    <xf numFmtId="0" fontId="76" fillId="40" borderId="57" xfId="0" applyNumberFormat="1" applyFont="1" applyFill="1" applyBorder="1" applyAlignment="1">
      <alignment horizontal="center" vertical="center" wrapText="1"/>
    </xf>
    <xf numFmtId="0" fontId="76" fillId="40" borderId="59" xfId="0" applyNumberFormat="1" applyFont="1" applyFill="1" applyBorder="1" applyAlignment="1">
      <alignment horizontal="center" vertical="center" wrapText="1"/>
    </xf>
    <xf numFmtId="0" fontId="76" fillId="40" borderId="58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right" vertical="center"/>
    </xf>
    <xf numFmtId="170" fontId="58" fillId="0" borderId="0" xfId="0" applyNumberFormat="1" applyFont="1" applyAlignment="1">
      <alignment horizontal="center" vertical="center"/>
    </xf>
    <xf numFmtId="0" fontId="76" fillId="39" borderId="57" xfId="0" applyNumberFormat="1" applyFont="1" applyFill="1" applyBorder="1" applyAlignment="1">
      <alignment horizontal="center" vertical="center" wrapText="1"/>
    </xf>
    <xf numFmtId="0" fontId="76" fillId="39" borderId="59" xfId="0" applyNumberFormat="1" applyFont="1" applyFill="1" applyBorder="1" applyAlignment="1">
      <alignment horizontal="center" vertical="center" wrapText="1"/>
    </xf>
    <xf numFmtId="0" fontId="76" fillId="39" borderId="5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6" fillId="39" borderId="57" xfId="0" applyNumberFormat="1" applyFont="1" applyFill="1" applyBorder="1" applyAlignment="1">
      <alignment horizontal="center" vertical="top" wrapText="1"/>
    </xf>
    <xf numFmtId="0" fontId="76" fillId="39" borderId="59" xfId="0" applyNumberFormat="1" applyFont="1" applyFill="1" applyBorder="1" applyAlignment="1">
      <alignment horizontal="center" vertical="top" wrapText="1"/>
    </xf>
    <xf numFmtId="0" fontId="76" fillId="39" borderId="58" xfId="0" applyNumberFormat="1" applyFont="1" applyFill="1" applyBorder="1" applyAlignment="1">
      <alignment horizontal="center" vertical="top" wrapText="1"/>
    </xf>
    <xf numFmtId="0" fontId="6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60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37" xfId="0" applyNumberFormat="1" applyFont="1" applyFill="1" applyBorder="1" applyAlignment="1" applyProtection="1">
      <alignment horizontal="center" vertical="center" wrapText="1"/>
      <protection locked="0"/>
    </xf>
    <xf numFmtId="0" fontId="76" fillId="39" borderId="61" xfId="0" applyNumberFormat="1" applyFont="1" applyFill="1" applyBorder="1" applyAlignment="1">
      <alignment horizontal="center" vertical="center" wrapText="1"/>
    </xf>
    <xf numFmtId="0" fontId="26" fillId="39" borderId="57" xfId="0" applyNumberFormat="1" applyFont="1" applyFill="1" applyBorder="1" applyAlignment="1" applyProtection="1">
      <alignment horizontal="center" vertical="center" wrapText="1"/>
      <protection locked="0"/>
    </xf>
    <xf numFmtId="0" fontId="26" fillId="39" borderId="62" xfId="0" applyNumberFormat="1" applyFont="1" applyFill="1" applyBorder="1" applyAlignment="1" applyProtection="1">
      <alignment horizontal="center" vertical="center" wrapText="1"/>
      <protection locked="0"/>
    </xf>
    <xf numFmtId="0" fontId="39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76" fillId="38" borderId="57" xfId="0" applyNumberFormat="1" applyFont="1" applyFill="1" applyBorder="1" applyAlignment="1">
      <alignment horizontal="center" vertical="top" wrapText="1"/>
    </xf>
    <xf numFmtId="0" fontId="76" fillId="38" borderId="58" xfId="0" applyNumberFormat="1" applyFont="1" applyFill="1" applyBorder="1" applyAlignment="1">
      <alignment horizontal="center" vertical="top" wrapText="1"/>
    </xf>
    <xf numFmtId="0" fontId="22" fillId="34" borderId="16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99"/>
      <rgbColor rgb="000000FF"/>
      <rgbColor rgb="00FFFF00"/>
      <rgbColor rgb="00FF00FF"/>
      <rgbColor rgb="0000FFFF"/>
      <rgbColor rgb="00FFA3A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1428750</xdr:colOff>
      <xdr:row>7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62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17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18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0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1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9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0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9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0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1428750</xdr:colOff>
      <xdr:row>7</xdr:row>
      <xdr:rowOff>95250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62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4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6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82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83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18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19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116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117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5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6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28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29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3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4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2</xdr:row>
      <xdr:rowOff>76200</xdr:rowOff>
    </xdr:from>
    <xdr:to>
      <xdr:col>3</xdr:col>
      <xdr:colOff>1438275</xdr:colOff>
      <xdr:row>7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52450"/>
          <a:ext cx="15716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</xdr:row>
      <xdr:rowOff>781050</xdr:rowOff>
    </xdr:from>
    <xdr:to>
      <xdr:col>7</xdr:col>
      <xdr:colOff>1438275</xdr:colOff>
      <xdr:row>2</xdr:row>
      <xdr:rowOff>790575</xdr:rowOff>
    </xdr:to>
    <xdr:sp>
      <xdr:nvSpPr>
        <xdr:cNvPr id="2" name="Line 33"/>
        <xdr:cNvSpPr>
          <a:spLocks/>
        </xdr:cNvSpPr>
      </xdr:nvSpPr>
      <xdr:spPr>
        <a:xfrm flipV="1">
          <a:off x="2943225" y="1257300"/>
          <a:ext cx="6096000" cy="9525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</xdr:row>
      <xdr:rowOff>857250</xdr:rowOff>
    </xdr:from>
    <xdr:to>
      <xdr:col>7</xdr:col>
      <xdr:colOff>1438275</xdr:colOff>
      <xdr:row>2</xdr:row>
      <xdr:rowOff>866775</xdr:rowOff>
    </xdr:to>
    <xdr:sp>
      <xdr:nvSpPr>
        <xdr:cNvPr id="3" name="Line 34"/>
        <xdr:cNvSpPr>
          <a:spLocks/>
        </xdr:cNvSpPr>
      </xdr:nvSpPr>
      <xdr:spPr>
        <a:xfrm flipV="1">
          <a:off x="2943225" y="1333500"/>
          <a:ext cx="609600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140"/>
  <sheetViews>
    <sheetView showGridLines="0" showRowColHeaders="0" showZeros="0" zoomScale="55" zoomScaleNormal="55" zoomScalePageLayoutView="0" workbookViewId="0" topLeftCell="A1">
      <selection activeCell="C10" sqref="C10:J10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8515625" style="0" customWidth="1"/>
    <col min="15" max="15" width="6.57421875" style="0" customWidth="1"/>
    <col min="16" max="16" width="3.00390625" style="0" hidden="1" customWidth="1"/>
    <col min="17" max="17" width="14.421875" style="0" hidden="1" customWidth="1"/>
    <col min="18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7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  <c r="P2" s="57">
        <v>2</v>
      </c>
      <c r="Q2" s="58" t="str">
        <f>LOOKUP(P2,P3:Q23)</f>
        <v>Select The Year</v>
      </c>
    </row>
    <row r="3" spans="1:24" ht="69.75" customHeight="1" thickBo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 t="s">
        <v>12</v>
      </c>
      <c r="L3" s="728" t="s">
        <v>61</v>
      </c>
      <c r="M3" s="729"/>
      <c r="N3" s="5"/>
      <c r="O3" s="11"/>
      <c r="P3" s="59">
        <v>1</v>
      </c>
      <c r="Q3" s="60" t="s">
        <v>11</v>
      </c>
      <c r="R3" s="61" t="s">
        <v>21</v>
      </c>
      <c r="S3" s="61" t="s">
        <v>22</v>
      </c>
      <c r="T3" s="61" t="s">
        <v>23</v>
      </c>
      <c r="U3" s="61" t="s">
        <v>24</v>
      </c>
      <c r="V3" s="61" t="s">
        <v>25</v>
      </c>
      <c r="W3" s="61" t="s">
        <v>26</v>
      </c>
      <c r="X3" s="61" t="s">
        <v>27</v>
      </c>
    </row>
    <row r="4" spans="1:24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63"/>
      <c r="L4" s="730">
        <v>2011</v>
      </c>
      <c r="M4" s="731"/>
      <c r="N4" s="63"/>
      <c r="O4" s="13"/>
      <c r="P4" s="59">
        <v>3</v>
      </c>
      <c r="Q4" s="59">
        <v>2012</v>
      </c>
      <c r="R4" s="67"/>
      <c r="S4" s="67">
        <v>1</v>
      </c>
      <c r="T4" s="67"/>
      <c r="U4" s="67"/>
      <c r="V4" s="67"/>
      <c r="W4" s="67"/>
      <c r="X4" s="67"/>
    </row>
    <row r="5" spans="1:24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62"/>
      <c r="L5" s="732"/>
      <c r="M5" s="733"/>
      <c r="N5" s="64"/>
      <c r="O5" s="14"/>
      <c r="P5" s="59">
        <v>4</v>
      </c>
      <c r="Q5" s="59">
        <v>2013</v>
      </c>
      <c r="R5" s="67"/>
      <c r="S5" s="67"/>
      <c r="T5" s="67"/>
      <c r="U5" s="67">
        <v>1</v>
      </c>
      <c r="V5" s="67"/>
      <c r="W5" s="67"/>
      <c r="X5" s="67"/>
    </row>
    <row r="6" spans="1:24" s="4" customFormat="1" ht="12" customHeight="1" thickBot="1">
      <c r="A6" s="15"/>
      <c r="B6" s="7"/>
      <c r="C6" s="71"/>
      <c r="D6" s="740" t="str">
        <f>"JANUARY "&amp;January!L4</f>
        <v>JANUARY 2011</v>
      </c>
      <c r="E6" s="740"/>
      <c r="F6" s="740"/>
      <c r="G6" s="740"/>
      <c r="H6" s="740"/>
      <c r="I6" s="740"/>
      <c r="J6" s="124"/>
      <c r="K6" s="62"/>
      <c r="L6" s="734"/>
      <c r="M6" s="735"/>
      <c r="N6" s="64"/>
      <c r="O6" s="15"/>
      <c r="P6" s="59">
        <v>6</v>
      </c>
      <c r="Q6" s="59">
        <v>2015</v>
      </c>
      <c r="R6" s="67"/>
      <c r="S6" s="67"/>
      <c r="T6" s="67"/>
      <c r="U6" s="67"/>
      <c r="V6" s="67"/>
      <c r="W6" s="67">
        <v>1</v>
      </c>
      <c r="X6" s="67"/>
    </row>
    <row r="7" spans="1:24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62"/>
      <c r="L7" s="65" t="s">
        <v>6</v>
      </c>
      <c r="M7" s="66" t="e">
        <f>LOOKUP($Q$2,$Q$4:T$11)</f>
        <v>#N/A</v>
      </c>
      <c r="N7" s="64"/>
      <c r="O7" s="15"/>
      <c r="P7" s="59">
        <v>7</v>
      </c>
      <c r="Q7" s="59">
        <v>2016</v>
      </c>
      <c r="R7" s="67"/>
      <c r="S7" s="67"/>
      <c r="T7" s="67"/>
      <c r="U7" s="67"/>
      <c r="V7" s="67"/>
      <c r="W7" s="67"/>
      <c r="X7" s="67">
        <v>1</v>
      </c>
    </row>
    <row r="8" spans="1:24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62"/>
      <c r="L8" s="65" t="s">
        <v>7</v>
      </c>
      <c r="M8" s="66" t="e">
        <f>LOOKUP($Q$2,$Q$4:U$11)</f>
        <v>#N/A</v>
      </c>
      <c r="N8" s="64"/>
      <c r="O8" s="15"/>
      <c r="P8" s="59">
        <v>8</v>
      </c>
      <c r="Q8" s="59">
        <v>2017</v>
      </c>
      <c r="R8" s="67"/>
      <c r="S8" s="67">
        <v>1</v>
      </c>
      <c r="T8" s="67"/>
      <c r="U8" s="67"/>
      <c r="V8" s="67"/>
      <c r="W8" s="67"/>
      <c r="X8" s="67"/>
    </row>
    <row r="9" spans="1:24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62"/>
      <c r="L9" s="65" t="s">
        <v>8</v>
      </c>
      <c r="M9" s="66" t="e">
        <f>LOOKUP($Q$2,$Q$4:V$11)</f>
        <v>#N/A</v>
      </c>
      <c r="N9" s="64"/>
      <c r="O9" s="15"/>
      <c r="P9" s="59">
        <v>9</v>
      </c>
      <c r="Q9" s="59">
        <v>2018</v>
      </c>
      <c r="R9" s="67"/>
      <c r="S9" s="67"/>
      <c r="T9" s="67">
        <v>1</v>
      </c>
      <c r="U9" s="67"/>
      <c r="V9" s="67"/>
      <c r="W9" s="67"/>
      <c r="X9" s="67"/>
    </row>
    <row r="10" spans="1:24" s="4" customFormat="1" ht="34.5" customHeight="1">
      <c r="A10" s="15"/>
      <c r="B10" s="7"/>
      <c r="C10" s="741" t="s">
        <v>218</v>
      </c>
      <c r="D10" s="741"/>
      <c r="E10" s="741"/>
      <c r="F10" s="741"/>
      <c r="G10" s="741"/>
      <c r="H10" s="741"/>
      <c r="I10" s="741"/>
      <c r="J10" s="741"/>
      <c r="K10" s="62"/>
      <c r="L10" s="65" t="s">
        <v>14</v>
      </c>
      <c r="M10" s="66" t="e">
        <f>LOOKUP($Q$2,$Q$4:W$11)</f>
        <v>#N/A</v>
      </c>
      <c r="N10" s="64"/>
      <c r="O10" s="15"/>
      <c r="P10" s="59">
        <v>10</v>
      </c>
      <c r="Q10" s="59">
        <v>2019</v>
      </c>
      <c r="R10" s="67"/>
      <c r="S10" s="67"/>
      <c r="T10" s="67"/>
      <c r="U10" s="67">
        <v>1</v>
      </c>
      <c r="V10" s="67"/>
      <c r="W10" s="67"/>
      <c r="X10" s="67"/>
    </row>
    <row r="11" spans="1:24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62"/>
      <c r="L11" s="65" t="s">
        <v>9</v>
      </c>
      <c r="M11" s="66" t="e">
        <f>LOOKUP($Q$2,$Q$4:X$11)</f>
        <v>#N/A</v>
      </c>
      <c r="N11" s="64"/>
      <c r="O11" s="15"/>
      <c r="P11" s="59">
        <v>11</v>
      </c>
      <c r="Q11" s="59">
        <v>2020</v>
      </c>
      <c r="R11" s="67"/>
      <c r="S11" s="67"/>
      <c r="T11" s="67"/>
      <c r="U11" s="67"/>
      <c r="V11" s="67">
        <v>1</v>
      </c>
      <c r="W11" s="67"/>
      <c r="X11" s="67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62"/>
      <c r="L12" s="62"/>
      <c r="M12" s="29"/>
      <c r="N12" s="62"/>
      <c r="O12" s="11"/>
    </row>
    <row r="13" spans="1:17" ht="13.5" thickBot="1">
      <c r="A13" s="26"/>
      <c r="B13" s="5"/>
      <c r="C13" s="68"/>
      <c r="D13" s="122"/>
      <c r="K13" s="5"/>
      <c r="L13" s="5"/>
      <c r="M13" s="10" t="s">
        <v>12</v>
      </c>
      <c r="N13" s="5"/>
      <c r="O13" s="11"/>
      <c r="P13" s="9"/>
      <c r="Q13" s="9"/>
    </row>
    <row r="14" spans="1:15" ht="14.25" customHeight="1" thickTop="1">
      <c r="A14" s="27">
        <v>1</v>
      </c>
      <c r="B14" s="5"/>
      <c r="C14" s="745"/>
      <c r="D14" s="407" t="s">
        <v>48</v>
      </c>
      <c r="E14" s="534">
        <v>3</v>
      </c>
      <c r="F14" s="527">
        <v>4</v>
      </c>
      <c r="G14" s="527">
        <v>5</v>
      </c>
      <c r="H14" s="527">
        <v>6</v>
      </c>
      <c r="I14" s="178">
        <v>7</v>
      </c>
      <c r="J14" s="49"/>
      <c r="K14" s="5"/>
      <c r="L14" s="5"/>
      <c r="M14" s="29" t="s">
        <v>10</v>
      </c>
      <c r="N14" s="5"/>
      <c r="O14" s="11"/>
    </row>
    <row r="15" spans="1:15" ht="14.25" customHeight="1">
      <c r="A15" s="27"/>
      <c r="B15" s="5"/>
      <c r="C15" s="745"/>
      <c r="D15" s="46"/>
      <c r="E15" s="339"/>
      <c r="F15" s="337"/>
      <c r="G15" s="337"/>
      <c r="H15" s="337"/>
      <c r="I15" s="344"/>
      <c r="J15" s="49"/>
      <c r="K15" s="5"/>
      <c r="L15" s="5"/>
      <c r="M15" s="29"/>
      <c r="N15" s="5"/>
      <c r="O15" s="11"/>
    </row>
    <row r="16" spans="1:15" ht="14.25" customHeight="1">
      <c r="A16" s="27"/>
      <c r="B16" s="5"/>
      <c r="C16" s="745"/>
      <c r="D16" s="46"/>
      <c r="E16" s="339"/>
      <c r="F16" s="337"/>
      <c r="G16" s="337"/>
      <c r="H16" s="337"/>
      <c r="I16" s="338"/>
      <c r="J16" s="49"/>
      <c r="K16" s="5"/>
      <c r="L16" s="5"/>
      <c r="M16" s="29"/>
      <c r="N16" s="5"/>
      <c r="O16" s="11"/>
    </row>
    <row r="17" spans="1:15" ht="14.25" customHeight="1">
      <c r="A17" s="27"/>
      <c r="B17" s="5"/>
      <c r="C17" s="745"/>
      <c r="D17" s="46"/>
      <c r="E17" s="339"/>
      <c r="F17" s="337"/>
      <c r="G17" s="337"/>
      <c r="H17" s="337"/>
      <c r="I17" s="338"/>
      <c r="J17" s="49"/>
      <c r="K17" s="5"/>
      <c r="L17" s="5"/>
      <c r="M17" s="29"/>
      <c r="N17" s="5"/>
      <c r="O17" s="11"/>
    </row>
    <row r="18" spans="1:15" ht="14.25" customHeight="1">
      <c r="A18" s="27"/>
      <c r="B18" s="5"/>
      <c r="C18" s="745"/>
      <c r="D18" s="46"/>
      <c r="E18" s="339"/>
      <c r="F18" s="337"/>
      <c r="G18" s="337"/>
      <c r="H18" s="337"/>
      <c r="I18" s="338"/>
      <c r="J18" s="49"/>
      <c r="K18" s="5"/>
      <c r="L18" s="5"/>
      <c r="M18" s="29"/>
      <c r="N18" s="5"/>
      <c r="O18" s="11"/>
    </row>
    <row r="19" spans="1:15" ht="14.25" customHeight="1">
      <c r="A19" s="27"/>
      <c r="B19" s="5"/>
      <c r="C19" s="745"/>
      <c r="D19" s="46"/>
      <c r="E19" s="339"/>
      <c r="F19" s="337"/>
      <c r="G19" s="337"/>
      <c r="H19" s="337"/>
      <c r="I19" s="338"/>
      <c r="J19" s="49"/>
      <c r="K19" s="5"/>
      <c r="L19" s="5"/>
      <c r="M19" s="29"/>
      <c r="N19" s="5"/>
      <c r="O19" s="11"/>
    </row>
    <row r="20" spans="1:15" ht="14.25" customHeight="1">
      <c r="A20" s="27"/>
      <c r="B20" s="5"/>
      <c r="C20" s="745"/>
      <c r="D20" s="46"/>
      <c r="E20" s="339"/>
      <c r="F20" s="337"/>
      <c r="G20" s="337"/>
      <c r="H20" s="337"/>
      <c r="I20" s="338"/>
      <c r="J20" s="49"/>
      <c r="K20" s="5"/>
      <c r="L20" s="5"/>
      <c r="M20" s="29"/>
      <c r="N20" s="5"/>
      <c r="O20" s="11"/>
    </row>
    <row r="21" spans="1:15" ht="14.25" customHeight="1">
      <c r="A21" s="27"/>
      <c r="B21" s="5"/>
      <c r="C21" s="745"/>
      <c r="D21" s="46"/>
      <c r="E21" s="339"/>
      <c r="F21" s="337"/>
      <c r="G21" s="337"/>
      <c r="H21" s="337"/>
      <c r="I21" s="338"/>
      <c r="J21" s="49"/>
      <c r="K21" s="5"/>
      <c r="L21" s="5"/>
      <c r="M21" s="29"/>
      <c r="N21" s="5"/>
      <c r="O21" s="11"/>
    </row>
    <row r="22" spans="1:15" ht="14.25" customHeight="1">
      <c r="A22" s="27"/>
      <c r="B22" s="5"/>
      <c r="C22" s="745"/>
      <c r="D22" s="46"/>
      <c r="E22" s="339"/>
      <c r="F22" s="337"/>
      <c r="G22" s="337"/>
      <c r="H22" s="337"/>
      <c r="I22" s="338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45"/>
      <c r="D23" s="74"/>
      <c r="E23" s="320"/>
      <c r="F23" s="348"/>
      <c r="G23" s="348"/>
      <c r="H23" s="348"/>
      <c r="I23" s="344"/>
      <c r="J23" s="87"/>
      <c r="K23" s="5"/>
      <c r="L23" s="5"/>
      <c r="M23" s="5"/>
      <c r="N23" s="6"/>
      <c r="O23" s="14"/>
      <c r="P23" s="9"/>
      <c r="Q23" s="9"/>
    </row>
    <row r="24" spans="1:15" s="4" customFormat="1" ht="12" customHeight="1">
      <c r="A24" s="15"/>
      <c r="B24" s="7"/>
      <c r="C24" s="745"/>
      <c r="D24" s="78"/>
      <c r="E24" s="201"/>
      <c r="F24" s="176"/>
      <c r="G24" s="176"/>
      <c r="H24" s="176"/>
      <c r="I24" s="177"/>
      <c r="J24" s="89"/>
      <c r="K24" s="5"/>
      <c r="L24" s="5"/>
      <c r="M24" s="5"/>
      <c r="N24" s="7"/>
      <c r="O24" s="15"/>
    </row>
    <row r="25" spans="1:15" s="4" customFormat="1" ht="12" customHeight="1">
      <c r="A25" s="15"/>
      <c r="B25" s="7"/>
      <c r="C25" s="745"/>
      <c r="D25" s="78"/>
      <c r="E25" s="201"/>
      <c r="F25" s="176"/>
      <c r="G25" s="176"/>
      <c r="H25" s="176"/>
      <c r="I25" s="177"/>
      <c r="J25" s="89"/>
      <c r="K25" s="5"/>
      <c r="L25" s="5"/>
      <c r="M25" s="5"/>
      <c r="N25" s="7"/>
      <c r="O25" s="15"/>
    </row>
    <row r="26" spans="1:15" s="4" customFormat="1" ht="12" customHeight="1">
      <c r="A26" s="15"/>
      <c r="B26" s="7"/>
      <c r="C26" s="745"/>
      <c r="D26" s="78"/>
      <c r="E26" s="201"/>
      <c r="F26" s="176"/>
      <c r="G26" s="176"/>
      <c r="H26" s="176"/>
      <c r="I26" s="177"/>
      <c r="J26" s="89"/>
      <c r="K26" s="5"/>
      <c r="L26" s="5"/>
      <c r="M26" s="5"/>
      <c r="N26" s="7"/>
      <c r="O26" s="15"/>
    </row>
    <row r="27" spans="1:15" s="4" customFormat="1" ht="12" customHeight="1">
      <c r="A27" s="15"/>
      <c r="B27" s="7"/>
      <c r="C27" s="745"/>
      <c r="D27" s="78"/>
      <c r="E27" s="201"/>
      <c r="F27" s="176"/>
      <c r="G27" s="176"/>
      <c r="H27" s="176"/>
      <c r="I27" s="177"/>
      <c r="J27" s="89"/>
      <c r="K27" s="5"/>
      <c r="L27" s="5"/>
      <c r="M27" s="5"/>
      <c r="N27" s="7"/>
      <c r="O27" s="15"/>
    </row>
    <row r="28" spans="1:15" s="4" customFormat="1" ht="12" customHeight="1">
      <c r="A28" s="15"/>
      <c r="B28" s="7"/>
      <c r="C28" s="745"/>
      <c r="D28" s="78"/>
      <c r="E28" s="201"/>
      <c r="F28" s="176"/>
      <c r="G28" s="176"/>
      <c r="H28" s="176"/>
      <c r="I28" s="177"/>
      <c r="J28" s="89"/>
      <c r="K28" s="5"/>
      <c r="L28" s="5"/>
      <c r="M28" s="5"/>
      <c r="N28" s="7"/>
      <c r="O28" s="15"/>
    </row>
    <row r="29" spans="1:15" s="4" customFormat="1" ht="12" customHeight="1">
      <c r="A29" s="15"/>
      <c r="B29" s="7"/>
      <c r="C29" s="745"/>
      <c r="D29" s="78"/>
      <c r="E29" s="201"/>
      <c r="F29" s="176"/>
      <c r="G29" s="176"/>
      <c r="H29" s="176"/>
      <c r="I29" s="177"/>
      <c r="J29" s="89"/>
      <c r="K29" s="5"/>
      <c r="L29" s="5"/>
      <c r="M29" s="5"/>
      <c r="N29" s="7"/>
      <c r="O29" s="15"/>
    </row>
    <row r="30" spans="1:15" s="4" customFormat="1" ht="12" customHeight="1">
      <c r="A30" s="23"/>
      <c r="B30" s="7"/>
      <c r="C30" s="745"/>
      <c r="D30" s="82"/>
      <c r="E30" s="203"/>
      <c r="F30" s="349"/>
      <c r="G30" s="349"/>
      <c r="H30" s="349"/>
      <c r="I30" s="345"/>
      <c r="J30" s="89"/>
      <c r="K30" s="5"/>
      <c r="L30" s="5"/>
      <c r="M30" s="5"/>
      <c r="N30" s="7"/>
      <c r="O30" s="15"/>
    </row>
    <row r="31" spans="1:15" ht="14.25" customHeight="1">
      <c r="A31" s="24">
        <f>I14+1</f>
        <v>8</v>
      </c>
      <c r="B31" s="5"/>
      <c r="C31" s="744"/>
      <c r="D31" s="46" t="str">
        <f>A31&amp;"/"&amp;A40</f>
        <v>8/9</v>
      </c>
      <c r="E31" s="339">
        <f>A40+1</f>
        <v>10</v>
      </c>
      <c r="F31" s="337">
        <f>E31+1</f>
        <v>11</v>
      </c>
      <c r="G31" s="337">
        <f>F31+1</f>
        <v>12</v>
      </c>
      <c r="H31" s="337">
        <f>G31+1</f>
        <v>13</v>
      </c>
      <c r="I31" s="343">
        <f>H31+1</f>
        <v>14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5"/>
      <c r="C32" s="744"/>
      <c r="D32" s="46"/>
      <c r="E32" s="339"/>
      <c r="F32" s="337"/>
      <c r="G32" s="337"/>
      <c r="H32" s="337"/>
      <c r="I32" s="338"/>
      <c r="J32" s="49"/>
      <c r="K32" s="5"/>
      <c r="L32" s="5"/>
      <c r="M32" s="5"/>
      <c r="N32" s="5"/>
      <c r="O32" s="11"/>
    </row>
    <row r="33" spans="1:15" ht="14.25" customHeight="1">
      <c r="A33" s="24"/>
      <c r="B33" s="5"/>
      <c r="C33" s="744"/>
      <c r="D33" s="46"/>
      <c r="E33" s="339"/>
      <c r="F33" s="337"/>
      <c r="G33" s="337"/>
      <c r="H33" s="337"/>
      <c r="I33" s="338"/>
      <c r="J33" s="49"/>
      <c r="K33" s="5"/>
      <c r="L33" s="5"/>
      <c r="M33" s="5"/>
      <c r="N33" s="5"/>
      <c r="O33" s="11"/>
    </row>
    <row r="34" spans="1:15" ht="14.25" customHeight="1">
      <c r="A34" s="24"/>
      <c r="B34" s="5"/>
      <c r="C34" s="744"/>
      <c r="D34" s="46"/>
      <c r="E34" s="339"/>
      <c r="F34" s="337"/>
      <c r="G34" s="337"/>
      <c r="H34" s="337"/>
      <c r="I34" s="338"/>
      <c r="J34" s="49"/>
      <c r="K34" s="5"/>
      <c r="L34" s="5"/>
      <c r="M34" s="5"/>
      <c r="N34" s="5"/>
      <c r="O34" s="11"/>
    </row>
    <row r="35" spans="1:15" ht="14.25" customHeight="1">
      <c r="A35" s="24"/>
      <c r="B35" s="5"/>
      <c r="C35" s="744"/>
      <c r="D35" s="46"/>
      <c r="E35" s="339"/>
      <c r="F35" s="337"/>
      <c r="G35" s="337"/>
      <c r="H35" s="337"/>
      <c r="I35" s="338"/>
      <c r="J35" s="49"/>
      <c r="K35" s="5"/>
      <c r="L35" s="5"/>
      <c r="M35" s="5"/>
      <c r="N35" s="5"/>
      <c r="O35" s="11"/>
    </row>
    <row r="36" spans="1:15" ht="14.25" customHeight="1">
      <c r="A36" s="24"/>
      <c r="B36" s="5"/>
      <c r="C36" s="744"/>
      <c r="D36" s="46"/>
      <c r="E36" s="339"/>
      <c r="F36" s="337"/>
      <c r="G36" s="337"/>
      <c r="H36" s="337"/>
      <c r="I36" s="338"/>
      <c r="J36" s="49"/>
      <c r="K36" s="5"/>
      <c r="L36" s="5"/>
      <c r="M36" s="5"/>
      <c r="N36" s="5"/>
      <c r="O36" s="11"/>
    </row>
    <row r="37" spans="1:15" ht="14.25" customHeight="1">
      <c r="A37" s="24"/>
      <c r="B37" s="5"/>
      <c r="C37" s="744"/>
      <c r="D37" s="46"/>
      <c r="E37" s="339"/>
      <c r="F37" s="337"/>
      <c r="G37" s="337"/>
      <c r="H37" s="337"/>
      <c r="I37" s="338"/>
      <c r="J37" s="49"/>
      <c r="K37" s="5"/>
      <c r="L37" s="5"/>
      <c r="M37" s="5"/>
      <c r="N37" s="5"/>
      <c r="O37" s="11"/>
    </row>
    <row r="38" spans="1:15" ht="14.25" customHeight="1">
      <c r="A38" s="24"/>
      <c r="B38" s="5"/>
      <c r="C38" s="744"/>
      <c r="D38" s="46"/>
      <c r="E38" s="339"/>
      <c r="F38" s="337"/>
      <c r="G38" s="337"/>
      <c r="H38" s="337"/>
      <c r="I38" s="338"/>
      <c r="J38" s="49"/>
      <c r="K38" s="5"/>
      <c r="L38" s="5"/>
      <c r="M38" s="5"/>
      <c r="N38" s="5"/>
      <c r="O38" s="11"/>
    </row>
    <row r="39" spans="1:15" ht="14.25" customHeight="1">
      <c r="A39" s="24"/>
      <c r="B39" s="5"/>
      <c r="C39" s="744"/>
      <c r="D39" s="46"/>
      <c r="E39" s="339"/>
      <c r="F39" s="337"/>
      <c r="G39" s="337"/>
      <c r="H39" s="337"/>
      <c r="I39" s="338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9</v>
      </c>
      <c r="B40" s="6"/>
      <c r="C40" s="744"/>
      <c r="D40" s="74"/>
      <c r="E40" s="320"/>
      <c r="F40" s="348"/>
      <c r="G40" s="348"/>
      <c r="H40" s="348"/>
      <c r="I40" s="344"/>
      <c r="J40" s="87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4"/>
      <c r="D41" s="78"/>
      <c r="E41" s="201"/>
      <c r="F41" s="176"/>
      <c r="G41" s="176"/>
      <c r="H41" s="176"/>
      <c r="I41" s="177"/>
      <c r="J41" s="89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4"/>
      <c r="D42" s="78"/>
      <c r="E42" s="201"/>
      <c r="F42" s="176"/>
      <c r="G42" s="176"/>
      <c r="H42" s="176"/>
      <c r="I42" s="177"/>
      <c r="J42" s="89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4"/>
      <c r="D43" s="78"/>
      <c r="E43" s="201"/>
      <c r="F43" s="176"/>
      <c r="G43" s="176"/>
      <c r="H43" s="176"/>
      <c r="I43" s="177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4"/>
      <c r="D44" s="78"/>
      <c r="E44" s="201"/>
      <c r="F44" s="176"/>
      <c r="G44" s="176"/>
      <c r="H44" s="176"/>
      <c r="I44" s="177"/>
      <c r="J44" s="89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4"/>
      <c r="D45" s="78"/>
      <c r="E45" s="201"/>
      <c r="F45" s="176"/>
      <c r="G45" s="176"/>
      <c r="H45" s="176"/>
      <c r="I45" s="177"/>
      <c r="J45" s="89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4"/>
      <c r="D46" s="78"/>
      <c r="E46" s="201"/>
      <c r="F46" s="176"/>
      <c r="G46" s="176"/>
      <c r="H46" s="176"/>
      <c r="I46" s="177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4"/>
      <c r="D47" s="82"/>
      <c r="E47" s="203"/>
      <c r="F47" s="349"/>
      <c r="G47" s="349"/>
      <c r="H47" s="349"/>
      <c r="I47" s="345"/>
      <c r="J47" s="89"/>
      <c r="K47" s="6"/>
      <c r="L47" s="5"/>
      <c r="M47" s="5"/>
      <c r="N47" s="6"/>
      <c r="O47" s="14"/>
    </row>
    <row r="48" spans="1:15" ht="14.25" customHeight="1">
      <c r="A48" s="24">
        <f>I31+1</f>
        <v>15</v>
      </c>
      <c r="B48" s="5"/>
      <c r="C48" s="742"/>
      <c r="D48" s="19" t="str">
        <f>A48&amp;"/"&amp;A57</f>
        <v>15/16</v>
      </c>
      <c r="E48" s="350">
        <f>A57+1</f>
        <v>17</v>
      </c>
      <c r="F48" s="167">
        <f>E48+1</f>
        <v>18</v>
      </c>
      <c r="G48" s="167">
        <f>F48+1</f>
        <v>19</v>
      </c>
      <c r="H48" s="167">
        <f>G48+1</f>
        <v>20</v>
      </c>
      <c r="I48" s="343">
        <f>H48+1</f>
        <v>21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5"/>
      <c r="C49" s="742"/>
      <c r="D49" s="46"/>
      <c r="E49" s="339"/>
      <c r="F49" s="337"/>
      <c r="G49" s="337"/>
      <c r="H49" s="337"/>
      <c r="I49" s="338"/>
      <c r="J49" s="49"/>
      <c r="K49" s="5"/>
      <c r="L49" s="5"/>
      <c r="M49" s="5"/>
      <c r="N49" s="5"/>
      <c r="O49" s="11"/>
    </row>
    <row r="50" spans="1:15" ht="14.25" customHeight="1">
      <c r="A50" s="24"/>
      <c r="B50" s="5"/>
      <c r="C50" s="742"/>
      <c r="D50" s="46"/>
      <c r="E50" s="339"/>
      <c r="F50" s="337"/>
      <c r="G50" s="337"/>
      <c r="H50" s="337"/>
      <c r="I50" s="338"/>
      <c r="J50" s="49"/>
      <c r="K50" s="5"/>
      <c r="L50" s="5"/>
      <c r="M50" s="5"/>
      <c r="N50" s="5"/>
      <c r="O50" s="11"/>
    </row>
    <row r="51" spans="1:15" ht="14.25" customHeight="1">
      <c r="A51" s="24"/>
      <c r="B51" s="5"/>
      <c r="C51" s="742"/>
      <c r="D51" s="46"/>
      <c r="E51" s="339"/>
      <c r="F51" s="337"/>
      <c r="G51" s="337"/>
      <c r="H51" s="337"/>
      <c r="I51" s="338"/>
      <c r="J51" s="49"/>
      <c r="K51" s="5"/>
      <c r="L51" s="5"/>
      <c r="M51" s="5"/>
      <c r="N51" s="5"/>
      <c r="O51" s="11"/>
    </row>
    <row r="52" spans="1:15" ht="14.25" customHeight="1">
      <c r="A52" s="24"/>
      <c r="B52" s="5"/>
      <c r="C52" s="742"/>
      <c r="D52" s="46"/>
      <c r="E52" s="339"/>
      <c r="F52" s="337"/>
      <c r="G52" s="337"/>
      <c r="H52" s="337"/>
      <c r="I52" s="338"/>
      <c r="J52" s="49"/>
      <c r="K52" s="5"/>
      <c r="L52" s="5"/>
      <c r="M52" s="5"/>
      <c r="N52" s="5"/>
      <c r="O52" s="11"/>
    </row>
    <row r="53" spans="1:15" ht="14.25" customHeight="1">
      <c r="A53" s="24"/>
      <c r="B53" s="5"/>
      <c r="C53" s="742"/>
      <c r="D53" s="46"/>
      <c r="E53" s="339"/>
      <c r="F53" s="337"/>
      <c r="G53" s="337"/>
      <c r="H53" s="337"/>
      <c r="I53" s="338"/>
      <c r="J53" s="49"/>
      <c r="K53" s="5"/>
      <c r="L53" s="5"/>
      <c r="M53" s="5"/>
      <c r="N53" s="5"/>
      <c r="O53" s="11"/>
    </row>
    <row r="54" spans="1:15" ht="14.25" customHeight="1">
      <c r="A54" s="24"/>
      <c r="B54" s="5"/>
      <c r="C54" s="742"/>
      <c r="D54" s="46"/>
      <c r="E54" s="339"/>
      <c r="F54" s="337"/>
      <c r="G54" s="337"/>
      <c r="H54" s="337"/>
      <c r="I54" s="338"/>
      <c r="J54" s="49"/>
      <c r="K54" s="5"/>
      <c r="L54" s="5"/>
      <c r="M54" s="5"/>
      <c r="N54" s="5"/>
      <c r="O54" s="11"/>
    </row>
    <row r="55" spans="1:15" ht="14.25" customHeight="1">
      <c r="A55" s="24"/>
      <c r="B55" s="5"/>
      <c r="C55" s="742"/>
      <c r="D55" s="46"/>
      <c r="E55" s="339"/>
      <c r="F55" s="337"/>
      <c r="G55" s="337"/>
      <c r="H55" s="337"/>
      <c r="I55" s="338"/>
      <c r="J55" s="49"/>
      <c r="K55" s="5"/>
      <c r="L55" s="5"/>
      <c r="M55" s="5"/>
      <c r="N55" s="5"/>
      <c r="O55" s="11"/>
    </row>
    <row r="56" spans="1:15" ht="14.25" customHeight="1">
      <c r="A56" s="24"/>
      <c r="B56" s="5"/>
      <c r="C56" s="742"/>
      <c r="D56" s="46"/>
      <c r="E56" s="339"/>
      <c r="F56" s="337"/>
      <c r="G56" s="337"/>
      <c r="H56" s="337"/>
      <c r="I56" s="338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16</v>
      </c>
      <c r="B57" s="6"/>
      <c r="C57" s="742"/>
      <c r="D57" s="74"/>
      <c r="E57" s="351"/>
      <c r="F57" s="348"/>
      <c r="G57" s="348"/>
      <c r="H57" s="348"/>
      <c r="I57" s="344"/>
      <c r="J57" s="87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2"/>
      <c r="D58" s="78"/>
      <c r="E58" s="201"/>
      <c r="F58" s="176"/>
      <c r="G58" s="176"/>
      <c r="H58" s="176"/>
      <c r="I58" s="177"/>
      <c r="J58" s="89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2"/>
      <c r="D59" s="78"/>
      <c r="E59" s="201"/>
      <c r="F59" s="176"/>
      <c r="G59" s="176"/>
      <c r="H59" s="176"/>
      <c r="I59" s="177"/>
      <c r="J59" s="89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2"/>
      <c r="D60" s="78"/>
      <c r="E60" s="201"/>
      <c r="F60" s="176"/>
      <c r="G60" s="176"/>
      <c r="H60" s="176"/>
      <c r="I60" s="177"/>
      <c r="J60" s="89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2"/>
      <c r="D61" s="78"/>
      <c r="E61" s="201"/>
      <c r="F61" s="176"/>
      <c r="G61" s="176"/>
      <c r="H61" s="176"/>
      <c r="I61" s="177"/>
      <c r="J61" s="89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2"/>
      <c r="D62" s="78"/>
      <c r="E62" s="201"/>
      <c r="F62" s="176"/>
      <c r="G62" s="176"/>
      <c r="H62" s="176"/>
      <c r="I62" s="177"/>
      <c r="J62" s="89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2"/>
      <c r="D63" s="78"/>
      <c r="E63" s="201"/>
      <c r="F63" s="176"/>
      <c r="G63" s="176"/>
      <c r="H63" s="176"/>
      <c r="I63" s="177"/>
      <c r="J63" s="89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2"/>
      <c r="D64" s="82"/>
      <c r="E64" s="203"/>
      <c r="F64" s="349"/>
      <c r="G64" s="349"/>
      <c r="H64" s="349"/>
      <c r="I64" s="345"/>
      <c r="J64" s="89"/>
      <c r="K64" s="6"/>
      <c r="L64" s="5"/>
      <c r="M64" s="5"/>
      <c r="N64" s="6"/>
      <c r="O64" s="14"/>
    </row>
    <row r="65" spans="1:15" ht="14.25" customHeight="1">
      <c r="A65" s="24">
        <f>I48+1</f>
        <v>22</v>
      </c>
      <c r="B65" s="72"/>
      <c r="C65" s="742"/>
      <c r="D65" s="19" t="str">
        <f>A65&amp;"/"&amp;A66</f>
        <v>22/23</v>
      </c>
      <c r="E65" s="350">
        <f>A66+1</f>
        <v>24</v>
      </c>
      <c r="F65" s="167">
        <f>E65+1</f>
        <v>25</v>
      </c>
      <c r="G65" s="167">
        <f>F65+1</f>
        <v>26</v>
      </c>
      <c r="H65" s="167">
        <f>G65+1</f>
        <v>27</v>
      </c>
      <c r="I65" s="343">
        <f>H65+1</f>
        <v>28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23</v>
      </c>
      <c r="B66" s="6"/>
      <c r="C66" s="742"/>
      <c r="D66" s="74"/>
      <c r="E66" s="351"/>
      <c r="F66" s="348"/>
      <c r="G66" s="352"/>
      <c r="H66" s="352"/>
      <c r="I66" s="346"/>
      <c r="J66" s="87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2"/>
      <c r="D67" s="74"/>
      <c r="E67" s="351"/>
      <c r="F67" s="348"/>
      <c r="G67" s="352"/>
      <c r="H67" s="352"/>
      <c r="I67" s="346"/>
      <c r="J67" s="87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42"/>
      <c r="D68" s="74"/>
      <c r="E68" s="351"/>
      <c r="F68" s="348"/>
      <c r="G68" s="352"/>
      <c r="H68" s="352"/>
      <c r="I68" s="346"/>
      <c r="J68" s="87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42"/>
      <c r="D69" s="74"/>
      <c r="E69" s="351"/>
      <c r="F69" s="348"/>
      <c r="G69" s="352"/>
      <c r="H69" s="352"/>
      <c r="I69" s="346"/>
      <c r="J69" s="87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42"/>
      <c r="D70" s="74"/>
      <c r="E70" s="351"/>
      <c r="F70" s="348"/>
      <c r="G70" s="352"/>
      <c r="H70" s="352"/>
      <c r="I70" s="346"/>
      <c r="J70" s="87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2"/>
      <c r="D71" s="74"/>
      <c r="E71" s="351"/>
      <c r="F71" s="348"/>
      <c r="G71" s="352"/>
      <c r="H71" s="352"/>
      <c r="I71" s="346"/>
      <c r="J71" s="87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2"/>
      <c r="D72" s="74"/>
      <c r="E72" s="351"/>
      <c r="F72" s="348"/>
      <c r="G72" s="352"/>
      <c r="H72" s="352"/>
      <c r="I72" s="346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2"/>
      <c r="D73" s="74"/>
      <c r="E73" s="351"/>
      <c r="F73" s="348"/>
      <c r="G73" s="352"/>
      <c r="H73" s="352"/>
      <c r="I73" s="346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2"/>
      <c r="D74" s="74"/>
      <c r="E74" s="351"/>
      <c r="F74" s="348"/>
      <c r="G74" s="352"/>
      <c r="H74" s="352"/>
      <c r="I74" s="346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2"/>
      <c r="D75" s="91"/>
      <c r="E75" s="353"/>
      <c r="F75" s="354"/>
      <c r="G75" s="354"/>
      <c r="H75" s="354"/>
      <c r="I75" s="347"/>
      <c r="J75" s="115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2"/>
      <c r="D76" s="91"/>
      <c r="E76" s="353"/>
      <c r="F76" s="354"/>
      <c r="G76" s="354"/>
      <c r="H76" s="354"/>
      <c r="I76" s="347"/>
      <c r="J76" s="115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2"/>
      <c r="D77" s="91"/>
      <c r="E77" s="353"/>
      <c r="F77" s="354"/>
      <c r="G77" s="354"/>
      <c r="H77" s="354"/>
      <c r="I77" s="347"/>
      <c r="J77" s="115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2"/>
      <c r="D78" s="91"/>
      <c r="E78" s="353"/>
      <c r="F78" s="354"/>
      <c r="G78" s="354"/>
      <c r="H78" s="354"/>
      <c r="I78" s="347"/>
      <c r="J78" s="115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2"/>
      <c r="D79" s="110"/>
      <c r="E79" s="353"/>
      <c r="F79" s="354"/>
      <c r="G79" s="354"/>
      <c r="H79" s="354"/>
      <c r="I79" s="347"/>
      <c r="J79" s="11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2"/>
      <c r="D80" s="91"/>
      <c r="E80" s="353"/>
      <c r="F80" s="354"/>
      <c r="G80" s="354"/>
      <c r="H80" s="354"/>
      <c r="I80" s="347"/>
      <c r="J80" s="115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2"/>
      <c r="D81" s="94"/>
      <c r="E81" s="355"/>
      <c r="F81" s="354"/>
      <c r="G81" s="354"/>
      <c r="H81" s="354"/>
      <c r="I81" s="347"/>
      <c r="J81" s="115"/>
      <c r="K81" s="6"/>
      <c r="L81" s="5"/>
      <c r="M81" s="5"/>
      <c r="N81" s="6"/>
      <c r="O81" s="14"/>
    </row>
    <row r="82" spans="1:15" ht="14.25" customHeight="1" thickTop="1">
      <c r="A82" s="24">
        <f>I65+1</f>
        <v>29</v>
      </c>
      <c r="B82" s="5"/>
      <c r="C82" s="742" t="s">
        <v>54</v>
      </c>
      <c r="D82" s="19" t="str">
        <f>A82&amp;"/"&amp;A91</f>
        <v>29/30</v>
      </c>
      <c r="E82" s="149">
        <f>IF(OR(A91=31,A91=0)=TRUE,0,A91+1)</f>
        <v>31</v>
      </c>
      <c r="F82" s="54"/>
      <c r="G82" s="55"/>
      <c r="H82" s="55"/>
      <c r="I82" s="55"/>
      <c r="J82" s="49"/>
      <c r="K82" s="5"/>
      <c r="L82" s="5"/>
      <c r="M82" s="5"/>
      <c r="N82" s="5"/>
      <c r="O82" s="11"/>
    </row>
    <row r="83" spans="1:15" ht="14.25" customHeight="1">
      <c r="A83" s="24"/>
      <c r="B83" s="5"/>
      <c r="C83" s="742"/>
      <c r="D83" s="46"/>
      <c r="E83" s="583"/>
      <c r="F83" s="584"/>
      <c r="G83" s="49"/>
      <c r="H83" s="49"/>
      <c r="I83" s="49"/>
      <c r="J83" s="49"/>
      <c r="K83" s="5"/>
      <c r="L83" s="5"/>
      <c r="M83" s="5"/>
      <c r="N83" s="5"/>
      <c r="O83" s="11"/>
    </row>
    <row r="84" spans="1:15" ht="14.25" customHeight="1">
      <c r="A84" s="24"/>
      <c r="B84" s="5"/>
      <c r="C84" s="742"/>
      <c r="D84" s="46"/>
      <c r="E84" s="583"/>
      <c r="F84" s="584"/>
      <c r="G84" s="49"/>
      <c r="H84" s="49"/>
      <c r="I84" s="49"/>
      <c r="J84" s="49"/>
      <c r="K84" s="5"/>
      <c r="L84" s="5"/>
      <c r="M84" s="5"/>
      <c r="N84" s="5"/>
      <c r="O84" s="11"/>
    </row>
    <row r="85" spans="1:15" ht="14.25" customHeight="1">
      <c r="A85" s="24"/>
      <c r="B85" s="5"/>
      <c r="C85" s="742"/>
      <c r="D85" s="46"/>
      <c r="E85" s="583"/>
      <c r="F85" s="584"/>
      <c r="G85" s="49"/>
      <c r="H85" s="49"/>
      <c r="I85" s="49"/>
      <c r="J85" s="49"/>
      <c r="K85" s="5"/>
      <c r="L85" s="5"/>
      <c r="M85" s="5"/>
      <c r="N85" s="5"/>
      <c r="O85" s="11"/>
    </row>
    <row r="86" spans="1:15" ht="14.25" customHeight="1">
      <c r="A86" s="24"/>
      <c r="B86" s="5"/>
      <c r="C86" s="742"/>
      <c r="D86" s="46"/>
      <c r="E86" s="583"/>
      <c r="F86" s="584"/>
      <c r="G86" s="49"/>
      <c r="H86" s="49"/>
      <c r="I86" s="49"/>
      <c r="J86" s="49"/>
      <c r="K86" s="5"/>
      <c r="L86" s="5"/>
      <c r="M86" s="5"/>
      <c r="N86" s="5"/>
      <c r="O86" s="11"/>
    </row>
    <row r="87" spans="1:15" ht="14.25" customHeight="1">
      <c r="A87" s="24"/>
      <c r="B87" s="5"/>
      <c r="C87" s="742"/>
      <c r="D87" s="46"/>
      <c r="E87" s="583"/>
      <c r="F87" s="584"/>
      <c r="G87" s="49"/>
      <c r="H87" s="49"/>
      <c r="I87" s="49"/>
      <c r="J87" s="49"/>
      <c r="K87" s="5"/>
      <c r="L87" s="5"/>
      <c r="M87" s="5"/>
      <c r="N87" s="5"/>
      <c r="O87" s="11"/>
    </row>
    <row r="88" spans="1:15" ht="14.25" customHeight="1">
      <c r="A88" s="24"/>
      <c r="B88" s="5"/>
      <c r="C88" s="742"/>
      <c r="D88" s="46"/>
      <c r="E88" s="583"/>
      <c r="F88" s="584"/>
      <c r="G88" s="49"/>
      <c r="H88" s="49"/>
      <c r="I88" s="49"/>
      <c r="J88" s="49"/>
      <c r="K88" s="5"/>
      <c r="L88" s="5"/>
      <c r="M88" s="5"/>
      <c r="N88" s="5"/>
      <c r="O88" s="11"/>
    </row>
    <row r="89" spans="1:15" ht="14.25" customHeight="1">
      <c r="A89" s="24"/>
      <c r="B89" s="5"/>
      <c r="C89" s="742"/>
      <c r="D89" s="46"/>
      <c r="E89" s="583"/>
      <c r="F89" s="584"/>
      <c r="G89" s="49"/>
      <c r="H89" s="49"/>
      <c r="I89" s="49"/>
      <c r="J89" s="49"/>
      <c r="K89" s="5"/>
      <c r="L89" s="5"/>
      <c r="M89" s="5"/>
      <c r="N89" s="5"/>
      <c r="O89" s="11"/>
    </row>
    <row r="90" spans="1:15" ht="14.25" customHeight="1">
      <c r="A90" s="24"/>
      <c r="B90" s="5"/>
      <c r="C90" s="742"/>
      <c r="D90" s="46"/>
      <c r="E90" s="583"/>
      <c r="F90" s="584"/>
      <c r="G90" s="49"/>
      <c r="H90" s="49"/>
      <c r="I90" s="49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30</v>
      </c>
      <c r="B91" s="6"/>
      <c r="C91" s="742"/>
      <c r="D91" s="103"/>
      <c r="E91" s="423"/>
      <c r="F91" s="536"/>
      <c r="G91" s="379"/>
      <c r="H91" s="87"/>
      <c r="I91" s="87"/>
      <c r="J91" s="87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2"/>
      <c r="D92" s="78"/>
      <c r="E92" s="199"/>
      <c r="F92" s="88"/>
      <c r="G92" s="89"/>
      <c r="H92" s="89"/>
      <c r="I92" s="89"/>
      <c r="J92" s="89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2"/>
      <c r="D93" s="144"/>
      <c r="E93" s="356"/>
      <c r="F93" s="88"/>
      <c r="G93" s="535"/>
      <c r="H93" s="535"/>
      <c r="I93" s="535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2"/>
      <c r="D94" s="78"/>
      <c r="E94" s="174"/>
      <c r="F94" s="88"/>
      <c r="G94" s="535"/>
      <c r="H94" s="535"/>
      <c r="I94" s="535"/>
      <c r="J94" s="89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2"/>
      <c r="D95" s="78"/>
      <c r="E95" s="174"/>
      <c r="F95" s="88"/>
      <c r="G95" s="89"/>
      <c r="H95" s="89"/>
      <c r="I95" s="89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2"/>
      <c r="D96" s="78"/>
      <c r="E96" s="174"/>
      <c r="F96" s="88"/>
      <c r="G96" s="89"/>
      <c r="H96" s="89"/>
      <c r="I96" s="89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2"/>
      <c r="D97" s="78"/>
      <c r="E97" s="174"/>
      <c r="F97" s="88"/>
      <c r="G97" s="89"/>
      <c r="H97" s="89"/>
      <c r="I97" s="89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2"/>
      <c r="D98" s="90"/>
      <c r="E98" s="175"/>
      <c r="F98" s="88"/>
      <c r="G98" s="89"/>
      <c r="H98" s="89"/>
      <c r="I98" s="89"/>
      <c r="J98" s="89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6" t="str">
        <f>C10</f>
        <v>Conference Calendar 2011</v>
      </c>
      <c r="E100" s="737"/>
      <c r="F100" s="737"/>
      <c r="G100" s="738">
        <f>G10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3">
    <mergeCell ref="D3:I3"/>
    <mergeCell ref="C31:C47"/>
    <mergeCell ref="C14:C30"/>
    <mergeCell ref="L3:M3"/>
    <mergeCell ref="L4:M6"/>
    <mergeCell ref="D100:F100"/>
    <mergeCell ref="G100:I100"/>
    <mergeCell ref="D4:I4"/>
    <mergeCell ref="D6:I9"/>
    <mergeCell ref="C10:J10"/>
    <mergeCell ref="C82:C98"/>
    <mergeCell ref="C48:C64"/>
    <mergeCell ref="C65:C81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70" zoomScaleNormal="70" zoomScalePageLayoutView="0" workbookViewId="0" topLeftCell="A1">
      <selection activeCell="I69" sqref="I69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62"/>
      <c r="M5" s="62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"OCTOBER "&amp;January!L4</f>
        <v>OCTOBER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IF(September!I82=29,1,0)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IF(September!A91=30,1,0)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IF(September!E82=30,1,0)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IF(September!F82=30,1,0)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IF(September!G82=30,1,0)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IF(September!H82=30,1,0)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62"/>
      <c r="M12" s="29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0</v>
      </c>
      <c r="C14" s="746"/>
      <c r="D14" s="197" t="s">
        <v>48</v>
      </c>
      <c r="E14" s="179">
        <v>3</v>
      </c>
      <c r="F14" s="527">
        <v>4</v>
      </c>
      <c r="G14" s="527">
        <v>5</v>
      </c>
      <c r="H14" s="527">
        <v>6</v>
      </c>
      <c r="I14" s="342">
        <f>H14+1</f>
        <v>7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749" t="s">
        <v>182</v>
      </c>
      <c r="E15" s="750"/>
      <c r="F15" s="750"/>
      <c r="G15" s="750"/>
      <c r="H15" s="750"/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504"/>
      <c r="E16" s="550"/>
      <c r="F16" s="337"/>
      <c r="G16" s="337"/>
      <c r="H16" s="337"/>
      <c r="I16" s="585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504"/>
      <c r="E17" s="550"/>
      <c r="F17" s="337"/>
      <c r="G17" s="337"/>
      <c r="H17" s="337"/>
      <c r="I17" s="585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504"/>
      <c r="E18" s="550"/>
      <c r="F18" s="337"/>
      <c r="G18" s="337"/>
      <c r="H18" s="337"/>
      <c r="I18" s="585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504"/>
      <c r="E19" s="550"/>
      <c r="F19" s="337"/>
      <c r="G19" s="337"/>
      <c r="H19" s="337"/>
      <c r="I19" s="585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504"/>
      <c r="E20" s="550"/>
      <c r="F20" s="337"/>
      <c r="G20" s="337"/>
      <c r="H20" s="337"/>
      <c r="I20" s="585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504"/>
      <c r="E21" s="550"/>
      <c r="F21" s="337"/>
      <c r="G21" s="337"/>
      <c r="H21" s="337"/>
      <c r="I21" s="585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504"/>
      <c r="E22" s="550"/>
      <c r="F22" s="337"/>
      <c r="G22" s="337"/>
      <c r="H22" s="337"/>
      <c r="I22" s="585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46"/>
      <c r="D23" s="219"/>
      <c r="E23" s="517"/>
      <c r="F23" s="497"/>
      <c r="G23" s="497"/>
      <c r="H23" s="497"/>
      <c r="I23" s="380"/>
      <c r="J23" s="87"/>
      <c r="K23" s="5"/>
      <c r="L23" s="62"/>
      <c r="M23" s="62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144"/>
      <c r="E24" s="528"/>
      <c r="F24" s="520"/>
      <c r="G24" s="520"/>
      <c r="H24" s="520"/>
      <c r="I24" s="380"/>
      <c r="J24" s="142"/>
      <c r="K24" s="5"/>
      <c r="L24" s="62"/>
      <c r="M24" s="62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144"/>
      <c r="E25" s="528"/>
      <c r="F25" s="520"/>
      <c r="G25" s="520"/>
      <c r="H25" s="520"/>
      <c r="I25" s="380"/>
      <c r="J25" s="133"/>
      <c r="K25" s="5"/>
      <c r="L25" s="62"/>
      <c r="M25" s="62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144"/>
      <c r="E26" s="528"/>
      <c r="F26" s="520"/>
      <c r="G26" s="520"/>
      <c r="H26" s="520"/>
      <c r="I26" s="380"/>
      <c r="J26" s="89"/>
      <c r="K26" s="5"/>
      <c r="L26" s="62"/>
      <c r="M26" s="62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144"/>
      <c r="E27" s="528"/>
      <c r="F27" s="520"/>
      <c r="G27" s="520"/>
      <c r="H27" s="529"/>
      <c r="I27" s="380"/>
      <c r="J27" s="89"/>
      <c r="K27" s="5"/>
      <c r="L27" s="62"/>
      <c r="M27" s="62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144"/>
      <c r="E28" s="528"/>
      <c r="F28" s="520"/>
      <c r="G28" s="520"/>
      <c r="H28" s="497"/>
      <c r="I28" s="380"/>
      <c r="J28" s="89"/>
      <c r="K28" s="5"/>
      <c r="L28" s="62"/>
      <c r="M28" s="62"/>
      <c r="N28" s="7"/>
      <c r="O28" s="15"/>
    </row>
    <row r="29" spans="1:17" s="4" customFormat="1" ht="12" customHeight="1">
      <c r="A29" s="15"/>
      <c r="B29" s="7"/>
      <c r="C29" s="746"/>
      <c r="D29" s="144"/>
      <c r="E29" s="528"/>
      <c r="F29" s="520"/>
      <c r="G29" s="530"/>
      <c r="H29" s="530"/>
      <c r="I29" s="381"/>
      <c r="J29" s="89"/>
      <c r="K29" s="5"/>
      <c r="L29" s="62"/>
      <c r="M29" s="62"/>
      <c r="N29" s="7"/>
      <c r="O29" s="15"/>
      <c r="Q29" s="38" t="e">
        <f>LOOKUP(January!L4,October!L14:P63)</f>
        <v>#N/A</v>
      </c>
    </row>
    <row r="30" spans="1:15" s="4" customFormat="1" ht="12" customHeight="1">
      <c r="A30" s="23"/>
      <c r="B30" s="7"/>
      <c r="C30" s="746"/>
      <c r="D30" s="223"/>
      <c r="E30" s="531"/>
      <c r="F30" s="524"/>
      <c r="G30" s="532"/>
      <c r="H30" s="533"/>
      <c r="I30" s="382"/>
      <c r="J30" s="89"/>
      <c r="K30" s="5"/>
      <c r="L30" s="62"/>
      <c r="M30" s="62"/>
      <c r="N30" s="7"/>
      <c r="O30" s="15"/>
    </row>
    <row r="31" spans="1:15" ht="14.25" customHeight="1">
      <c r="A31" s="24">
        <f>I14+1</f>
        <v>8</v>
      </c>
      <c r="B31" s="29">
        <f>B14+1</f>
        <v>1</v>
      </c>
      <c r="C31" s="746" t="str">
        <f>"WEEK "&amp;B31</f>
        <v>WEEK 1</v>
      </c>
      <c r="D31" s="504" t="s">
        <v>59</v>
      </c>
      <c r="E31" s="47">
        <v>10</v>
      </c>
      <c r="F31" s="48">
        <f>E31+1</f>
        <v>11</v>
      </c>
      <c r="G31" s="48">
        <f>F31+1</f>
        <v>12</v>
      </c>
      <c r="H31" s="48">
        <f>G31+1</f>
        <v>13</v>
      </c>
      <c r="I31" s="22">
        <f>H31+1</f>
        <v>14</v>
      </c>
      <c r="J31" s="49"/>
      <c r="K31" s="5"/>
      <c r="L31" s="62"/>
      <c r="M31" s="62"/>
      <c r="N31" s="5"/>
      <c r="O31" s="11"/>
    </row>
    <row r="32" spans="1:15" ht="14.25" customHeight="1">
      <c r="A32" s="24"/>
      <c r="B32" s="29"/>
      <c r="C32" s="746"/>
      <c r="D32" s="504"/>
      <c r="E32" s="295" t="s">
        <v>42</v>
      </c>
      <c r="F32" s="48"/>
      <c r="G32" s="48"/>
      <c r="H32" s="48"/>
      <c r="I32" s="112"/>
      <c r="J32" s="49"/>
      <c r="K32" s="5"/>
      <c r="L32" s="62"/>
      <c r="M32" s="62"/>
      <c r="N32" s="5"/>
      <c r="O32" s="11"/>
    </row>
    <row r="33" spans="1:15" ht="14.25" customHeight="1">
      <c r="A33" s="24"/>
      <c r="B33" s="29"/>
      <c r="C33" s="746"/>
      <c r="D33" s="504"/>
      <c r="E33" s="49"/>
      <c r="F33" s="48"/>
      <c r="G33" s="48"/>
      <c r="H33" s="48"/>
      <c r="I33" s="112"/>
      <c r="J33" s="49"/>
      <c r="K33" s="5"/>
      <c r="L33" s="62"/>
      <c r="M33" s="62"/>
      <c r="N33" s="5"/>
      <c r="O33" s="11"/>
    </row>
    <row r="34" spans="1:15" ht="14.25" customHeight="1">
      <c r="A34" s="24"/>
      <c r="B34" s="29"/>
      <c r="C34" s="746"/>
      <c r="D34" s="504"/>
      <c r="E34" s="49"/>
      <c r="F34" s="48"/>
      <c r="G34" s="48"/>
      <c r="H34" s="632"/>
      <c r="I34" s="637"/>
      <c r="J34" s="49"/>
      <c r="K34" s="5"/>
      <c r="L34" s="62"/>
      <c r="M34" s="62"/>
      <c r="N34" s="5"/>
      <c r="O34" s="11"/>
    </row>
    <row r="35" spans="1:15" ht="14.25" customHeight="1">
      <c r="A35" s="24"/>
      <c r="B35" s="29"/>
      <c r="C35" s="746"/>
      <c r="D35" s="504"/>
      <c r="E35" s="49"/>
      <c r="F35" s="48"/>
      <c r="G35" s="48"/>
      <c r="H35" s="632"/>
      <c r="I35" s="637"/>
      <c r="J35" s="49"/>
      <c r="K35" s="5"/>
      <c r="L35" s="62"/>
      <c r="M35" s="62"/>
      <c r="N35" s="5"/>
      <c r="O35" s="11"/>
    </row>
    <row r="36" spans="1:15" ht="14.25" customHeight="1">
      <c r="A36" s="24"/>
      <c r="B36" s="29"/>
      <c r="C36" s="746"/>
      <c r="D36" s="504"/>
      <c r="E36" s="49"/>
      <c r="F36" s="48"/>
      <c r="G36" s="48"/>
      <c r="H36" s="632"/>
      <c r="I36" s="637"/>
      <c r="J36" s="49"/>
      <c r="K36" s="5"/>
      <c r="L36" s="62"/>
      <c r="M36" s="62"/>
      <c r="N36" s="5"/>
      <c r="O36" s="11"/>
    </row>
    <row r="37" spans="1:15" ht="14.25" customHeight="1">
      <c r="A37" s="24"/>
      <c r="B37" s="29"/>
      <c r="C37" s="746"/>
      <c r="D37" s="504"/>
      <c r="E37" s="49"/>
      <c r="F37" s="48"/>
      <c r="G37" s="48"/>
      <c r="H37" s="48"/>
      <c r="I37" s="112"/>
      <c r="J37" s="49"/>
      <c r="K37" s="5"/>
      <c r="L37" s="62"/>
      <c r="M37" s="62"/>
      <c r="N37" s="5"/>
      <c r="O37" s="11"/>
    </row>
    <row r="38" spans="1:15" ht="14.25" customHeight="1">
      <c r="A38" s="24"/>
      <c r="B38" s="29"/>
      <c r="C38" s="746"/>
      <c r="D38" s="504"/>
      <c r="E38" s="49"/>
      <c r="F38" s="48"/>
      <c r="G38" s="48"/>
      <c r="H38" s="48"/>
      <c r="I38" s="112"/>
      <c r="J38" s="49"/>
      <c r="K38" s="5"/>
      <c r="L38" s="62"/>
      <c r="M38" s="62"/>
      <c r="N38" s="5"/>
      <c r="O38" s="11"/>
    </row>
    <row r="39" spans="1:15" ht="14.25" customHeight="1">
      <c r="A39" s="24"/>
      <c r="B39" s="29"/>
      <c r="C39" s="746"/>
      <c r="D39" s="504"/>
      <c r="E39" s="49"/>
      <c r="F39" s="48"/>
      <c r="G39" s="48"/>
      <c r="H39" s="48"/>
      <c r="I39" s="112"/>
      <c r="J39" s="49"/>
      <c r="K39" s="5"/>
      <c r="L39" s="62"/>
      <c r="M39" s="62"/>
      <c r="N39" s="5"/>
      <c r="O39" s="11"/>
    </row>
    <row r="40" spans="1:15" s="3" customFormat="1" ht="12" customHeight="1">
      <c r="A40" s="25">
        <f>A31+1</f>
        <v>9</v>
      </c>
      <c r="B40" s="6"/>
      <c r="C40" s="746"/>
      <c r="D40" s="144"/>
      <c r="E40" s="295"/>
      <c r="F40" s="220"/>
      <c r="G40" s="387"/>
      <c r="H40" s="388"/>
      <c r="I40" s="389"/>
      <c r="J40" s="87"/>
      <c r="K40" s="6"/>
      <c r="L40" s="62"/>
      <c r="M40" s="62"/>
      <c r="N40" s="6"/>
      <c r="O40" s="14"/>
    </row>
    <row r="41" spans="1:15" s="3" customFormat="1" ht="12" customHeight="1">
      <c r="A41" s="15"/>
      <c r="B41" s="7"/>
      <c r="C41" s="746"/>
      <c r="D41" s="144"/>
      <c r="E41" s="227"/>
      <c r="F41" s="221"/>
      <c r="G41" s="221"/>
      <c r="H41" s="221"/>
      <c r="I41" s="194"/>
      <c r="J41" s="89"/>
      <c r="K41" s="6"/>
      <c r="L41" s="62"/>
      <c r="M41" s="62"/>
      <c r="N41" s="6"/>
      <c r="O41" s="14"/>
    </row>
    <row r="42" spans="1:15" s="3" customFormat="1" ht="12" customHeight="1">
      <c r="A42" s="15"/>
      <c r="B42" s="7"/>
      <c r="C42" s="746"/>
      <c r="D42" s="144"/>
      <c r="E42" s="227"/>
      <c r="F42" s="221"/>
      <c r="G42" s="221"/>
      <c r="H42" s="221"/>
      <c r="I42" s="194"/>
      <c r="J42" s="89"/>
      <c r="K42" s="6"/>
      <c r="L42" s="62"/>
      <c r="M42" s="62"/>
      <c r="N42" s="6"/>
      <c r="O42" s="14"/>
    </row>
    <row r="43" spans="1:15" s="3" customFormat="1" ht="12" customHeight="1">
      <c r="A43" s="15"/>
      <c r="B43" s="7"/>
      <c r="C43" s="746"/>
      <c r="D43" s="144"/>
      <c r="E43" s="227"/>
      <c r="F43" s="221"/>
      <c r="G43" s="221"/>
      <c r="H43" s="221"/>
      <c r="I43" s="194"/>
      <c r="J43" s="89"/>
      <c r="K43" s="6"/>
      <c r="L43" s="62"/>
      <c r="M43" s="62"/>
      <c r="N43" s="6"/>
      <c r="O43" s="14"/>
    </row>
    <row r="44" spans="1:15" s="3" customFormat="1" ht="12" customHeight="1">
      <c r="A44" s="15"/>
      <c r="B44" s="7"/>
      <c r="C44" s="746"/>
      <c r="D44" s="144"/>
      <c r="E44" s="227"/>
      <c r="F44" s="221"/>
      <c r="G44" s="221"/>
      <c r="H44" s="226"/>
      <c r="I44" s="194"/>
      <c r="J44" s="89"/>
      <c r="K44" s="6"/>
      <c r="L44" s="62"/>
      <c r="M44" s="62"/>
      <c r="N44" s="6"/>
      <c r="O44" s="14"/>
    </row>
    <row r="45" spans="1:15" s="3" customFormat="1" ht="12" customHeight="1">
      <c r="A45" s="15"/>
      <c r="B45" s="7"/>
      <c r="C45" s="746"/>
      <c r="D45" s="144"/>
      <c r="E45" s="227"/>
      <c r="F45" s="221"/>
      <c r="G45" s="221"/>
      <c r="H45" s="220"/>
      <c r="I45" s="194"/>
      <c r="J45" s="89"/>
      <c r="K45" s="5"/>
      <c r="L45" s="62"/>
      <c r="M45" s="62"/>
      <c r="N45" s="5"/>
      <c r="O45" s="14"/>
    </row>
    <row r="46" spans="1:15" s="3" customFormat="1" ht="12" customHeight="1">
      <c r="A46" s="15"/>
      <c r="B46" s="7"/>
      <c r="C46" s="746"/>
      <c r="D46" s="144"/>
      <c r="E46" s="227"/>
      <c r="F46" s="221"/>
      <c r="G46" s="296"/>
      <c r="H46" s="296"/>
      <c r="I46" s="297"/>
      <c r="J46" s="87"/>
      <c r="K46" s="6"/>
      <c r="L46" s="62"/>
      <c r="M46" s="62"/>
      <c r="N46" s="6"/>
      <c r="O46" s="14"/>
    </row>
    <row r="47" spans="1:15" s="3" customFormat="1" ht="12" customHeight="1">
      <c r="A47" s="23"/>
      <c r="B47" s="7"/>
      <c r="C47" s="746"/>
      <c r="D47" s="223"/>
      <c r="E47" s="228"/>
      <c r="F47" s="225"/>
      <c r="G47" s="298"/>
      <c r="H47" s="299"/>
      <c r="I47" s="300"/>
      <c r="J47" s="89"/>
      <c r="K47" s="6"/>
      <c r="L47" s="62"/>
      <c r="M47" s="62"/>
      <c r="N47" s="6"/>
      <c r="O47" s="14"/>
    </row>
    <row r="48" spans="1:15" ht="14.25" customHeight="1">
      <c r="A48" s="24">
        <f>I31+1</f>
        <v>15</v>
      </c>
      <c r="B48" s="29">
        <f>B31+1</f>
        <v>2</v>
      </c>
      <c r="C48" s="746" t="str">
        <f>"WEEK "&amp;B48</f>
        <v>WEEK 2</v>
      </c>
      <c r="D48" s="19" t="str">
        <f>A48&amp;"/"&amp;A57</f>
        <v>15/16</v>
      </c>
      <c r="E48" s="20">
        <f>A57+1</f>
        <v>17</v>
      </c>
      <c r="F48" s="21">
        <f>E48+1</f>
        <v>18</v>
      </c>
      <c r="G48" s="21">
        <f>F48+1</f>
        <v>19</v>
      </c>
      <c r="H48" s="21">
        <f>G48+1</f>
        <v>20</v>
      </c>
      <c r="I48" s="22">
        <f>H48+1</f>
        <v>21</v>
      </c>
      <c r="J48" s="49"/>
      <c r="K48" s="5"/>
      <c r="L48" s="62"/>
      <c r="M48" s="62"/>
      <c r="N48" s="5"/>
      <c r="O48" s="11"/>
    </row>
    <row r="49" spans="1:15" ht="14.25" customHeight="1">
      <c r="A49" s="24"/>
      <c r="B49" s="29"/>
      <c r="C49" s="746"/>
      <c r="D49" s="758" t="s">
        <v>183</v>
      </c>
      <c r="E49" s="759"/>
      <c r="F49" s="759"/>
      <c r="G49" s="759"/>
      <c r="H49" s="759"/>
      <c r="I49" s="760"/>
      <c r="J49" s="49"/>
      <c r="K49" s="5"/>
      <c r="L49" s="62"/>
      <c r="M49" s="62"/>
      <c r="N49" s="5"/>
      <c r="O49" s="11"/>
    </row>
    <row r="50" spans="1:15" ht="14.25" customHeight="1">
      <c r="A50" s="24"/>
      <c r="B50" s="29"/>
      <c r="C50" s="746"/>
      <c r="D50" s="758" t="s">
        <v>184</v>
      </c>
      <c r="E50" s="759"/>
      <c r="F50" s="759"/>
      <c r="G50" s="759"/>
      <c r="H50" s="759"/>
      <c r="I50" s="760"/>
      <c r="J50" s="49"/>
      <c r="K50" s="5"/>
      <c r="L50" s="62"/>
      <c r="M50" s="62"/>
      <c r="N50" s="5"/>
      <c r="O50" s="11"/>
    </row>
    <row r="51" spans="1:15" ht="14.25" customHeight="1">
      <c r="A51" s="24"/>
      <c r="B51" s="29"/>
      <c r="C51" s="746"/>
      <c r="D51" s="46"/>
      <c r="E51" s="632"/>
      <c r="F51" s="631"/>
      <c r="G51" s="632"/>
      <c r="H51" s="48"/>
      <c r="I51" s="112"/>
      <c r="J51" s="49"/>
      <c r="K51" s="5"/>
      <c r="L51" s="62"/>
      <c r="M51" s="62"/>
      <c r="N51" s="5"/>
      <c r="O51" s="11"/>
    </row>
    <row r="52" spans="1:15" ht="14.25" customHeight="1">
      <c r="A52" s="24"/>
      <c r="B52" s="29"/>
      <c r="C52" s="746"/>
      <c r="D52" s="46"/>
      <c r="E52" s="632"/>
      <c r="F52" s="631"/>
      <c r="G52" s="632"/>
      <c r="H52" s="48"/>
      <c r="I52" s="112"/>
      <c r="J52" s="49"/>
      <c r="K52" s="5"/>
      <c r="L52" s="62"/>
      <c r="M52" s="62"/>
      <c r="N52" s="5"/>
      <c r="O52" s="11"/>
    </row>
    <row r="53" spans="1:15" ht="14.25" customHeight="1">
      <c r="A53" s="24"/>
      <c r="B53" s="29"/>
      <c r="C53" s="746"/>
      <c r="D53" s="46"/>
      <c r="E53" s="632"/>
      <c r="F53" s="632"/>
      <c r="G53" s="632"/>
      <c r="H53" s="48"/>
      <c r="I53" s="112"/>
      <c r="J53" s="49"/>
      <c r="K53" s="5"/>
      <c r="L53" s="62"/>
      <c r="M53" s="62"/>
      <c r="N53" s="5"/>
      <c r="O53" s="11"/>
    </row>
    <row r="54" spans="1:15" ht="14.25" customHeight="1">
      <c r="A54" s="24"/>
      <c r="B54" s="29"/>
      <c r="C54" s="746"/>
      <c r="D54" s="46"/>
      <c r="E54" s="449"/>
      <c r="F54" s="48"/>
      <c r="G54" s="48"/>
      <c r="H54" s="48"/>
      <c r="I54" s="112"/>
      <c r="J54" s="49"/>
      <c r="K54" s="5"/>
      <c r="L54" s="62"/>
      <c r="M54" s="62"/>
      <c r="N54" s="5"/>
      <c r="O54" s="11"/>
    </row>
    <row r="55" spans="1:15" ht="14.25" customHeight="1">
      <c r="A55" s="24"/>
      <c r="B55" s="29"/>
      <c r="C55" s="746"/>
      <c r="D55" s="46"/>
      <c r="E55" s="449"/>
      <c r="F55" s="48"/>
      <c r="G55" s="48"/>
      <c r="H55" s="48"/>
      <c r="I55" s="112"/>
      <c r="J55" s="49"/>
      <c r="K55" s="5"/>
      <c r="L55" s="62"/>
      <c r="M55" s="62"/>
      <c r="N55" s="5"/>
      <c r="O55" s="11"/>
    </row>
    <row r="56" spans="1:15" ht="14.25" customHeight="1">
      <c r="A56" s="24"/>
      <c r="B56" s="29"/>
      <c r="C56" s="746"/>
      <c r="D56" s="46"/>
      <c r="E56" s="449"/>
      <c r="F56" s="48"/>
      <c r="G56" s="48"/>
      <c r="H56" s="48"/>
      <c r="I56" s="112"/>
      <c r="J56" s="49"/>
      <c r="K56" s="5"/>
      <c r="L56" s="62"/>
      <c r="M56" s="62"/>
      <c r="N56" s="5"/>
      <c r="O56" s="11"/>
    </row>
    <row r="57" spans="1:15" s="3" customFormat="1" ht="12" customHeight="1">
      <c r="A57" s="25">
        <f>A48+1</f>
        <v>16</v>
      </c>
      <c r="B57" s="6"/>
      <c r="C57" s="746"/>
      <c r="D57" s="219"/>
      <c r="E57" s="217"/>
      <c r="F57" s="217"/>
      <c r="G57" s="387"/>
      <c r="H57" s="387"/>
      <c r="I57" s="389"/>
      <c r="J57" s="87"/>
      <c r="K57" s="6"/>
      <c r="L57" s="62"/>
      <c r="M57" s="62"/>
      <c r="N57" s="6"/>
      <c r="O57" s="14"/>
    </row>
    <row r="58" spans="1:15" s="3" customFormat="1" ht="12" customHeight="1">
      <c r="A58" s="15"/>
      <c r="B58" s="7"/>
      <c r="C58" s="746"/>
      <c r="D58" s="150"/>
      <c r="E58" s="308"/>
      <c r="F58" s="308"/>
      <c r="G58" s="387"/>
      <c r="H58" s="387"/>
      <c r="I58" s="389"/>
      <c r="J58" s="89"/>
      <c r="K58" s="6"/>
      <c r="L58" s="62"/>
      <c r="M58" s="62"/>
      <c r="N58" s="6"/>
      <c r="O58" s="14"/>
    </row>
    <row r="59" spans="1:15" s="3" customFormat="1" ht="12" customHeight="1">
      <c r="A59" s="15"/>
      <c r="B59" s="7"/>
      <c r="C59" s="746"/>
      <c r="D59" s="144"/>
      <c r="E59" s="390"/>
      <c r="F59" s="387"/>
      <c r="G59" s="387"/>
      <c r="H59" s="387"/>
      <c r="I59" s="389"/>
      <c r="J59" s="89"/>
      <c r="K59" s="6"/>
      <c r="L59" s="62"/>
      <c r="M59" s="62"/>
      <c r="N59" s="6"/>
      <c r="O59" s="14"/>
    </row>
    <row r="60" spans="1:15" s="3" customFormat="1" ht="12" customHeight="1">
      <c r="A60" s="15"/>
      <c r="B60" s="7"/>
      <c r="C60" s="746"/>
      <c r="D60" s="144"/>
      <c r="E60" s="260"/>
      <c r="F60" s="217"/>
      <c r="G60" s="387"/>
      <c r="H60" s="387"/>
      <c r="I60" s="389"/>
      <c r="J60" s="89"/>
      <c r="K60" s="6"/>
      <c r="L60" s="62"/>
      <c r="M60" s="62"/>
      <c r="N60" s="6"/>
      <c r="O60" s="14"/>
    </row>
    <row r="61" spans="1:15" s="3" customFormat="1" ht="12" customHeight="1">
      <c r="A61" s="15"/>
      <c r="B61" s="7"/>
      <c r="C61" s="746"/>
      <c r="D61" s="144"/>
      <c r="E61" s="218"/>
      <c r="F61" s="308"/>
      <c r="G61" s="387"/>
      <c r="H61" s="387"/>
      <c r="I61" s="389"/>
      <c r="J61" s="89"/>
      <c r="K61" s="6"/>
      <c r="L61" s="62"/>
      <c r="M61" s="62"/>
      <c r="N61" s="6"/>
      <c r="O61" s="14"/>
    </row>
    <row r="62" spans="1:15" s="3" customFormat="1" ht="12" customHeight="1">
      <c r="A62" s="15"/>
      <c r="B62" s="7"/>
      <c r="C62" s="746"/>
      <c r="D62" s="144"/>
      <c r="E62" s="390"/>
      <c r="F62" s="387"/>
      <c r="G62" s="221"/>
      <c r="H62" s="220"/>
      <c r="I62" s="276"/>
      <c r="J62" s="89"/>
      <c r="K62" s="6"/>
      <c r="L62" s="62"/>
      <c r="M62" s="62"/>
      <c r="N62" s="6"/>
      <c r="O62" s="14"/>
    </row>
    <row r="63" spans="1:15" s="3" customFormat="1" ht="12" customHeight="1">
      <c r="A63" s="15"/>
      <c r="B63" s="7"/>
      <c r="C63" s="746"/>
      <c r="D63" s="144"/>
      <c r="E63" s="260"/>
      <c r="F63" s="557" t="s">
        <v>62</v>
      </c>
      <c r="G63" s="301"/>
      <c r="H63" s="414"/>
      <c r="I63" s="214"/>
      <c r="J63" s="87"/>
      <c r="K63" s="6"/>
      <c r="L63" s="62"/>
      <c r="M63" s="62"/>
      <c r="N63" s="6"/>
      <c r="O63" s="14"/>
    </row>
    <row r="64" spans="1:15" s="3" customFormat="1" ht="12" customHeight="1">
      <c r="A64" s="23"/>
      <c r="B64" s="7"/>
      <c r="C64" s="746"/>
      <c r="D64" s="223"/>
      <c r="E64" s="218"/>
      <c r="F64" s="701" t="s">
        <v>29</v>
      </c>
      <c r="G64" s="302"/>
      <c r="H64" s="417"/>
      <c r="I64" s="195"/>
      <c r="J64" s="89"/>
      <c r="K64" s="6"/>
      <c r="L64" s="62"/>
      <c r="M64" s="62"/>
      <c r="N64" s="6"/>
      <c r="O64" s="14"/>
    </row>
    <row r="65" spans="1:15" ht="14.25" customHeight="1">
      <c r="A65" s="24">
        <f>I48+1</f>
        <v>22</v>
      </c>
      <c r="B65" s="29">
        <f>B48+1</f>
        <v>3</v>
      </c>
      <c r="C65" s="746" t="str">
        <f>"WEEK "&amp;B65</f>
        <v>WEEK 3</v>
      </c>
      <c r="D65" s="19" t="str">
        <f>A65&amp;"/"&amp;A66</f>
        <v>22/23</v>
      </c>
      <c r="E65" s="20">
        <f>A66+1</f>
        <v>24</v>
      </c>
      <c r="F65" s="21">
        <f>E65+1</f>
        <v>25</v>
      </c>
      <c r="G65" s="21">
        <f>F65+1</f>
        <v>26</v>
      </c>
      <c r="H65" s="21">
        <f>G65+1</f>
        <v>27</v>
      </c>
      <c r="I65" s="22">
        <f>H65+1</f>
        <v>28</v>
      </c>
      <c r="J65" s="49"/>
      <c r="K65" s="5"/>
      <c r="L65" s="62"/>
      <c r="M65" s="62"/>
      <c r="N65" s="5"/>
      <c r="O65" s="11"/>
    </row>
    <row r="66" spans="1:15" s="3" customFormat="1" ht="12" customHeight="1">
      <c r="A66" s="25">
        <f>A65+1</f>
        <v>23</v>
      </c>
      <c r="B66" s="6"/>
      <c r="C66" s="746"/>
      <c r="D66" s="753" t="s">
        <v>185</v>
      </c>
      <c r="E66" s="754"/>
      <c r="F66" s="754"/>
      <c r="G66" s="754"/>
      <c r="H66" s="754"/>
      <c r="I66" s="755"/>
      <c r="J66" s="87"/>
      <c r="K66" s="6"/>
      <c r="L66" s="62"/>
      <c r="M66" s="62"/>
      <c r="N66" s="6"/>
      <c r="O66" s="14"/>
    </row>
    <row r="67" spans="1:15" s="3" customFormat="1" ht="12" customHeight="1">
      <c r="A67" s="25"/>
      <c r="B67" s="6"/>
      <c r="C67" s="746"/>
      <c r="D67" s="144"/>
      <c r="E67" s="227"/>
      <c r="F67" s="226"/>
      <c r="G67" s="221"/>
      <c r="H67" s="221"/>
      <c r="I67" s="194"/>
      <c r="J67" s="87"/>
      <c r="K67" s="6"/>
      <c r="L67" s="62"/>
      <c r="M67" s="62"/>
      <c r="N67" s="6"/>
      <c r="O67" s="14"/>
    </row>
    <row r="68" spans="1:15" s="3" customFormat="1" ht="14.25" customHeight="1">
      <c r="A68" s="25"/>
      <c r="B68" s="6"/>
      <c r="C68" s="746"/>
      <c r="D68" s="144"/>
      <c r="E68" s="631"/>
      <c r="F68" s="657"/>
      <c r="G68" s="631"/>
      <c r="H68" s="631"/>
      <c r="I68" s="194"/>
      <c r="J68" s="87"/>
      <c r="K68" s="6"/>
      <c r="L68" s="62"/>
      <c r="M68" s="62"/>
      <c r="N68" s="6"/>
      <c r="O68" s="14"/>
    </row>
    <row r="69" spans="1:15" s="3" customFormat="1" ht="14.25" customHeight="1">
      <c r="A69" s="25"/>
      <c r="B69" s="6"/>
      <c r="C69" s="746"/>
      <c r="D69" s="144"/>
      <c r="E69" s="631"/>
      <c r="F69" s="657"/>
      <c r="G69" s="631"/>
      <c r="H69" s="631"/>
      <c r="I69" s="194"/>
      <c r="J69" s="87"/>
      <c r="K69" s="6"/>
      <c r="L69" s="62"/>
      <c r="M69" s="62"/>
      <c r="N69" s="6"/>
      <c r="O69" s="14"/>
    </row>
    <row r="70" spans="1:15" s="3" customFormat="1" ht="14.25" customHeight="1">
      <c r="A70" s="25"/>
      <c r="B70" s="6"/>
      <c r="C70" s="746"/>
      <c r="D70" s="144"/>
      <c r="E70" s="631"/>
      <c r="F70" s="657"/>
      <c r="G70" s="631"/>
      <c r="H70" s="631"/>
      <c r="I70" s="194"/>
      <c r="J70" s="87"/>
      <c r="K70" s="6"/>
      <c r="L70" s="62"/>
      <c r="M70" s="62"/>
      <c r="N70" s="6"/>
      <c r="O70" s="14"/>
    </row>
    <row r="71" spans="1:15" s="3" customFormat="1" ht="14.25" customHeight="1">
      <c r="A71" s="25"/>
      <c r="B71" s="6"/>
      <c r="C71" s="746"/>
      <c r="D71" s="144"/>
      <c r="E71" s="631"/>
      <c r="F71" s="657"/>
      <c r="G71" s="631"/>
      <c r="H71" s="631"/>
      <c r="I71" s="194"/>
      <c r="J71" s="87"/>
      <c r="K71" s="6"/>
      <c r="L71" s="62"/>
      <c r="M71" s="62"/>
      <c r="N71" s="6"/>
      <c r="O71" s="14"/>
    </row>
    <row r="72" spans="1:15" s="3" customFormat="1" ht="14.25" customHeight="1">
      <c r="A72" s="25"/>
      <c r="B72" s="6"/>
      <c r="C72" s="746"/>
      <c r="D72" s="144"/>
      <c r="E72" s="631"/>
      <c r="F72" s="657"/>
      <c r="G72" s="631"/>
      <c r="H72" s="631"/>
      <c r="I72" s="194"/>
      <c r="J72" s="87"/>
      <c r="K72" s="6"/>
      <c r="L72" s="62"/>
      <c r="M72" s="62"/>
      <c r="N72" s="6"/>
      <c r="O72" s="14"/>
    </row>
    <row r="73" spans="1:15" s="3" customFormat="1" ht="12" customHeight="1">
      <c r="A73" s="25"/>
      <c r="B73" s="6"/>
      <c r="C73" s="746"/>
      <c r="D73" s="144"/>
      <c r="E73" s="227"/>
      <c r="F73" s="226"/>
      <c r="G73" s="221"/>
      <c r="H73" s="221"/>
      <c r="I73" s="194"/>
      <c r="J73" s="87"/>
      <c r="K73" s="6"/>
      <c r="L73" s="62"/>
      <c r="M73" s="62"/>
      <c r="N73" s="6"/>
      <c r="O73" s="14"/>
    </row>
    <row r="74" spans="1:15" s="3" customFormat="1" ht="12" customHeight="1">
      <c r="A74" s="25"/>
      <c r="B74" s="6"/>
      <c r="C74" s="746"/>
      <c r="D74" s="144"/>
      <c r="E74" s="227"/>
      <c r="F74" s="226"/>
      <c r="G74" s="221"/>
      <c r="H74" s="221"/>
      <c r="I74" s="194"/>
      <c r="J74" s="87"/>
      <c r="K74" s="6"/>
      <c r="L74" s="62"/>
      <c r="M74" s="62"/>
      <c r="N74" s="6"/>
      <c r="O74" s="14"/>
    </row>
    <row r="75" spans="1:15" s="3" customFormat="1" ht="12" customHeight="1">
      <c r="A75" s="15"/>
      <c r="B75" s="7"/>
      <c r="C75" s="746"/>
      <c r="D75" s="144"/>
      <c r="E75" s="227"/>
      <c r="F75" s="226"/>
      <c r="G75" s="221"/>
      <c r="H75" s="221"/>
      <c r="I75" s="194"/>
      <c r="J75" s="89"/>
      <c r="K75" s="6"/>
      <c r="L75" s="62"/>
      <c r="M75" s="62"/>
      <c r="N75" s="6"/>
      <c r="O75" s="14"/>
    </row>
    <row r="76" spans="1:15" s="3" customFormat="1" ht="12" customHeight="1">
      <c r="A76" s="15"/>
      <c r="B76" s="7"/>
      <c r="C76" s="746"/>
      <c r="D76" s="144"/>
      <c r="E76" s="227"/>
      <c r="F76" s="596"/>
      <c r="G76" s="391"/>
      <c r="H76" s="391"/>
      <c r="I76" s="392"/>
      <c r="J76" s="89"/>
      <c r="K76" s="6"/>
      <c r="L76" s="62"/>
      <c r="M76" s="62"/>
      <c r="N76" s="6"/>
      <c r="O76" s="14"/>
    </row>
    <row r="77" spans="1:15" s="3" customFormat="1" ht="12" customHeight="1">
      <c r="A77" s="15"/>
      <c r="B77" s="7"/>
      <c r="C77" s="746"/>
      <c r="D77" s="144"/>
      <c r="E77" s="227"/>
      <c r="F77" s="597"/>
      <c r="G77" s="391"/>
      <c r="H77" s="426"/>
      <c r="I77" s="392"/>
      <c r="J77" s="89"/>
      <c r="K77" s="6"/>
      <c r="L77" s="62"/>
      <c r="M77" s="62"/>
      <c r="N77" s="6"/>
      <c r="O77" s="14"/>
    </row>
    <row r="78" spans="1:15" s="3" customFormat="1" ht="12" customHeight="1">
      <c r="A78" s="15"/>
      <c r="B78" s="7"/>
      <c r="C78" s="746"/>
      <c r="D78" s="144"/>
      <c r="E78" s="227"/>
      <c r="F78" s="292"/>
      <c r="G78" s="391"/>
      <c r="H78" s="431"/>
      <c r="I78" s="392"/>
      <c r="J78" s="89"/>
      <c r="K78" s="6"/>
      <c r="L78" s="62"/>
      <c r="M78" s="62"/>
      <c r="N78" s="6"/>
      <c r="O78" s="14"/>
    </row>
    <row r="79" spans="1:15" s="3" customFormat="1" ht="12" customHeight="1">
      <c r="A79" s="15"/>
      <c r="B79" s="7"/>
      <c r="C79" s="746"/>
      <c r="D79" s="144"/>
      <c r="E79" s="227"/>
      <c r="F79" s="558" t="s">
        <v>62</v>
      </c>
      <c r="G79" s="391"/>
      <c r="H79" s="391"/>
      <c r="I79" s="392"/>
      <c r="J79" s="89"/>
      <c r="K79" s="6"/>
      <c r="L79" s="62"/>
      <c r="M79" s="62"/>
      <c r="N79" s="6"/>
      <c r="O79" s="14"/>
    </row>
    <row r="80" spans="1:15" s="3" customFormat="1" ht="12" customHeight="1">
      <c r="A80" s="15"/>
      <c r="B80" s="7"/>
      <c r="C80" s="746"/>
      <c r="D80" s="283"/>
      <c r="E80" s="294"/>
      <c r="F80" s="559" t="s">
        <v>31</v>
      </c>
      <c r="G80" s="391"/>
      <c r="H80" s="217"/>
      <c r="I80" s="717"/>
      <c r="J80" s="89"/>
      <c r="K80" s="6"/>
      <c r="L80" s="62"/>
      <c r="M80" s="62"/>
      <c r="N80" s="6"/>
      <c r="O80" s="14"/>
    </row>
    <row r="81" spans="1:15" s="3" customFormat="1" ht="12" customHeight="1" thickBot="1">
      <c r="A81" s="23"/>
      <c r="B81" s="7"/>
      <c r="C81" s="746"/>
      <c r="D81" s="284"/>
      <c r="E81" s="246"/>
      <c r="F81" s="560" t="s">
        <v>47</v>
      </c>
      <c r="G81" s="391"/>
      <c r="H81" s="308"/>
      <c r="I81" s="718"/>
      <c r="J81" s="89"/>
      <c r="K81" s="6"/>
      <c r="L81" s="62"/>
      <c r="M81" s="62"/>
      <c r="N81" s="6"/>
      <c r="O81" s="14"/>
    </row>
    <row r="82" spans="1:15" ht="14.25" customHeight="1" thickTop="1">
      <c r="A82" s="24">
        <f>I65+1</f>
        <v>29</v>
      </c>
      <c r="B82" s="29">
        <f>B65+1</f>
        <v>4</v>
      </c>
      <c r="C82" s="746" t="str">
        <f>"WEEK "&amp;B82</f>
        <v>WEEK 4</v>
      </c>
      <c r="D82" s="19" t="str">
        <f>A82&amp;"/"&amp;A91</f>
        <v>29/30</v>
      </c>
      <c r="E82" s="53">
        <f>IF(OR(A91=31,A91=0)=TRUE,0,A91+1)</f>
        <v>31</v>
      </c>
      <c r="F82" s="54">
        <f>IF(OR(E82=31,E82=0)=TRUE,0,E82+1)</f>
        <v>0</v>
      </c>
      <c r="G82" s="55">
        <f>IF(OR(F82=31,F82=0)=TRUE,0,F82+1)</f>
        <v>0</v>
      </c>
      <c r="H82" s="55">
        <f>IF(OR(G82=31,G82=0)=TRUE,0,G82+1)</f>
        <v>0</v>
      </c>
      <c r="I82" s="55">
        <f>IF(OR(H82=31,H82=0)=TRUE,0,H82+1)</f>
        <v>0</v>
      </c>
      <c r="J82" s="49"/>
      <c r="K82" s="5"/>
      <c r="L82" s="62"/>
      <c r="M82" s="62"/>
      <c r="N82" s="5"/>
      <c r="O82" s="11"/>
    </row>
    <row r="83" spans="1:15" ht="14.25" customHeight="1">
      <c r="A83" s="24"/>
      <c r="B83" s="29"/>
      <c r="C83" s="746"/>
      <c r="D83" s="46"/>
      <c r="E83" s="49"/>
      <c r="F83" s="584"/>
      <c r="G83" s="49"/>
      <c r="H83" s="49"/>
      <c r="I83" s="49"/>
      <c r="J83" s="49"/>
      <c r="K83" s="5"/>
      <c r="L83" s="62"/>
      <c r="M83" s="62"/>
      <c r="N83" s="5"/>
      <c r="O83" s="11"/>
    </row>
    <row r="84" spans="1:15" ht="14.25" customHeight="1">
      <c r="A84" s="24"/>
      <c r="B84" s="29"/>
      <c r="C84" s="746"/>
      <c r="D84" s="46"/>
      <c r="E84" s="49"/>
      <c r="F84" s="584"/>
      <c r="G84" s="49"/>
      <c r="H84" s="49"/>
      <c r="I84" s="49"/>
      <c r="J84" s="49"/>
      <c r="K84" s="5"/>
      <c r="L84" s="62"/>
      <c r="M84" s="62"/>
      <c r="N84" s="5"/>
      <c r="O84" s="11"/>
    </row>
    <row r="85" spans="1:15" ht="14.25" customHeight="1">
      <c r="A85" s="24"/>
      <c r="B85" s="29"/>
      <c r="C85" s="746"/>
      <c r="D85" s="46"/>
      <c r="E85" s="49"/>
      <c r="F85" s="584"/>
      <c r="G85" s="49"/>
      <c r="H85" s="49"/>
      <c r="I85" s="49"/>
      <c r="J85" s="49"/>
      <c r="K85" s="5"/>
      <c r="L85" s="62"/>
      <c r="M85" s="62"/>
      <c r="N85" s="5"/>
      <c r="O85" s="11"/>
    </row>
    <row r="86" spans="1:15" ht="14.25" customHeight="1">
      <c r="A86" s="24"/>
      <c r="B86" s="29"/>
      <c r="C86" s="746"/>
      <c r="D86" s="46"/>
      <c r="E86" s="49"/>
      <c r="F86" s="584"/>
      <c r="G86" s="49"/>
      <c r="H86" s="49"/>
      <c r="I86" s="49"/>
      <c r="J86" s="49"/>
      <c r="K86" s="5"/>
      <c r="L86" s="62"/>
      <c r="M86" s="62"/>
      <c r="N86" s="5"/>
      <c r="O86" s="11"/>
    </row>
    <row r="87" spans="1:15" ht="14.25" customHeight="1">
      <c r="A87" s="24"/>
      <c r="B87" s="29"/>
      <c r="C87" s="746"/>
      <c r="D87" s="46"/>
      <c r="E87" s="49"/>
      <c r="F87" s="584"/>
      <c r="G87" s="49"/>
      <c r="H87" s="49"/>
      <c r="I87" s="49"/>
      <c r="J87" s="49"/>
      <c r="K87" s="5"/>
      <c r="L87" s="62"/>
      <c r="M87" s="62"/>
      <c r="N87" s="5"/>
      <c r="O87" s="11"/>
    </row>
    <row r="88" spans="1:15" ht="14.25" customHeight="1">
      <c r="A88" s="24"/>
      <c r="B88" s="29"/>
      <c r="C88" s="746"/>
      <c r="D88" s="46"/>
      <c r="E88" s="49"/>
      <c r="F88" s="584"/>
      <c r="G88" s="49"/>
      <c r="H88" s="49"/>
      <c r="I88" s="49"/>
      <c r="J88" s="49"/>
      <c r="K88" s="5"/>
      <c r="L88" s="62"/>
      <c r="M88" s="62"/>
      <c r="N88" s="5"/>
      <c r="O88" s="11"/>
    </row>
    <row r="89" spans="1:15" ht="14.25" customHeight="1">
      <c r="A89" s="24"/>
      <c r="B89" s="29"/>
      <c r="C89" s="746"/>
      <c r="D89" s="46"/>
      <c r="E89" s="49"/>
      <c r="F89" s="584"/>
      <c r="G89" s="49"/>
      <c r="H89" s="49"/>
      <c r="I89" s="49"/>
      <c r="J89" s="49"/>
      <c r="K89" s="5"/>
      <c r="L89" s="62"/>
      <c r="M89" s="62"/>
      <c r="N89" s="5"/>
      <c r="O89" s="11"/>
    </row>
    <row r="90" spans="1:15" ht="14.25" customHeight="1">
      <c r="A90" s="24"/>
      <c r="B90" s="29"/>
      <c r="C90" s="746"/>
      <c r="D90" s="46"/>
      <c r="E90" s="49"/>
      <c r="F90" s="584"/>
      <c r="G90" s="49"/>
      <c r="H90" s="49"/>
      <c r="I90" s="49"/>
      <c r="J90" s="49"/>
      <c r="K90" s="5"/>
      <c r="L90" s="62"/>
      <c r="M90" s="62"/>
      <c r="N90" s="5"/>
      <c r="O90" s="11"/>
    </row>
    <row r="91" spans="1:15" s="3" customFormat="1" ht="12" customHeight="1">
      <c r="A91" s="26">
        <f>IF(OR(A82=31,A82=0)=TRUE,0,A82+1)</f>
        <v>30</v>
      </c>
      <c r="B91" s="6"/>
      <c r="C91" s="746"/>
      <c r="D91" s="144"/>
      <c r="E91" s="393"/>
      <c r="F91" s="393"/>
      <c r="G91" s="505"/>
      <c r="H91" s="505"/>
      <c r="I91" s="505"/>
      <c r="J91" s="87"/>
      <c r="K91" s="6"/>
      <c r="L91" s="62"/>
      <c r="M91" s="62"/>
      <c r="N91" s="6"/>
      <c r="O91" s="14"/>
    </row>
    <row r="92" spans="1:15" s="3" customFormat="1" ht="12" customHeight="1">
      <c r="A92" s="23"/>
      <c r="B92" s="7"/>
      <c r="C92" s="746"/>
      <c r="D92" s="144"/>
      <c r="E92" s="182"/>
      <c r="F92" s="393"/>
      <c r="G92" s="505"/>
      <c r="H92" s="505"/>
      <c r="I92" s="505"/>
      <c r="J92" s="89"/>
      <c r="K92" s="6"/>
      <c r="L92" s="62"/>
      <c r="M92" s="62"/>
      <c r="N92" s="6"/>
      <c r="O92" s="14"/>
    </row>
    <row r="93" spans="1:15" s="3" customFormat="1" ht="12" customHeight="1">
      <c r="A93" s="15"/>
      <c r="B93" s="7"/>
      <c r="C93" s="746"/>
      <c r="D93" s="144"/>
      <c r="E93" s="598"/>
      <c r="F93" s="505"/>
      <c r="G93" s="505"/>
      <c r="H93" s="505"/>
      <c r="I93" s="505"/>
      <c r="J93" s="89"/>
      <c r="K93" s="6"/>
      <c r="L93" s="62"/>
      <c r="M93" s="62"/>
      <c r="N93" s="6"/>
      <c r="O93" s="14"/>
    </row>
    <row r="94" spans="1:15" s="3" customFormat="1" ht="12" customHeight="1">
      <c r="A94" s="15"/>
      <c r="B94" s="7"/>
      <c r="C94" s="746"/>
      <c r="D94" s="144"/>
      <c r="E94" s="599"/>
      <c r="F94" s="505"/>
      <c r="G94" s="505"/>
      <c r="H94" s="505"/>
      <c r="I94" s="505"/>
      <c r="J94" s="89"/>
      <c r="K94" s="6"/>
      <c r="L94" s="62"/>
      <c r="M94" s="62"/>
      <c r="N94" s="6"/>
      <c r="O94" s="14"/>
    </row>
    <row r="95" spans="1:15" s="3" customFormat="1" ht="12" customHeight="1">
      <c r="A95" s="15"/>
      <c r="B95" s="7"/>
      <c r="C95" s="746"/>
      <c r="D95" s="144"/>
      <c r="E95" s="600"/>
      <c r="F95" s="505"/>
      <c r="G95" s="505"/>
      <c r="H95" s="505"/>
      <c r="I95" s="505"/>
      <c r="J95" s="89"/>
      <c r="K95" s="6"/>
      <c r="L95" s="62"/>
      <c r="M95" s="62"/>
      <c r="N95" s="6"/>
      <c r="O95" s="14"/>
    </row>
    <row r="96" spans="1:15" s="3" customFormat="1" ht="12" customHeight="1">
      <c r="A96" s="15"/>
      <c r="B96" s="7"/>
      <c r="C96" s="746"/>
      <c r="D96" s="144"/>
      <c r="E96" s="598"/>
      <c r="F96" s="393"/>
      <c r="G96" s="505"/>
      <c r="H96" s="505"/>
      <c r="I96" s="505"/>
      <c r="J96" s="89"/>
      <c r="K96" s="6"/>
      <c r="L96" s="62"/>
      <c r="M96" s="62"/>
      <c r="N96" s="6"/>
      <c r="O96" s="14"/>
    </row>
    <row r="97" spans="1:15" s="3" customFormat="1" ht="12" customHeight="1">
      <c r="A97" s="15"/>
      <c r="B97" s="7"/>
      <c r="C97" s="746"/>
      <c r="D97" s="144"/>
      <c r="E97" s="599"/>
      <c r="F97" s="393"/>
      <c r="G97" s="505"/>
      <c r="H97" s="505"/>
      <c r="I97" s="505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279"/>
      <c r="E98" s="702"/>
      <c r="F98" s="393"/>
      <c r="G98" s="506"/>
      <c r="H98" s="505"/>
      <c r="I98" s="505"/>
      <c r="J98" s="89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C31:C47"/>
    <mergeCell ref="D3:I3"/>
    <mergeCell ref="D4:I4"/>
    <mergeCell ref="C14:C30"/>
    <mergeCell ref="D6:I9"/>
    <mergeCell ref="C10:J10"/>
    <mergeCell ref="D15:I15"/>
    <mergeCell ref="C48:C64"/>
    <mergeCell ref="C65:C81"/>
    <mergeCell ref="D100:F100"/>
    <mergeCell ref="G100:I100"/>
    <mergeCell ref="C82:C98"/>
    <mergeCell ref="D49:I49"/>
    <mergeCell ref="D50:I50"/>
    <mergeCell ref="D66:I66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tabSelected="1" zoomScale="70" zoomScaleNormal="70" zoomScalePageLayoutView="0" workbookViewId="0" topLeftCell="A13">
      <selection activeCell="I41" sqref="I41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41"/>
      <c r="M5" s="4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"NOVEMBER "&amp;January!L4</f>
        <v>NOVEMBER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IF(October!I82=30,1,0)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IF(October!I82=29,1,0)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IF(October!E82=31,1,0)</f>
        <v>1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IF(October!F82=31,1,0)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IF(October!G82=31,1,0)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IF(October!H82=31,1,0)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1"/>
      <c r="M12" s="42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4</v>
      </c>
      <c r="C14" s="746" t="str">
        <f>"WEEK "&amp;B14</f>
        <v>WEEK 4</v>
      </c>
      <c r="D14" s="372"/>
      <c r="E14" s="50"/>
      <c r="F14" s="179">
        <f>IF(M8=1,1,IF(E14&gt;0,E14+1,0))</f>
        <v>1</v>
      </c>
      <c r="G14" s="17">
        <f>IF(M9=1,1,IF(F14&gt;0,F14+1,0))</f>
        <v>2</v>
      </c>
      <c r="H14" s="45">
        <f>IF(M10=1,1,IF(G14&gt;0,G14+1,0))</f>
        <v>3</v>
      </c>
      <c r="I14" s="18">
        <f>IF(M11=1,1,IF(H14&gt;0,H14+1,0))</f>
        <v>4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372"/>
      <c r="E15" s="50"/>
      <c r="F15" s="383" t="s">
        <v>44</v>
      </c>
      <c r="G15" s="48"/>
      <c r="H15" s="449"/>
      <c r="I15" s="112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372"/>
      <c r="E16" s="50"/>
      <c r="F16" s="550"/>
      <c r="G16" s="631"/>
      <c r="H16" s="727"/>
      <c r="I16" s="112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372"/>
      <c r="E17" s="50"/>
      <c r="F17" s="550"/>
      <c r="G17" s="631"/>
      <c r="H17" s="727"/>
      <c r="I17" s="112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372"/>
      <c r="E18" s="50"/>
      <c r="F18" s="550"/>
      <c r="G18" s="631"/>
      <c r="H18" s="449"/>
      <c r="I18" s="112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372"/>
      <c r="E19" s="50"/>
      <c r="F19" s="550"/>
      <c r="G19" s="631"/>
      <c r="H19" s="449"/>
      <c r="I19" s="112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372"/>
      <c r="E20" s="50"/>
      <c r="F20" s="550"/>
      <c r="G20" s="631"/>
      <c r="H20" s="449"/>
      <c r="I20" s="112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372"/>
      <c r="E21" s="50"/>
      <c r="F21" s="550"/>
      <c r="G21" s="48"/>
      <c r="H21" s="449"/>
      <c r="I21" s="112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372"/>
      <c r="E22" s="50"/>
      <c r="F22" s="550"/>
      <c r="G22" s="48"/>
      <c r="H22" s="449"/>
      <c r="I22" s="112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46"/>
      <c r="D23" s="243"/>
      <c r="E23" s="329"/>
      <c r="F23" s="383"/>
      <c r="G23" s="220"/>
      <c r="H23" s="216"/>
      <c r="I23" s="214"/>
      <c r="J23" s="87"/>
      <c r="K23" s="5"/>
      <c r="L23" s="62"/>
      <c r="M23" s="62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238"/>
      <c r="E24" s="369"/>
      <c r="F24" s="384"/>
      <c r="G24" s="387"/>
      <c r="H24" s="394"/>
      <c r="I24" s="389"/>
      <c r="J24" s="115"/>
      <c r="K24" s="5"/>
      <c r="L24" s="62"/>
      <c r="M24" s="62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238"/>
      <c r="E25" s="369"/>
      <c r="F25" s="384"/>
      <c r="G25" s="387"/>
      <c r="H25" s="394"/>
      <c r="I25" s="389"/>
      <c r="J25" s="115"/>
      <c r="K25" s="5"/>
      <c r="L25" s="62"/>
      <c r="M25" s="62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238"/>
      <c r="E26" s="369"/>
      <c r="F26" s="384"/>
      <c r="G26" s="387"/>
      <c r="H26" s="395"/>
      <c r="I26" s="389"/>
      <c r="J26" s="131"/>
      <c r="K26" s="5"/>
      <c r="L26" s="62"/>
      <c r="M26" s="62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238"/>
      <c r="E27" s="369"/>
      <c r="F27" s="384"/>
      <c r="G27" s="387"/>
      <c r="H27" s="394"/>
      <c r="I27" s="389"/>
      <c r="J27" s="115"/>
      <c r="K27" s="5"/>
      <c r="L27" s="62"/>
      <c r="M27" s="62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238"/>
      <c r="E28" s="369"/>
      <c r="F28" s="384"/>
      <c r="G28" s="387"/>
      <c r="H28" s="394"/>
      <c r="I28" s="389"/>
      <c r="J28" s="115"/>
      <c r="K28" s="5"/>
      <c r="L28" s="62"/>
      <c r="M28" s="62"/>
      <c r="N28" s="7"/>
      <c r="O28" s="15"/>
    </row>
    <row r="29" spans="1:17" s="4" customFormat="1" ht="12" customHeight="1">
      <c r="A29" s="15"/>
      <c r="B29" s="7"/>
      <c r="C29" s="746"/>
      <c r="D29" s="238"/>
      <c r="E29" s="369"/>
      <c r="F29" s="384"/>
      <c r="G29" s="387"/>
      <c r="H29" s="394"/>
      <c r="I29" s="396"/>
      <c r="J29" s="115"/>
      <c r="K29" s="5"/>
      <c r="L29" s="62"/>
      <c r="M29" s="62"/>
      <c r="N29" s="7"/>
      <c r="O29" s="15"/>
      <c r="Q29" s="38" t="e">
        <f>LOOKUP(January!L4,November!L14:P63)</f>
        <v>#N/A</v>
      </c>
    </row>
    <row r="30" spans="1:15" s="4" customFormat="1" ht="12" customHeight="1" thickBot="1">
      <c r="A30" s="23"/>
      <c r="B30" s="7"/>
      <c r="C30" s="746"/>
      <c r="D30" s="373"/>
      <c r="E30" s="507"/>
      <c r="F30" s="385"/>
      <c r="G30" s="236"/>
      <c r="H30" s="267"/>
      <c r="I30" s="233"/>
      <c r="J30" s="115"/>
      <c r="K30" s="5"/>
      <c r="L30" s="62"/>
      <c r="M30" s="62"/>
      <c r="N30" s="7"/>
      <c r="O30" s="15"/>
    </row>
    <row r="31" spans="1:15" ht="14.25" customHeight="1" thickTop="1">
      <c r="A31" s="24">
        <f>I14+1</f>
        <v>5</v>
      </c>
      <c r="B31" s="29">
        <f>B14+1</f>
        <v>5</v>
      </c>
      <c r="C31" s="746" t="str">
        <f>"WEEK "&amp;B31</f>
        <v>WEEK 5</v>
      </c>
      <c r="D31" s="46" t="str">
        <f>A31&amp;"/"&amp;A40</f>
        <v>5/6</v>
      </c>
      <c r="E31" s="47">
        <f>A40+1</f>
        <v>7</v>
      </c>
      <c r="F31" s="48">
        <f>E31+1</f>
        <v>8</v>
      </c>
      <c r="G31" s="48">
        <f>F31+1</f>
        <v>9</v>
      </c>
      <c r="H31" s="21">
        <f>G31+1</f>
        <v>10</v>
      </c>
      <c r="I31" s="22">
        <f>H31+1</f>
        <v>11</v>
      </c>
      <c r="J31" s="49"/>
      <c r="K31" s="5"/>
      <c r="L31" s="62"/>
      <c r="M31" s="62"/>
      <c r="N31" s="5"/>
      <c r="O31" s="11"/>
    </row>
    <row r="32" spans="1:15" ht="14.25" customHeight="1">
      <c r="A32" s="24"/>
      <c r="B32" s="29"/>
      <c r="C32" s="746"/>
      <c r="D32" s="46"/>
      <c r="E32" s="47"/>
      <c r="F32" s="449"/>
      <c r="G32" s="661" t="s">
        <v>127</v>
      </c>
      <c r="H32" s="659" t="s">
        <v>127</v>
      </c>
      <c r="I32" s="661" t="s">
        <v>127</v>
      </c>
      <c r="J32" s="49"/>
      <c r="K32" s="5"/>
      <c r="L32" s="62"/>
      <c r="M32" s="62"/>
      <c r="N32" s="5"/>
      <c r="O32" s="11"/>
    </row>
    <row r="33" spans="1:15" ht="14.25" customHeight="1">
      <c r="A33" s="24"/>
      <c r="B33" s="29"/>
      <c r="C33" s="746"/>
      <c r="D33" s="46"/>
      <c r="E33" s="47"/>
      <c r="F33" s="449"/>
      <c r="G33" s="661" t="s">
        <v>133</v>
      </c>
      <c r="H33" s="659" t="s">
        <v>187</v>
      </c>
      <c r="I33" s="661" t="s">
        <v>186</v>
      </c>
      <c r="J33" s="49"/>
      <c r="K33" s="5"/>
      <c r="L33" s="62"/>
      <c r="M33" s="62"/>
      <c r="N33" s="5"/>
      <c r="O33" s="11"/>
    </row>
    <row r="34" spans="1:15" ht="14.25" customHeight="1">
      <c r="A34" s="24"/>
      <c r="B34" s="29"/>
      <c r="C34" s="746"/>
      <c r="D34" s="46"/>
      <c r="E34" s="47"/>
      <c r="F34" s="449"/>
      <c r="G34" s="661" t="s">
        <v>125</v>
      </c>
      <c r="H34" s="659" t="s">
        <v>110</v>
      </c>
      <c r="I34" s="661" t="s">
        <v>110</v>
      </c>
      <c r="J34" s="49"/>
      <c r="K34" s="5"/>
      <c r="L34" s="62"/>
      <c r="M34" s="62"/>
      <c r="N34" s="5"/>
      <c r="O34" s="11"/>
    </row>
    <row r="35" spans="1:15" ht="14.25" customHeight="1">
      <c r="A35" s="24"/>
      <c r="B35" s="29"/>
      <c r="C35" s="746"/>
      <c r="D35" s="46"/>
      <c r="E35" s="47"/>
      <c r="F35" s="449"/>
      <c r="G35" s="682"/>
      <c r="H35" s="682"/>
      <c r="I35" s="392"/>
      <c r="J35" s="49"/>
      <c r="K35" s="5"/>
      <c r="L35" s="62"/>
      <c r="M35" s="62"/>
      <c r="N35" s="5"/>
      <c r="O35" s="11"/>
    </row>
    <row r="36" spans="1:15" ht="15" customHeight="1">
      <c r="A36" s="24"/>
      <c r="B36" s="29"/>
      <c r="C36" s="746"/>
      <c r="D36" s="46"/>
      <c r="E36" s="47"/>
      <c r="F36" s="449"/>
      <c r="G36" s="693" t="s">
        <v>149</v>
      </c>
      <c r="H36" s="639" t="s">
        <v>102</v>
      </c>
      <c r="I36" s="392"/>
      <c r="J36" s="49"/>
      <c r="K36" s="5"/>
      <c r="L36" s="62"/>
      <c r="M36" s="62"/>
      <c r="N36" s="5"/>
      <c r="O36" s="11"/>
    </row>
    <row r="37" spans="1:15" ht="15" customHeight="1">
      <c r="A37" s="24"/>
      <c r="B37" s="29"/>
      <c r="C37" s="746"/>
      <c r="D37" s="46"/>
      <c r="E37" s="47"/>
      <c r="F37" s="449"/>
      <c r="G37" s="689" t="s">
        <v>161</v>
      </c>
      <c r="H37" s="639" t="s">
        <v>213</v>
      </c>
      <c r="I37" s="392"/>
      <c r="J37" s="49"/>
      <c r="K37" s="5"/>
      <c r="L37" s="62"/>
      <c r="M37" s="62"/>
      <c r="N37" s="5"/>
      <c r="O37" s="11"/>
    </row>
    <row r="38" spans="1:15" ht="15" customHeight="1">
      <c r="A38" s="24"/>
      <c r="B38" s="29"/>
      <c r="C38" s="746"/>
      <c r="D38" s="46"/>
      <c r="E38" s="47"/>
      <c r="F38" s="449"/>
      <c r="G38" s="689" t="s">
        <v>163</v>
      </c>
      <c r="H38" s="639" t="s">
        <v>125</v>
      </c>
      <c r="I38" s="392"/>
      <c r="J38" s="49"/>
      <c r="K38" s="5"/>
      <c r="L38" s="62"/>
      <c r="M38" s="62"/>
      <c r="N38" s="5"/>
      <c r="O38" s="11"/>
    </row>
    <row r="39" spans="1:15" ht="15" customHeight="1">
      <c r="A39" s="24"/>
      <c r="B39" s="29"/>
      <c r="C39" s="746"/>
      <c r="D39" s="46"/>
      <c r="E39" s="47"/>
      <c r="F39" s="449"/>
      <c r="H39" s="639" t="s">
        <v>214</v>
      </c>
      <c r="I39" s="392"/>
      <c r="J39" s="49"/>
      <c r="K39" s="5"/>
      <c r="L39" s="62"/>
      <c r="M39" s="62"/>
      <c r="N39" s="5"/>
      <c r="O39" s="11"/>
    </row>
    <row r="40" spans="1:15" s="3" customFormat="1" ht="15" customHeight="1">
      <c r="A40" s="25">
        <f>A31+1</f>
        <v>6</v>
      </c>
      <c r="B40" s="6"/>
      <c r="C40" s="746"/>
      <c r="D40" s="219"/>
      <c r="E40" s="397"/>
      <c r="F40" s="398"/>
      <c r="G40" s="697"/>
      <c r="H40" s="639" t="s">
        <v>110</v>
      </c>
      <c r="I40" s="392"/>
      <c r="J40" s="87"/>
      <c r="K40" s="6"/>
      <c r="L40" s="62"/>
      <c r="M40" s="62"/>
      <c r="N40" s="6"/>
      <c r="O40" s="14"/>
    </row>
    <row r="41" spans="1:15" s="3" customFormat="1" ht="15.75">
      <c r="A41" s="15"/>
      <c r="B41" s="7"/>
      <c r="C41" s="746"/>
      <c r="D41" s="144"/>
      <c r="E41" s="397"/>
      <c r="F41" s="391"/>
      <c r="G41" s="695"/>
      <c r="H41" s="693" t="s">
        <v>149</v>
      </c>
      <c r="I41" s="392"/>
      <c r="J41" s="89"/>
      <c r="K41" s="6"/>
      <c r="L41" s="62"/>
      <c r="M41" s="62"/>
      <c r="N41" s="6"/>
      <c r="O41" s="14"/>
    </row>
    <row r="42" spans="1:15" s="3" customFormat="1" ht="15">
      <c r="A42" s="15"/>
      <c r="B42" s="7"/>
      <c r="C42" s="746"/>
      <c r="D42" s="144"/>
      <c r="E42" s="397"/>
      <c r="F42" s="391"/>
      <c r="G42" s="695"/>
      <c r="H42" s="689"/>
      <c r="I42" s="392"/>
      <c r="J42" s="89"/>
      <c r="K42" s="6"/>
      <c r="L42" s="62"/>
      <c r="M42" s="62"/>
      <c r="N42" s="6"/>
      <c r="O42" s="14"/>
    </row>
    <row r="43" spans="1:15" s="3" customFormat="1" ht="15">
      <c r="A43" s="15"/>
      <c r="B43" s="7"/>
      <c r="C43" s="746"/>
      <c r="D43" s="144"/>
      <c r="E43" s="397"/>
      <c r="F43" s="391"/>
      <c r="G43" s="696"/>
      <c r="H43" s="689" t="s">
        <v>162</v>
      </c>
      <c r="I43" s="392"/>
      <c r="J43" s="89"/>
      <c r="K43" s="6"/>
      <c r="L43" s="62"/>
      <c r="M43" s="62"/>
      <c r="N43" s="6"/>
      <c r="O43" s="14"/>
    </row>
    <row r="44" spans="1:15" s="3" customFormat="1" ht="12" customHeight="1">
      <c r="A44" s="15"/>
      <c r="B44" s="7"/>
      <c r="C44" s="746"/>
      <c r="D44" s="144"/>
      <c r="E44" s="397"/>
      <c r="F44" s="391"/>
      <c r="G44" s="391"/>
      <c r="H44" s="689"/>
      <c r="I44" s="392"/>
      <c r="J44" s="89"/>
      <c r="K44" s="6"/>
      <c r="L44" s="62"/>
      <c r="M44" s="62"/>
      <c r="N44" s="6"/>
      <c r="O44" s="14"/>
    </row>
    <row r="45" spans="1:15" s="3" customFormat="1" ht="12" customHeight="1">
      <c r="A45" s="15"/>
      <c r="B45" s="7"/>
      <c r="C45" s="746"/>
      <c r="D45" s="144"/>
      <c r="E45" s="703" t="s">
        <v>63</v>
      </c>
      <c r="F45" s="399"/>
      <c r="G45" s="388"/>
      <c r="H45" s="217"/>
      <c r="I45" s="194"/>
      <c r="J45" s="87"/>
      <c r="K45" s="5"/>
      <c r="L45" s="62"/>
      <c r="M45" s="62"/>
      <c r="N45" s="5"/>
      <c r="O45" s="14"/>
    </row>
    <row r="46" spans="1:15" s="3" customFormat="1" ht="12" customHeight="1">
      <c r="A46" s="15"/>
      <c r="B46" s="7"/>
      <c r="C46" s="746"/>
      <c r="D46" s="144"/>
      <c r="E46" s="704" t="s">
        <v>31</v>
      </c>
      <c r="F46" s="391"/>
      <c r="G46" s="400"/>
      <c r="H46" s="548" t="s">
        <v>63</v>
      </c>
      <c r="I46" s="615" t="s">
        <v>62</v>
      </c>
      <c r="J46" s="137"/>
      <c r="K46" s="6"/>
      <c r="L46" s="62"/>
      <c r="M46" s="62"/>
      <c r="N46" s="6"/>
      <c r="O46" s="14"/>
    </row>
    <row r="47" spans="1:15" s="3" customFormat="1" ht="12" customHeight="1" thickBot="1">
      <c r="A47" s="23"/>
      <c r="B47" s="7"/>
      <c r="C47" s="746"/>
      <c r="D47" s="223"/>
      <c r="E47" s="705" t="s">
        <v>47</v>
      </c>
      <c r="F47" s="401"/>
      <c r="G47" s="402"/>
      <c r="H47" s="549" t="s">
        <v>65</v>
      </c>
      <c r="I47" s="578" t="s">
        <v>30</v>
      </c>
      <c r="J47" s="137"/>
      <c r="K47" s="6"/>
      <c r="L47" s="62"/>
      <c r="M47" s="62"/>
      <c r="N47" s="6"/>
      <c r="O47" s="14"/>
    </row>
    <row r="48" spans="1:15" ht="14.25" customHeight="1" thickTop="1">
      <c r="A48" s="24">
        <f>I31+1</f>
        <v>12</v>
      </c>
      <c r="B48" s="29">
        <f>B31+1</f>
        <v>6</v>
      </c>
      <c r="C48" s="746" t="str">
        <f>"WEEK "&amp;B48</f>
        <v>WEEK 6</v>
      </c>
      <c r="D48" s="19" t="str">
        <f>A48&amp;"/"&amp;A57</f>
        <v>12/13</v>
      </c>
      <c r="E48" s="20">
        <f>A57+1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9"/>
      <c r="K48" s="5"/>
      <c r="L48" s="62"/>
      <c r="M48" s="62"/>
      <c r="N48" s="5"/>
      <c r="O48" s="11"/>
    </row>
    <row r="49" spans="1:15" ht="14.25" customHeight="1">
      <c r="A49" s="24"/>
      <c r="B49" s="29"/>
      <c r="C49" s="746"/>
      <c r="D49" s="758" t="s">
        <v>188</v>
      </c>
      <c r="E49" s="759"/>
      <c r="F49" s="759"/>
      <c r="G49" s="759"/>
      <c r="H49" s="759"/>
      <c r="I49" s="760"/>
      <c r="J49" s="49"/>
      <c r="K49" s="5"/>
      <c r="L49" s="62"/>
      <c r="M49" s="62"/>
      <c r="N49" s="5"/>
      <c r="O49" s="11"/>
    </row>
    <row r="50" spans="1:15" ht="14.25" customHeight="1">
      <c r="A50" s="24"/>
      <c r="B50" s="29"/>
      <c r="C50" s="746"/>
      <c r="D50" s="758" t="s">
        <v>189</v>
      </c>
      <c r="E50" s="759"/>
      <c r="F50" s="759"/>
      <c r="G50" s="759"/>
      <c r="H50" s="759"/>
      <c r="I50" s="760"/>
      <c r="J50" s="49"/>
      <c r="K50" s="5"/>
      <c r="L50" s="62"/>
      <c r="M50" s="62"/>
      <c r="N50" s="5"/>
      <c r="O50" s="11"/>
    </row>
    <row r="51" spans="1:15" ht="14.25" customHeight="1">
      <c r="A51" s="24"/>
      <c r="B51" s="29"/>
      <c r="C51" s="746"/>
      <c r="D51" s="46"/>
      <c r="E51" s="639" t="s">
        <v>102</v>
      </c>
      <c r="F51" s="639" t="s">
        <v>102</v>
      </c>
      <c r="G51" s="639" t="s">
        <v>102</v>
      </c>
      <c r="H51" s="693" t="s">
        <v>149</v>
      </c>
      <c r="I51" s="641" t="s">
        <v>102</v>
      </c>
      <c r="J51" s="49"/>
      <c r="K51" s="5"/>
      <c r="L51" s="62"/>
      <c r="M51" s="62"/>
      <c r="N51" s="5"/>
      <c r="O51" s="11"/>
    </row>
    <row r="52" spans="1:15" ht="14.25" customHeight="1">
      <c r="A52" s="24"/>
      <c r="B52" s="29"/>
      <c r="C52" s="746"/>
      <c r="D52" s="46"/>
      <c r="E52" s="669" t="s">
        <v>213</v>
      </c>
      <c r="F52" s="672" t="s">
        <v>148</v>
      </c>
      <c r="G52" s="672" t="s">
        <v>219</v>
      </c>
      <c r="H52" s="692" t="s">
        <v>168</v>
      </c>
      <c r="I52" s="641" t="s">
        <v>119</v>
      </c>
      <c r="J52" s="49"/>
      <c r="K52" s="5"/>
      <c r="L52" s="62"/>
      <c r="M52" s="62"/>
      <c r="N52" s="5"/>
      <c r="O52" s="11"/>
    </row>
    <row r="53" spans="1:15" ht="14.25" customHeight="1">
      <c r="A53" s="24"/>
      <c r="B53" s="29"/>
      <c r="C53" s="746"/>
      <c r="D53" s="46"/>
      <c r="E53" s="639" t="s">
        <v>110</v>
      </c>
      <c r="F53" s="639" t="s">
        <v>66</v>
      </c>
      <c r="G53" s="639" t="s">
        <v>121</v>
      </c>
      <c r="H53" s="692" t="s">
        <v>170</v>
      </c>
      <c r="I53" s="641" t="s">
        <v>103</v>
      </c>
      <c r="J53" s="49"/>
      <c r="K53" s="5"/>
      <c r="L53" s="62"/>
      <c r="M53" s="62"/>
      <c r="N53" s="5"/>
      <c r="O53" s="11"/>
    </row>
    <row r="54" spans="1:15" ht="14.25" customHeight="1">
      <c r="A54" s="24"/>
      <c r="B54" s="29"/>
      <c r="C54" s="746"/>
      <c r="D54" s="46"/>
      <c r="E54" s="47"/>
      <c r="F54" s="48"/>
      <c r="G54" s="48"/>
      <c r="H54" s="689" t="s">
        <v>164</v>
      </c>
      <c r="I54" s="719"/>
      <c r="J54" s="49"/>
      <c r="K54" s="5"/>
      <c r="L54" s="62"/>
      <c r="M54" s="62"/>
      <c r="N54" s="5"/>
      <c r="O54" s="11"/>
    </row>
    <row r="55" spans="1:15" ht="14.25" customHeight="1">
      <c r="A55" s="24"/>
      <c r="B55" s="29"/>
      <c r="C55" s="746"/>
      <c r="D55" s="46"/>
      <c r="E55" s="47"/>
      <c r="F55" s="48"/>
      <c r="G55" s="48"/>
      <c r="H55" s="694" t="s">
        <v>169</v>
      </c>
      <c r="I55" s="631"/>
      <c r="J55" s="49"/>
      <c r="K55" s="5"/>
      <c r="L55" s="62"/>
      <c r="M55" s="62"/>
      <c r="N55" s="5"/>
      <c r="O55" s="11"/>
    </row>
    <row r="56" spans="1:15" ht="15" customHeight="1">
      <c r="A56" s="24"/>
      <c r="B56" s="29"/>
      <c r="C56" s="746"/>
      <c r="D56" s="46"/>
      <c r="E56" s="699" t="s">
        <v>127</v>
      </c>
      <c r="F56" s="699" t="s">
        <v>127</v>
      </c>
      <c r="H56" s="699" t="s">
        <v>127</v>
      </c>
      <c r="I56" s="112"/>
      <c r="J56" s="49"/>
      <c r="K56" s="5"/>
      <c r="L56" s="62"/>
      <c r="M56" s="62"/>
      <c r="N56" s="5"/>
      <c r="O56" s="11"/>
    </row>
    <row r="57" spans="1:15" s="3" customFormat="1" ht="15" customHeight="1">
      <c r="A57" s="25">
        <f>A48+1</f>
        <v>13</v>
      </c>
      <c r="B57" s="6"/>
      <c r="C57" s="746"/>
      <c r="D57" s="219"/>
      <c r="E57" s="699" t="s">
        <v>191</v>
      </c>
      <c r="F57" s="699" t="s">
        <v>190</v>
      </c>
      <c r="H57" s="699" t="s">
        <v>134</v>
      </c>
      <c r="I57" s="404"/>
      <c r="J57" s="87"/>
      <c r="K57" s="6"/>
      <c r="L57" s="62"/>
      <c r="M57" s="62"/>
      <c r="N57" s="6"/>
      <c r="O57" s="14"/>
    </row>
    <row r="58" spans="1:15" s="3" customFormat="1" ht="15" customHeight="1">
      <c r="A58" s="15"/>
      <c r="B58" s="7"/>
      <c r="C58" s="746"/>
      <c r="D58" s="144"/>
      <c r="E58" s="699" t="s">
        <v>66</v>
      </c>
      <c r="F58" s="699" t="s">
        <v>66</v>
      </c>
      <c r="H58" s="699" t="s">
        <v>121</v>
      </c>
      <c r="I58" s="392"/>
      <c r="J58" s="89"/>
      <c r="K58" s="6"/>
      <c r="L58" s="62"/>
      <c r="M58" s="62"/>
      <c r="N58" s="6"/>
      <c r="O58" s="14"/>
    </row>
    <row r="59" spans="1:15" s="3" customFormat="1" ht="15" customHeight="1">
      <c r="A59" s="15"/>
      <c r="B59" s="7"/>
      <c r="C59" s="746"/>
      <c r="D59" s="144"/>
      <c r="E59" s="403"/>
      <c r="F59" s="692" t="s">
        <v>167</v>
      </c>
      <c r="G59" s="388"/>
      <c r="H59" s="631"/>
      <c r="I59" s="392"/>
      <c r="J59" s="89"/>
      <c r="K59" s="6"/>
      <c r="L59" s="62"/>
      <c r="M59" s="62"/>
      <c r="N59" s="6"/>
      <c r="O59" s="14"/>
    </row>
    <row r="60" spans="1:15" s="3" customFormat="1" ht="15" customHeight="1">
      <c r="A60" s="15"/>
      <c r="B60" s="7"/>
      <c r="C60" s="746"/>
      <c r="D60" s="144"/>
      <c r="E60" s="218"/>
      <c r="F60" s="693" t="s">
        <v>149</v>
      </c>
      <c r="G60" s="221"/>
      <c r="H60" s="720"/>
      <c r="I60" s="304"/>
      <c r="J60" s="87"/>
      <c r="K60" s="6"/>
      <c r="L60" s="62"/>
      <c r="M60" s="62"/>
      <c r="N60" s="6"/>
      <c r="O60" s="14"/>
    </row>
    <row r="61" spans="1:15" s="3" customFormat="1" ht="15" customHeight="1">
      <c r="A61" s="15"/>
      <c r="B61" s="7"/>
      <c r="C61" s="746"/>
      <c r="D61" s="144"/>
      <c r="E61" s="218"/>
      <c r="F61" s="689" t="s">
        <v>165</v>
      </c>
      <c r="G61" s="221"/>
      <c r="H61" s="631"/>
      <c r="I61" s="305"/>
      <c r="J61" s="87"/>
      <c r="K61" s="6"/>
      <c r="L61" s="62"/>
      <c r="M61" s="62"/>
      <c r="N61" s="6"/>
      <c r="O61" s="14"/>
    </row>
    <row r="62" spans="1:15" s="3" customFormat="1" ht="15" customHeight="1">
      <c r="A62" s="15"/>
      <c r="B62" s="7"/>
      <c r="C62" s="746"/>
      <c r="D62" s="144"/>
      <c r="E62" s="294"/>
      <c r="F62" s="689" t="s">
        <v>166</v>
      </c>
      <c r="G62" s="613"/>
      <c r="H62" s="613"/>
      <c r="I62" s="185"/>
      <c r="J62" s="87"/>
      <c r="K62" s="6"/>
      <c r="L62" s="62"/>
      <c r="M62" s="62"/>
      <c r="N62" s="6"/>
      <c r="O62" s="14"/>
    </row>
    <row r="63" spans="1:15" s="3" customFormat="1" ht="12" customHeight="1">
      <c r="A63" s="15"/>
      <c r="B63" s="7"/>
      <c r="C63" s="746"/>
      <c r="D63" s="144"/>
      <c r="E63" s="230"/>
      <c r="F63" s="692" t="s">
        <v>167</v>
      </c>
      <c r="G63" s="613"/>
      <c r="H63" s="220"/>
      <c r="I63" s="615" t="s">
        <v>62</v>
      </c>
      <c r="J63" s="89"/>
      <c r="K63" s="6"/>
      <c r="L63" s="62"/>
      <c r="M63" s="62"/>
      <c r="N63" s="6"/>
      <c r="O63" s="14"/>
    </row>
    <row r="64" spans="1:15" s="3" customFormat="1" ht="12" customHeight="1">
      <c r="A64" s="23"/>
      <c r="B64" s="7"/>
      <c r="C64" s="746"/>
      <c r="D64" s="223"/>
      <c r="E64" s="618"/>
      <c r="F64" s="430"/>
      <c r="G64" s="614"/>
      <c r="H64" s="627"/>
      <c r="I64" s="616" t="s">
        <v>93</v>
      </c>
      <c r="J64" s="137"/>
      <c r="K64" s="6"/>
      <c r="L64" s="62"/>
      <c r="M64" s="62"/>
      <c r="N64" s="6"/>
      <c r="O64" s="14"/>
    </row>
    <row r="65" spans="1:15" ht="14.25" customHeight="1">
      <c r="A65" s="24">
        <f>I48+1</f>
        <v>19</v>
      </c>
      <c r="B65" s="29">
        <f>B48+1</f>
        <v>7</v>
      </c>
      <c r="C65" s="746" t="str">
        <f>"WEEK "&amp;B65</f>
        <v>WEEK 7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9"/>
      <c r="K65" s="5"/>
      <c r="L65" s="62"/>
      <c r="M65" s="62"/>
      <c r="N65" s="5"/>
      <c r="O65" s="11"/>
    </row>
    <row r="66" spans="1:15" s="3" customFormat="1" ht="12" customHeight="1">
      <c r="A66" s="25">
        <f>A65+1</f>
        <v>20</v>
      </c>
      <c r="B66" s="6"/>
      <c r="C66" s="746"/>
      <c r="D66" s="772"/>
      <c r="E66" s="669" t="s">
        <v>102</v>
      </c>
      <c r="F66" s="220"/>
      <c r="G66" s="220"/>
      <c r="H66" s="220"/>
      <c r="I66" s="214"/>
      <c r="J66" s="87"/>
      <c r="K66" s="6"/>
      <c r="L66" s="62"/>
      <c r="M66" s="62"/>
      <c r="N66" s="6"/>
      <c r="O66" s="14"/>
    </row>
    <row r="67" spans="1:15" s="3" customFormat="1" ht="12" customHeight="1">
      <c r="A67" s="25"/>
      <c r="B67" s="6"/>
      <c r="C67" s="746"/>
      <c r="D67" s="772"/>
      <c r="E67" s="669" t="s">
        <v>147</v>
      </c>
      <c r="F67" s="220"/>
      <c r="G67" s="220"/>
      <c r="H67" s="220"/>
      <c r="I67" s="214"/>
      <c r="J67" s="87"/>
      <c r="K67" s="6"/>
      <c r="L67" s="62"/>
      <c r="M67" s="62"/>
      <c r="N67" s="6"/>
      <c r="O67" s="14"/>
    </row>
    <row r="68" spans="1:15" s="3" customFormat="1" ht="14.25" customHeight="1">
      <c r="A68" s="25"/>
      <c r="B68" s="6"/>
      <c r="C68" s="746"/>
      <c r="D68" s="772"/>
      <c r="E68" s="642" t="s">
        <v>113</v>
      </c>
      <c r="F68" s="642" t="s">
        <v>102</v>
      </c>
      <c r="G68" s="665" t="s">
        <v>127</v>
      </c>
      <c r="H68" s="665" t="s">
        <v>127</v>
      </c>
      <c r="I68" s="214"/>
      <c r="J68" s="87"/>
      <c r="K68" s="6"/>
      <c r="L68" s="62"/>
      <c r="M68" s="62"/>
      <c r="N68" s="6"/>
      <c r="O68" s="14"/>
    </row>
    <row r="69" spans="1:15" s="3" customFormat="1" ht="14.25" customHeight="1">
      <c r="A69" s="25"/>
      <c r="B69" s="6"/>
      <c r="C69" s="746"/>
      <c r="D69" s="772"/>
      <c r="E69" s="642" t="s">
        <v>118</v>
      </c>
      <c r="F69" s="642" t="s">
        <v>119</v>
      </c>
      <c r="G69" s="665">
        <v>7</v>
      </c>
      <c r="H69" s="665">
        <v>8</v>
      </c>
      <c r="I69" s="214"/>
      <c r="J69" s="87"/>
      <c r="K69" s="6"/>
      <c r="L69" s="62"/>
      <c r="M69" s="62"/>
      <c r="N69" s="6"/>
      <c r="O69" s="14"/>
    </row>
    <row r="70" spans="1:15" s="3" customFormat="1" ht="14.25" customHeight="1">
      <c r="A70" s="25"/>
      <c r="B70" s="6"/>
      <c r="C70" s="746"/>
      <c r="D70" s="772"/>
      <c r="E70" s="642" t="s">
        <v>104</v>
      </c>
      <c r="F70" s="642" t="s">
        <v>105</v>
      </c>
      <c r="G70" s="665" t="s">
        <v>125</v>
      </c>
      <c r="H70" s="665" t="s">
        <v>125</v>
      </c>
      <c r="I70" s="214"/>
      <c r="J70" s="87"/>
      <c r="K70" s="6"/>
      <c r="L70" s="62"/>
      <c r="M70" s="62"/>
      <c r="N70" s="6"/>
      <c r="O70" s="14"/>
    </row>
    <row r="71" spans="1:15" s="3" customFormat="1" ht="12" customHeight="1">
      <c r="A71" s="25"/>
      <c r="B71" s="6"/>
      <c r="C71" s="746"/>
      <c r="D71" s="772"/>
      <c r="E71" s="719"/>
      <c r="F71" s="220"/>
      <c r="G71" s="220"/>
      <c r="H71" s="220"/>
      <c r="I71" s="214"/>
      <c r="J71" s="87"/>
      <c r="K71" s="6"/>
      <c r="L71" s="62"/>
      <c r="M71" s="62"/>
      <c r="N71" s="6"/>
      <c r="O71" s="14"/>
    </row>
    <row r="72" spans="1:15" s="3" customFormat="1" ht="14.25" customHeight="1">
      <c r="A72" s="25"/>
      <c r="B72" s="6"/>
      <c r="C72" s="746"/>
      <c r="D72" s="772"/>
      <c r="E72" s="631"/>
      <c r="F72" s="665" t="s">
        <v>127</v>
      </c>
      <c r="G72" s="715"/>
      <c r="H72" s="716"/>
      <c r="I72" s="659" t="s">
        <v>127</v>
      </c>
      <c r="J72" s="87"/>
      <c r="K72" s="6"/>
      <c r="L72" s="62"/>
      <c r="M72" s="62"/>
      <c r="N72" s="6"/>
      <c r="O72" s="14"/>
    </row>
    <row r="73" spans="1:15" s="3" customFormat="1" ht="14.25" customHeight="1">
      <c r="A73" s="25"/>
      <c r="B73" s="6"/>
      <c r="C73" s="746"/>
      <c r="D73" s="772"/>
      <c r="E73" s="716"/>
      <c r="F73" s="665" t="s">
        <v>136</v>
      </c>
      <c r="G73" s="715"/>
      <c r="H73" s="716"/>
      <c r="I73" s="659" t="s">
        <v>119</v>
      </c>
      <c r="J73" s="87"/>
      <c r="K73" s="6"/>
      <c r="L73" s="62"/>
      <c r="M73" s="62"/>
      <c r="N73" s="6"/>
      <c r="O73" s="14"/>
    </row>
    <row r="74" spans="1:15" s="3" customFormat="1" ht="14.25" customHeight="1">
      <c r="A74" s="25"/>
      <c r="B74" s="6"/>
      <c r="C74" s="746"/>
      <c r="D74" s="772"/>
      <c r="E74" s="666" t="s">
        <v>127</v>
      </c>
      <c r="F74" s="665" t="s">
        <v>105</v>
      </c>
      <c r="G74" s="715"/>
      <c r="H74" s="716"/>
      <c r="I74" s="659" t="s">
        <v>103</v>
      </c>
      <c r="J74" s="87"/>
      <c r="K74" s="6"/>
      <c r="L74" s="62"/>
      <c r="M74" s="62"/>
      <c r="N74" s="6"/>
      <c r="O74" s="14"/>
    </row>
    <row r="75" spans="1:15" s="3" customFormat="1" ht="12" customHeight="1">
      <c r="A75" s="15"/>
      <c r="B75" s="7"/>
      <c r="C75" s="746"/>
      <c r="D75" s="772"/>
      <c r="E75" s="666" t="s">
        <v>120</v>
      </c>
      <c r="F75" s="221"/>
      <c r="G75" s="221"/>
      <c r="H75" s="221"/>
      <c r="I75" s="194"/>
      <c r="J75" s="89"/>
      <c r="K75" s="6"/>
      <c r="L75" s="62"/>
      <c r="M75" s="62"/>
      <c r="N75" s="6"/>
      <c r="O75" s="14"/>
    </row>
    <row r="76" spans="1:15" s="3" customFormat="1" ht="12" customHeight="1">
      <c r="A76" s="15"/>
      <c r="B76" s="7"/>
      <c r="C76" s="746"/>
      <c r="D76" s="772"/>
      <c r="E76" s="666" t="s">
        <v>113</v>
      </c>
      <c r="F76" s="220"/>
      <c r="G76" s="220"/>
      <c r="H76" s="211"/>
      <c r="I76" s="185"/>
      <c r="J76" s="87"/>
      <c r="K76" s="6"/>
      <c r="L76" s="62"/>
      <c r="M76" s="62"/>
      <c r="N76" s="6"/>
      <c r="O76" s="14"/>
    </row>
    <row r="77" spans="1:15" s="3" customFormat="1" ht="12" customHeight="1">
      <c r="A77" s="15"/>
      <c r="B77" s="7"/>
      <c r="C77" s="746"/>
      <c r="D77" s="772"/>
      <c r="E77" s="668" t="s">
        <v>135</v>
      </c>
      <c r="F77" s="221"/>
      <c r="G77" s="221"/>
      <c r="H77" s="232"/>
      <c r="I77" s="233"/>
      <c r="J77" s="136"/>
      <c r="K77" s="6"/>
      <c r="L77" s="62"/>
      <c r="M77" s="62"/>
      <c r="N77" s="6"/>
      <c r="O77" s="14"/>
    </row>
    <row r="78" spans="1:15" s="3" customFormat="1" ht="12" customHeight="1">
      <c r="A78" s="15"/>
      <c r="B78" s="7"/>
      <c r="C78" s="746"/>
      <c r="D78" s="772"/>
      <c r="E78" s="668" t="s">
        <v>104</v>
      </c>
      <c r="F78" s="285"/>
      <c r="G78" s="548" t="s">
        <v>63</v>
      </c>
      <c r="H78" s="621" t="s">
        <v>63</v>
      </c>
      <c r="I78" s="185"/>
      <c r="J78" s="138"/>
      <c r="K78" s="6"/>
      <c r="L78" s="62"/>
      <c r="M78" s="62"/>
      <c r="N78" s="6"/>
      <c r="O78" s="14"/>
    </row>
    <row r="79" spans="1:15" s="3" customFormat="1" ht="12" customHeight="1">
      <c r="A79" s="15"/>
      <c r="B79" s="7"/>
      <c r="C79" s="746"/>
      <c r="D79" s="772"/>
      <c r="E79" s="294"/>
      <c r="F79" s="613"/>
      <c r="G79" s="549" t="s">
        <v>66</v>
      </c>
      <c r="H79" s="622" t="s">
        <v>85</v>
      </c>
      <c r="I79" s="233"/>
      <c r="J79" s="131"/>
      <c r="K79" s="6"/>
      <c r="L79" s="62"/>
      <c r="M79" s="62"/>
      <c r="N79" s="6"/>
      <c r="O79" s="14"/>
    </row>
    <row r="80" spans="1:15" s="3" customFormat="1" ht="12" customHeight="1">
      <c r="A80" s="15"/>
      <c r="B80" s="7"/>
      <c r="C80" s="746"/>
      <c r="D80" s="772"/>
      <c r="E80" s="617" t="s">
        <v>62</v>
      </c>
      <c r="F80" s="564" t="s">
        <v>62</v>
      </c>
      <c r="G80" s="624" t="s">
        <v>62</v>
      </c>
      <c r="H80" s="551" t="s">
        <v>62</v>
      </c>
      <c r="I80" s="185"/>
      <c r="J80" s="137"/>
      <c r="K80" s="6"/>
      <c r="L80" s="62"/>
      <c r="M80" s="62"/>
      <c r="N80" s="6"/>
      <c r="O80" s="14"/>
    </row>
    <row r="81" spans="1:15" s="3" customFormat="1" ht="12" customHeight="1" thickBot="1">
      <c r="A81" s="23"/>
      <c r="B81" s="7"/>
      <c r="C81" s="746"/>
      <c r="D81" s="223"/>
      <c r="E81" s="612" t="s">
        <v>88</v>
      </c>
      <c r="F81" s="626" t="s">
        <v>84</v>
      </c>
      <c r="G81" s="625" t="s">
        <v>86</v>
      </c>
      <c r="H81" s="552" t="s">
        <v>89</v>
      </c>
      <c r="I81" s="650"/>
      <c r="J81" s="137"/>
      <c r="K81" s="6"/>
      <c r="L81" s="62"/>
      <c r="M81" s="62"/>
      <c r="N81" s="6"/>
      <c r="O81" s="14"/>
    </row>
    <row r="82" spans="1:15" ht="14.25" customHeight="1" thickTop="1">
      <c r="A82" s="24">
        <f>I65+1</f>
        <v>26</v>
      </c>
      <c r="B82" s="29">
        <f>B65+1</f>
        <v>8</v>
      </c>
      <c r="C82" s="746" t="str">
        <f>"WEEK "&amp;B82</f>
        <v>WEEK 8</v>
      </c>
      <c r="D82" s="19" t="str">
        <f>A82&amp;"/"&amp;A91</f>
        <v>26/27</v>
      </c>
      <c r="E82" s="170">
        <f>IF(OR(A91=30,A91=0)=TRUE,0,A91+1)</f>
        <v>28</v>
      </c>
      <c r="F82" s="53">
        <f>IF(OR(E82=30,E82=0)=TRUE,0,E82+1)</f>
        <v>29</v>
      </c>
      <c r="G82" s="22">
        <f>IF(OR(F82=30,F82=0)=TRUE,0,F82+1)</f>
        <v>30</v>
      </c>
      <c r="H82" s="55">
        <f>IF(OR(G82=30,G82=0)=TRUE,0,G82+1)</f>
        <v>0</v>
      </c>
      <c r="I82" s="55">
        <f>IF(OR(H82=30,H82=0)=TRUE,0,H82+1)</f>
        <v>0</v>
      </c>
      <c r="J82" s="49"/>
      <c r="K82" s="5"/>
      <c r="L82" s="62"/>
      <c r="M82" s="62"/>
      <c r="N82" s="5"/>
      <c r="O82" s="11"/>
    </row>
    <row r="83" spans="1:15" ht="14.25" customHeight="1">
      <c r="A83" s="24"/>
      <c r="B83" s="29"/>
      <c r="C83" s="746"/>
      <c r="D83" s="46"/>
      <c r="E83" s="584"/>
      <c r="F83" s="537"/>
      <c r="G83" s="112"/>
      <c r="H83" s="49"/>
      <c r="I83" s="49"/>
      <c r="J83" s="49"/>
      <c r="K83" s="5"/>
      <c r="L83" s="62"/>
      <c r="M83" s="62"/>
      <c r="N83" s="5"/>
      <c r="O83" s="11"/>
    </row>
    <row r="84" spans="1:15" ht="14.25" customHeight="1">
      <c r="A84" s="24"/>
      <c r="B84" s="29"/>
      <c r="C84" s="746"/>
      <c r="D84" s="46"/>
      <c r="E84" s="584"/>
      <c r="F84" s="537"/>
      <c r="G84" s="112"/>
      <c r="H84" s="49"/>
      <c r="I84" s="49"/>
      <c r="J84" s="49"/>
      <c r="K84" s="5"/>
      <c r="L84" s="62"/>
      <c r="M84" s="62"/>
      <c r="N84" s="5"/>
      <c r="O84" s="11"/>
    </row>
    <row r="85" spans="1:15" ht="14.25" customHeight="1">
      <c r="A85" s="24"/>
      <c r="B85" s="29"/>
      <c r="C85" s="746"/>
      <c r="D85" s="46"/>
      <c r="E85" s="584"/>
      <c r="F85" s="537"/>
      <c r="G85" s="112"/>
      <c r="H85" s="49"/>
      <c r="I85" s="49"/>
      <c r="J85" s="49"/>
      <c r="K85" s="5"/>
      <c r="L85" s="62"/>
      <c r="M85" s="62"/>
      <c r="N85" s="5"/>
      <c r="O85" s="11"/>
    </row>
    <row r="86" spans="1:15" ht="14.25" customHeight="1">
      <c r="A86" s="24"/>
      <c r="B86" s="29"/>
      <c r="C86" s="746"/>
      <c r="D86" s="46"/>
      <c r="E86" s="584"/>
      <c r="F86" s="537"/>
      <c r="G86" s="112"/>
      <c r="H86" s="49"/>
      <c r="I86" s="49"/>
      <c r="J86" s="49"/>
      <c r="K86" s="5"/>
      <c r="L86" s="62"/>
      <c r="M86" s="62"/>
      <c r="N86" s="5"/>
      <c r="O86" s="11"/>
    </row>
    <row r="87" spans="1:15" ht="14.25" customHeight="1">
      <c r="A87" s="24"/>
      <c r="B87" s="29"/>
      <c r="C87" s="746"/>
      <c r="D87" s="46"/>
      <c r="E87" s="584"/>
      <c r="F87" s="537"/>
      <c r="G87" s="112"/>
      <c r="H87" s="49"/>
      <c r="I87" s="49"/>
      <c r="J87" s="49"/>
      <c r="K87" s="5"/>
      <c r="L87" s="62"/>
      <c r="M87" s="62"/>
      <c r="N87" s="5"/>
      <c r="O87" s="11"/>
    </row>
    <row r="88" spans="1:15" ht="14.25" customHeight="1">
      <c r="A88" s="24"/>
      <c r="B88" s="29"/>
      <c r="C88" s="746"/>
      <c r="D88" s="46"/>
      <c r="E88" s="584"/>
      <c r="F88" s="537"/>
      <c r="G88" s="112"/>
      <c r="H88" s="49"/>
      <c r="I88" s="49"/>
      <c r="J88" s="49"/>
      <c r="K88" s="5"/>
      <c r="L88" s="62"/>
      <c r="M88" s="62"/>
      <c r="N88" s="5"/>
      <c r="O88" s="11"/>
    </row>
    <row r="89" spans="1:15" ht="14.25" customHeight="1">
      <c r="A89" s="24"/>
      <c r="B89" s="29"/>
      <c r="C89" s="746"/>
      <c r="D89" s="46"/>
      <c r="E89" s="584"/>
      <c r="F89" s="537"/>
      <c r="G89" s="112"/>
      <c r="H89" s="49"/>
      <c r="I89" s="49"/>
      <c r="J89" s="49"/>
      <c r="K89" s="5"/>
      <c r="L89" s="62"/>
      <c r="M89" s="62"/>
      <c r="N89" s="5"/>
      <c r="O89" s="11"/>
    </row>
    <row r="90" spans="1:15" ht="14.25" customHeight="1">
      <c r="A90" s="24"/>
      <c r="B90" s="29"/>
      <c r="C90" s="746"/>
      <c r="D90" s="46"/>
      <c r="E90" s="584"/>
      <c r="F90" s="537"/>
      <c r="G90" s="112"/>
      <c r="H90" s="49"/>
      <c r="I90" s="49"/>
      <c r="J90" s="49"/>
      <c r="K90" s="5"/>
      <c r="L90" s="62"/>
      <c r="M90" s="62"/>
      <c r="N90" s="5"/>
      <c r="O90" s="11"/>
    </row>
    <row r="91" spans="1:15" s="3" customFormat="1" ht="12" customHeight="1">
      <c r="A91" s="26">
        <f>IF(OR(A82=30,A82=0)=TRUE,0,A82+1)</f>
        <v>27</v>
      </c>
      <c r="B91" s="6"/>
      <c r="C91" s="746"/>
      <c r="D91" s="31"/>
      <c r="E91" s="374"/>
      <c r="F91" s="386"/>
      <c r="G91" s="546"/>
      <c r="H91" s="52"/>
      <c r="I91" s="52"/>
      <c r="J91" s="51"/>
      <c r="K91" s="6"/>
      <c r="L91" s="62"/>
      <c r="M91" s="62"/>
      <c r="N91" s="6"/>
      <c r="O91" s="14"/>
    </row>
    <row r="92" spans="1:15" s="3" customFormat="1" ht="12" customHeight="1">
      <c r="A92" s="23"/>
      <c r="B92" s="7"/>
      <c r="C92" s="746"/>
      <c r="D92" s="31"/>
      <c r="E92" s="374"/>
      <c r="F92" s="386"/>
      <c r="G92" s="546"/>
      <c r="H92" s="52"/>
      <c r="I92" s="52"/>
      <c r="J92" s="52"/>
      <c r="K92" s="6"/>
      <c r="L92" s="62"/>
      <c r="M92" s="62"/>
      <c r="N92" s="6"/>
      <c r="O92" s="14"/>
    </row>
    <row r="93" spans="1:15" s="3" customFormat="1" ht="12" customHeight="1">
      <c r="A93" s="15"/>
      <c r="B93" s="7"/>
      <c r="C93" s="746"/>
      <c r="D93" s="31"/>
      <c r="E93" s="374"/>
      <c r="F93" s="386"/>
      <c r="G93" s="546"/>
      <c r="H93" s="52"/>
      <c r="I93" s="52"/>
      <c r="J93" s="52"/>
      <c r="K93" s="6"/>
      <c r="L93" s="62"/>
      <c r="M93" s="62"/>
      <c r="N93" s="6"/>
      <c r="O93" s="14"/>
    </row>
    <row r="94" spans="1:15" s="3" customFormat="1" ht="12" customHeight="1">
      <c r="A94" s="15"/>
      <c r="B94" s="7"/>
      <c r="C94" s="746"/>
      <c r="D94" s="31"/>
      <c r="E94" s="374"/>
      <c r="F94" s="386"/>
      <c r="G94" s="546"/>
      <c r="H94" s="52"/>
      <c r="I94" s="52"/>
      <c r="J94" s="52"/>
      <c r="K94" s="6"/>
      <c r="L94" s="62"/>
      <c r="M94" s="62"/>
      <c r="N94" s="6"/>
      <c r="O94" s="14"/>
    </row>
    <row r="95" spans="1:15" s="3" customFormat="1" ht="12" customHeight="1">
      <c r="A95" s="15"/>
      <c r="B95" s="7"/>
      <c r="C95" s="746"/>
      <c r="D95" s="31"/>
      <c r="E95" s="548" t="s">
        <v>63</v>
      </c>
      <c r="F95" s="386"/>
      <c r="G95" s="546"/>
      <c r="H95" s="52"/>
      <c r="I95" s="52"/>
      <c r="J95" s="52"/>
      <c r="K95" s="6"/>
      <c r="L95" s="62"/>
      <c r="M95" s="62"/>
      <c r="N95" s="6"/>
      <c r="O95" s="14"/>
    </row>
    <row r="96" spans="1:15" s="3" customFormat="1" ht="12" customHeight="1">
      <c r="A96" s="15"/>
      <c r="B96" s="7"/>
      <c r="C96" s="746"/>
      <c r="D96" s="31"/>
      <c r="E96" s="549" t="s">
        <v>91</v>
      </c>
      <c r="F96" s="619"/>
      <c r="G96" s="212"/>
      <c r="H96" s="114"/>
      <c r="I96" s="131"/>
      <c r="J96" s="52"/>
      <c r="K96" s="6"/>
      <c r="L96" s="62"/>
      <c r="M96" s="62"/>
      <c r="N96" s="6"/>
      <c r="O96" s="14"/>
    </row>
    <row r="97" spans="1:15" s="3" customFormat="1" ht="12" customHeight="1">
      <c r="A97" s="15"/>
      <c r="B97" s="7"/>
      <c r="C97" s="746"/>
      <c r="D97" s="31"/>
      <c r="E97" s="553" t="s">
        <v>62</v>
      </c>
      <c r="F97" s="551" t="s">
        <v>62</v>
      </c>
      <c r="G97" s="547" t="s">
        <v>62</v>
      </c>
      <c r="H97" s="132"/>
      <c r="I97" s="181"/>
      <c r="J97" s="5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37"/>
      <c r="E98" s="620" t="s">
        <v>16</v>
      </c>
      <c r="F98" s="623" t="s">
        <v>87</v>
      </c>
      <c r="G98" s="556" t="s">
        <v>92</v>
      </c>
      <c r="H98" s="132"/>
      <c r="I98" s="132"/>
      <c r="J98" s="5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/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4">
    <mergeCell ref="C14:C30"/>
    <mergeCell ref="D49:I49"/>
    <mergeCell ref="D50:I50"/>
    <mergeCell ref="D3:I3"/>
    <mergeCell ref="D4:I4"/>
    <mergeCell ref="D6:I9"/>
    <mergeCell ref="C10:J10"/>
    <mergeCell ref="C82:C98"/>
    <mergeCell ref="C31:C47"/>
    <mergeCell ref="C48:C64"/>
    <mergeCell ref="D100:F100"/>
    <mergeCell ref="G100:I100"/>
    <mergeCell ref="D66:D80"/>
    <mergeCell ref="C65:C81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55" zoomScaleNormal="55" zoomScalePageLayoutView="0" workbookViewId="0" topLeftCell="A1">
      <selection activeCell="I41" sqref="I41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41"/>
      <c r="M5" s="4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"DECEMBER "&amp;January!L4</f>
        <v>DECEMBER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IF(November!I82=29,1,0)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IF(November!A91=30,1,0)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IF(November!E82=30,1,0)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IF(November!F82=30,1,0)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IF(November!G82=30,1,0)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IF(November!H82=30,1,0)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1"/>
      <c r="M12" s="42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8</v>
      </c>
      <c r="C14" s="746" t="str">
        <f>"WEEK "&amp;B14</f>
        <v>WEEK 8</v>
      </c>
      <c r="D14" s="408"/>
      <c r="E14" s="49"/>
      <c r="F14" s="49">
        <f>IF(M8=1,1,IF(E14&gt;0,E14+1,0))</f>
        <v>0</v>
      </c>
      <c r="G14" s="50">
        <f>IF(M9=1,1,IF(F14&gt;0,F14+1,0))</f>
        <v>0</v>
      </c>
      <c r="H14" s="45">
        <f>IF(M10=1,1,IF(G14&gt;0,G14+1,0))</f>
        <v>1</v>
      </c>
      <c r="I14" s="56">
        <f>IF(M11=1,1,IF(H14&gt;0,H14+1,0))</f>
        <v>2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408"/>
      <c r="E15" s="49"/>
      <c r="F15" s="49"/>
      <c r="G15" s="50"/>
      <c r="H15" s="773" t="s">
        <v>192</v>
      </c>
      <c r="I15" s="774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408"/>
      <c r="E16" s="49"/>
      <c r="F16" s="49"/>
      <c r="G16" s="50"/>
      <c r="H16" s="449"/>
      <c r="I16" s="50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408"/>
      <c r="E17" s="49"/>
      <c r="F17" s="49"/>
      <c r="G17" s="50"/>
      <c r="H17" s="449"/>
      <c r="I17" s="50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408"/>
      <c r="E18" s="49"/>
      <c r="F18" s="49"/>
      <c r="G18" s="50"/>
      <c r="H18" s="449"/>
      <c r="I18" s="50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408"/>
      <c r="E19" s="49"/>
      <c r="F19" s="49"/>
      <c r="G19" s="50"/>
      <c r="H19" s="449"/>
      <c r="I19" s="50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408"/>
      <c r="E20" s="49"/>
      <c r="F20" s="49"/>
      <c r="G20" s="50"/>
      <c r="H20" s="449"/>
      <c r="I20" s="50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408"/>
      <c r="E21" s="49"/>
      <c r="F21" s="49"/>
      <c r="G21" s="50"/>
      <c r="H21" s="449"/>
      <c r="I21" s="50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408"/>
      <c r="E22" s="49"/>
      <c r="F22" s="49"/>
      <c r="G22" s="50"/>
      <c r="H22" s="449"/>
      <c r="I22" s="50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2</v>
      </c>
      <c r="B23" s="6"/>
      <c r="C23" s="746"/>
      <c r="D23" s="409"/>
      <c r="E23" s="133"/>
      <c r="F23" s="371"/>
      <c r="G23" s="266"/>
      <c r="H23" s="376"/>
      <c r="I23" s="151"/>
      <c r="J23" s="130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410"/>
      <c r="E24" s="371"/>
      <c r="F24" s="371"/>
      <c r="G24" s="266"/>
      <c r="H24" s="376"/>
      <c r="I24" s="151"/>
      <c r="J24" s="130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409"/>
      <c r="E25" s="133"/>
      <c r="F25" s="371"/>
      <c r="G25" s="266"/>
      <c r="H25" s="376"/>
      <c r="I25" s="151"/>
      <c r="J25" s="130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410"/>
      <c r="E26" s="371"/>
      <c r="F26" s="371"/>
      <c r="G26" s="266"/>
      <c r="H26" s="376"/>
      <c r="I26" s="151"/>
      <c r="J26" s="130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410"/>
      <c r="E27" s="371"/>
      <c r="F27" s="371"/>
      <c r="G27" s="266"/>
      <c r="H27" s="376"/>
      <c r="I27" s="151"/>
      <c r="J27" s="130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410"/>
      <c r="F28" s="192"/>
      <c r="G28" s="191"/>
      <c r="H28" s="725" t="s">
        <v>62</v>
      </c>
      <c r="I28" s="723" t="s">
        <v>62</v>
      </c>
      <c r="J28" s="130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410"/>
      <c r="F29" s="377"/>
      <c r="G29" s="508"/>
      <c r="H29" s="726" t="s">
        <v>215</v>
      </c>
      <c r="I29" s="724" t="s">
        <v>90</v>
      </c>
      <c r="J29" s="131"/>
      <c r="K29" s="5"/>
      <c r="L29" s="5"/>
      <c r="M29" s="5"/>
      <c r="N29" s="7"/>
      <c r="O29" s="15"/>
      <c r="Q29" s="38" t="e">
        <f>LOOKUP(January!L4,December!L14:P63)</f>
        <v>#N/A</v>
      </c>
    </row>
    <row r="30" spans="1:15" s="4" customFormat="1" ht="12" customHeight="1" thickBot="1">
      <c r="A30" s="23"/>
      <c r="B30" s="7"/>
      <c r="C30" s="746"/>
      <c r="D30" s="411"/>
      <c r="E30" s="375"/>
      <c r="F30" s="378"/>
      <c r="G30" s="509"/>
      <c r="H30" s="262"/>
      <c r="I30" s="304"/>
      <c r="J30" s="132"/>
      <c r="K30" s="5"/>
      <c r="L30" s="5"/>
      <c r="M30" s="5"/>
      <c r="N30" s="7"/>
      <c r="O30" s="15"/>
    </row>
    <row r="31" spans="1:15" ht="14.25" customHeight="1" thickTop="1">
      <c r="A31" s="24">
        <f>I14+1</f>
        <v>3</v>
      </c>
      <c r="B31" s="29">
        <f>B14+1</f>
        <v>9</v>
      </c>
      <c r="C31" s="746" t="str">
        <f>"WEEK "&amp;B31</f>
        <v>WEEK 9</v>
      </c>
      <c r="D31" s="46" t="str">
        <f>A31&amp;"/"&amp;A40</f>
        <v>3/4</v>
      </c>
      <c r="E31" s="47">
        <f>A40+1</f>
        <v>5</v>
      </c>
      <c r="F31" s="48">
        <f>E31+1</f>
        <v>6</v>
      </c>
      <c r="G31" s="48">
        <f>F31+1</f>
        <v>7</v>
      </c>
      <c r="H31" s="48">
        <f>G31+1</f>
        <v>8</v>
      </c>
      <c r="I31" s="22">
        <f>H31+1</f>
        <v>9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47"/>
      <c r="F32" s="48"/>
      <c r="G32" s="48"/>
      <c r="H32" s="48"/>
      <c r="I32" s="112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47"/>
      <c r="F33" s="48"/>
      <c r="G33" s="48"/>
      <c r="H33" s="48"/>
      <c r="I33" s="112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7"/>
      <c r="F34" s="48"/>
      <c r="G34" s="48"/>
      <c r="H34" s="48"/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7"/>
      <c r="F35" s="48"/>
      <c r="G35" s="48"/>
      <c r="H35" s="48"/>
      <c r="I35" s="112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7"/>
      <c r="F36" s="48"/>
      <c r="G36" s="48"/>
      <c r="H36" s="48"/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48"/>
      <c r="G37" s="48"/>
      <c r="H37" s="48"/>
      <c r="I37" s="112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48"/>
      <c r="G38" s="48"/>
      <c r="H38" s="48"/>
      <c r="I38" s="112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48"/>
      <c r="G39" s="48"/>
      <c r="H39" s="48"/>
      <c r="I39" s="112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4</v>
      </c>
      <c r="B40" s="6"/>
      <c r="C40" s="746"/>
      <c r="D40" s="219"/>
      <c r="E40" s="116"/>
      <c r="F40" s="221"/>
      <c r="G40" s="221"/>
      <c r="H40" s="221"/>
      <c r="I40" s="194"/>
      <c r="J40" s="133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6"/>
      <c r="D41" s="119"/>
      <c r="E41" s="116"/>
      <c r="F41" s="221"/>
      <c r="G41" s="221"/>
      <c r="H41" s="221"/>
      <c r="I41" s="194"/>
      <c r="J41" s="133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6"/>
      <c r="D42" s="775"/>
      <c r="E42" s="211"/>
      <c r="F42" s="221"/>
      <c r="G42" s="221"/>
      <c r="H42" s="221"/>
      <c r="I42" s="194"/>
      <c r="J42" s="89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775"/>
      <c r="E43" s="232"/>
      <c r="F43" s="221"/>
      <c r="G43" s="221"/>
      <c r="H43" s="221"/>
      <c r="I43" s="194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775"/>
      <c r="E44" s="211"/>
      <c r="F44" s="217"/>
      <c r="G44" s="217"/>
      <c r="H44" s="217"/>
      <c r="I44" s="307"/>
      <c r="J44" s="134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775"/>
      <c r="E45" s="232"/>
      <c r="F45" s="256"/>
      <c r="G45" s="256"/>
      <c r="H45" s="256"/>
      <c r="I45" s="212"/>
      <c r="J45" s="135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775"/>
      <c r="E46" s="211"/>
      <c r="F46" s="721" t="s">
        <v>62</v>
      </c>
      <c r="G46" s="309"/>
      <c r="H46" s="309"/>
      <c r="I46" s="185"/>
      <c r="J46" s="136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775"/>
      <c r="E47" s="232"/>
      <c r="F47" s="722" t="s">
        <v>216</v>
      </c>
      <c r="G47" s="309"/>
      <c r="H47" s="308"/>
      <c r="I47" s="310"/>
      <c r="J47" s="136"/>
      <c r="K47" s="6"/>
      <c r="L47" s="5"/>
      <c r="M47" s="5"/>
      <c r="N47" s="6"/>
      <c r="O47" s="14"/>
    </row>
    <row r="48" spans="1:15" ht="14.25" customHeight="1">
      <c r="A48" s="24">
        <f>I31+1</f>
        <v>10</v>
      </c>
      <c r="B48" s="29">
        <f>B31+1</f>
        <v>10</v>
      </c>
      <c r="C48" s="746" t="str">
        <f>"WEEK "&amp;B48</f>
        <v>WEEK 10</v>
      </c>
      <c r="D48" s="19" t="str">
        <f>A48&amp;"/"&amp;A57</f>
        <v>10/11</v>
      </c>
      <c r="E48" s="20">
        <f>A57+1</f>
        <v>12</v>
      </c>
      <c r="F48" s="21">
        <f>E48+1</f>
        <v>13</v>
      </c>
      <c r="G48" s="21">
        <f>F48+1</f>
        <v>14</v>
      </c>
      <c r="H48" s="21">
        <f>G48+1</f>
        <v>15</v>
      </c>
      <c r="I48" s="22">
        <f>H48+1</f>
        <v>16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46"/>
      <c r="E49" s="47"/>
      <c r="F49" s="48"/>
      <c r="G49" s="48"/>
      <c r="H49" s="48"/>
      <c r="I49" s="112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46"/>
      <c r="E50" s="47"/>
      <c r="F50" s="48"/>
      <c r="G50" s="48"/>
      <c r="H50" s="48"/>
      <c r="I50" s="112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47"/>
      <c r="F51" s="48"/>
      <c r="G51" s="48"/>
      <c r="H51" s="48"/>
      <c r="I51" s="112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47"/>
      <c r="F52" s="48"/>
      <c r="G52" s="48"/>
      <c r="H52" s="48"/>
      <c r="I52" s="112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47"/>
      <c r="F53" s="48"/>
      <c r="G53" s="48"/>
      <c r="H53" s="48"/>
      <c r="I53" s="11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47"/>
      <c r="F54" s="48"/>
      <c r="G54" s="48"/>
      <c r="H54" s="48"/>
      <c r="I54" s="11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47"/>
      <c r="F55" s="48"/>
      <c r="G55" s="48"/>
      <c r="H55" s="48"/>
      <c r="I55" s="112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47"/>
      <c r="F56" s="48"/>
      <c r="G56" s="48"/>
      <c r="H56" s="48"/>
      <c r="I56" s="112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11</v>
      </c>
      <c r="B57" s="6"/>
      <c r="C57" s="746"/>
      <c r="D57" s="219"/>
      <c r="E57" s="109"/>
      <c r="F57" s="220"/>
      <c r="G57" s="220"/>
      <c r="H57" s="220"/>
      <c r="I57" s="214"/>
      <c r="J57" s="87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231"/>
      <c r="E58" s="230"/>
      <c r="F58" s="232"/>
      <c r="G58" s="232"/>
      <c r="H58" s="232"/>
      <c r="I58" s="233"/>
      <c r="J58" s="115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231"/>
      <c r="E59" s="230"/>
      <c r="F59" s="232"/>
      <c r="G59" s="232"/>
      <c r="H59" s="232"/>
      <c r="I59" s="233"/>
      <c r="J59" s="115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231"/>
      <c r="E60" s="230"/>
      <c r="F60" s="232"/>
      <c r="G60" s="232"/>
      <c r="H60" s="232"/>
      <c r="I60" s="233"/>
      <c r="J60" s="115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231"/>
      <c r="E61" s="230"/>
      <c r="F61" s="232"/>
      <c r="G61" s="232"/>
      <c r="H61" s="232"/>
      <c r="I61" s="233"/>
      <c r="J61" s="115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231"/>
      <c r="E62" s="230"/>
      <c r="F62" s="232"/>
      <c r="G62" s="232"/>
      <c r="H62" s="232"/>
      <c r="I62" s="233"/>
      <c r="J62" s="115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231"/>
      <c r="E63" s="230"/>
      <c r="F63" s="245"/>
      <c r="G63" s="232"/>
      <c r="H63" s="232"/>
      <c r="I63" s="233"/>
      <c r="J63" s="115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34"/>
      <c r="E64" s="230"/>
      <c r="F64" s="341"/>
      <c r="G64" s="236"/>
      <c r="H64" s="236"/>
      <c r="I64" s="237"/>
      <c r="J64" s="120"/>
      <c r="K64" s="6"/>
      <c r="L64" s="5"/>
      <c r="M64" s="5"/>
      <c r="N64" s="6"/>
      <c r="O64" s="14"/>
    </row>
    <row r="65" spans="1:15" ht="14.25" customHeight="1">
      <c r="A65" s="24">
        <f>I48+1</f>
        <v>17</v>
      </c>
      <c r="B65" s="29">
        <f>B48+1</f>
        <v>11</v>
      </c>
      <c r="C65" s="746" t="str">
        <f>"WEEK "&amp;B65</f>
        <v>WEEK 11</v>
      </c>
      <c r="D65" s="19" t="str">
        <f>A65&amp;"/"&amp;A66</f>
        <v>17/18</v>
      </c>
      <c r="E65" s="20">
        <f>A66+1</f>
        <v>19</v>
      </c>
      <c r="F65" s="21">
        <f>E65+1</f>
        <v>20</v>
      </c>
      <c r="G65" s="21">
        <f>F65+1</f>
        <v>21</v>
      </c>
      <c r="H65" s="21">
        <f>G65+1</f>
        <v>22</v>
      </c>
      <c r="I65" s="343">
        <f>H65+1</f>
        <v>23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18</v>
      </c>
      <c r="B66" s="6"/>
      <c r="C66" s="746"/>
      <c r="D66" s="219"/>
      <c r="E66" s="259"/>
      <c r="F66" s="215"/>
      <c r="G66" s="215"/>
      <c r="H66" s="215"/>
      <c r="I66" s="510"/>
      <c r="J66" s="87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219"/>
      <c r="E67" s="259"/>
      <c r="F67" s="215"/>
      <c r="G67" s="215"/>
      <c r="H67" s="215"/>
      <c r="I67" s="510"/>
      <c r="J67" s="87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46"/>
      <c r="D68" s="219"/>
      <c r="E68" s="259"/>
      <c r="F68" s="215"/>
      <c r="G68" s="215"/>
      <c r="H68" s="215"/>
      <c r="I68" s="510"/>
      <c r="J68" s="87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46"/>
      <c r="D69" s="219"/>
      <c r="E69" s="259"/>
      <c r="F69" s="215"/>
      <c r="G69" s="215"/>
      <c r="H69" s="215"/>
      <c r="I69" s="510"/>
      <c r="J69" s="87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46"/>
      <c r="D70" s="219"/>
      <c r="E70" s="259"/>
      <c r="F70" s="215"/>
      <c r="G70" s="215"/>
      <c r="H70" s="215"/>
      <c r="I70" s="510"/>
      <c r="J70" s="87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6"/>
      <c r="D71" s="219"/>
      <c r="E71" s="259"/>
      <c r="F71" s="215"/>
      <c r="G71" s="215"/>
      <c r="H71" s="215"/>
      <c r="I71" s="510"/>
      <c r="J71" s="87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6"/>
      <c r="D72" s="219"/>
      <c r="E72" s="259"/>
      <c r="F72" s="215"/>
      <c r="G72" s="215"/>
      <c r="H72" s="215"/>
      <c r="I72" s="510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219"/>
      <c r="E73" s="259"/>
      <c r="F73" s="215"/>
      <c r="G73" s="215"/>
      <c r="H73" s="215"/>
      <c r="I73" s="510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219"/>
      <c r="E74" s="259"/>
      <c r="F74" s="215"/>
      <c r="G74" s="215"/>
      <c r="H74" s="215"/>
      <c r="I74" s="510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231"/>
      <c r="E75" s="230"/>
      <c r="F75" s="232"/>
      <c r="G75" s="232"/>
      <c r="H75" s="232"/>
      <c r="I75" s="511"/>
      <c r="J75" s="115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231"/>
      <c r="E76" s="230"/>
      <c r="F76" s="232"/>
      <c r="G76" s="232"/>
      <c r="H76" s="232"/>
      <c r="I76" s="511"/>
      <c r="J76" s="115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231"/>
      <c r="E77" s="230"/>
      <c r="F77" s="232"/>
      <c r="G77" s="232"/>
      <c r="H77" s="232"/>
      <c r="I77" s="511"/>
      <c r="J77" s="115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231"/>
      <c r="E78" s="230"/>
      <c r="F78" s="232"/>
      <c r="G78" s="232"/>
      <c r="H78" s="232"/>
      <c r="I78" s="511"/>
      <c r="J78" s="115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231"/>
      <c r="E79" s="230"/>
      <c r="F79" s="232"/>
      <c r="G79" s="232"/>
      <c r="H79" s="232"/>
      <c r="I79" s="511"/>
      <c r="J79" s="11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231"/>
      <c r="E80" s="230"/>
      <c r="F80" s="232"/>
      <c r="G80" s="232"/>
      <c r="H80" s="232"/>
      <c r="I80" s="511"/>
      <c r="J80" s="115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46"/>
      <c r="D81" s="234"/>
      <c r="E81" s="235"/>
      <c r="F81" s="232"/>
      <c r="G81" s="215"/>
      <c r="H81" s="519" t="s">
        <v>39</v>
      </c>
      <c r="I81" s="518"/>
      <c r="J81" s="115"/>
      <c r="K81" s="6"/>
      <c r="L81" s="5"/>
      <c r="M81" s="5"/>
      <c r="N81" s="6"/>
      <c r="O81" s="14"/>
    </row>
    <row r="82" spans="1:15" ht="14.25" customHeight="1">
      <c r="A82" s="24">
        <f>I65+1</f>
        <v>24</v>
      </c>
      <c r="B82" s="29">
        <f>B65+1</f>
        <v>12</v>
      </c>
      <c r="C82" s="746"/>
      <c r="D82" s="19" t="str">
        <f>A82&amp;"/"&amp;A91</f>
        <v>24/25</v>
      </c>
      <c r="E82" s="149">
        <f>IF(OR(A91=31,A91=0)=TRUE,0,A91+1)</f>
        <v>26</v>
      </c>
      <c r="F82" s="167">
        <f>IF(OR(E82=31,E82=0)=TRUE,0,E82+1)</f>
        <v>27</v>
      </c>
      <c r="G82" s="149">
        <f>IF(OR(F82=31,F82=0)=TRUE,0,F82+1)</f>
        <v>28</v>
      </c>
      <c r="H82" s="149">
        <f>IF(OR(G82=31,G82=0)=TRUE,0,G82+1)</f>
        <v>29</v>
      </c>
      <c r="I82" s="343">
        <f>IF(OR(H82=31,H82=0)=TRUE,0,H82+1)</f>
        <v>30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253" t="s">
        <v>49</v>
      </c>
      <c r="E83" s="601" t="s">
        <v>50</v>
      </c>
      <c r="F83" s="337"/>
      <c r="G83" s="448"/>
      <c r="H83" s="448"/>
      <c r="I83" s="338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46"/>
      <c r="E84" s="583"/>
      <c r="F84" s="337"/>
      <c r="G84" s="448"/>
      <c r="H84" s="448"/>
      <c r="I84" s="338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583"/>
      <c r="F85" s="337"/>
      <c r="G85" s="448"/>
      <c r="H85" s="448"/>
      <c r="I85" s="338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583"/>
      <c r="F86" s="337"/>
      <c r="G86" s="448"/>
      <c r="H86" s="448"/>
      <c r="I86" s="338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583"/>
      <c r="F87" s="337"/>
      <c r="G87" s="448"/>
      <c r="H87" s="448"/>
      <c r="I87" s="338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583"/>
      <c r="F88" s="337"/>
      <c r="G88" s="448"/>
      <c r="H88" s="448"/>
      <c r="I88" s="338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583"/>
      <c r="F89" s="337"/>
      <c r="G89" s="448"/>
      <c r="H89" s="448"/>
      <c r="I89" s="338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583"/>
      <c r="F90" s="337"/>
      <c r="G90" s="448"/>
      <c r="H90" s="448"/>
      <c r="I90" s="338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25</v>
      </c>
      <c r="B91" s="6"/>
      <c r="C91" s="746"/>
      <c r="D91" s="253"/>
      <c r="E91" s="601"/>
      <c r="F91" s="438"/>
      <c r="G91" s="512"/>
      <c r="H91" s="512"/>
      <c r="I91" s="344"/>
      <c r="J91" s="87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253"/>
      <c r="E92" s="513"/>
      <c r="F92" s="454"/>
      <c r="G92" s="357"/>
      <c r="H92" s="357"/>
      <c r="I92" s="347"/>
      <c r="J92" s="115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231"/>
      <c r="E93" s="513"/>
      <c r="F93" s="454"/>
      <c r="G93" s="357"/>
      <c r="H93" s="357"/>
      <c r="I93" s="347"/>
      <c r="J93" s="115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231"/>
      <c r="E94" s="513"/>
      <c r="F94" s="454"/>
      <c r="G94" s="357"/>
      <c r="H94" s="357"/>
      <c r="I94" s="347"/>
      <c r="J94" s="115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231"/>
      <c r="E95" s="513"/>
      <c r="F95" s="454"/>
      <c r="G95" s="357"/>
      <c r="H95" s="357"/>
      <c r="I95" s="347"/>
      <c r="J95" s="115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231"/>
      <c r="E96" s="513"/>
      <c r="F96" s="454"/>
      <c r="G96" s="357"/>
      <c r="H96" s="357"/>
      <c r="I96" s="347"/>
      <c r="J96" s="115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231"/>
      <c r="E97" s="513"/>
      <c r="F97" s="454"/>
      <c r="G97" s="357"/>
      <c r="H97" s="357"/>
      <c r="I97" s="347"/>
      <c r="J97" s="115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312"/>
      <c r="E98" s="514"/>
      <c r="F98" s="515"/>
      <c r="G98" s="516"/>
      <c r="H98" s="516"/>
      <c r="I98" s="358"/>
      <c r="J98" s="115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5">
    <mergeCell ref="C10:J10"/>
    <mergeCell ref="D3:I3"/>
    <mergeCell ref="D4:I4"/>
    <mergeCell ref="D6:I9"/>
    <mergeCell ref="G100:I100"/>
    <mergeCell ref="C65:C81"/>
    <mergeCell ref="C14:C30"/>
    <mergeCell ref="C31:C47"/>
    <mergeCell ref="C48:C64"/>
    <mergeCell ref="C82:C98"/>
    <mergeCell ref="H15:I15"/>
    <mergeCell ref="D46:D47"/>
    <mergeCell ref="D100:F100"/>
    <mergeCell ref="D42:D43"/>
    <mergeCell ref="D44:D4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55" zoomScaleNormal="55" zoomScalePageLayoutView="0" workbookViewId="0" topLeftCell="A1">
      <selection activeCell="F78" sqref="F78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IF(January!P2=1,"FEBRUARY","FEBRUARY "&amp;January!L4)</f>
        <v>FEBRUARY 2011</v>
      </c>
      <c r="E6" s="740"/>
      <c r="F6" s="740"/>
      <c r="G6" s="740"/>
      <c r="H6" s="740"/>
      <c r="I6" s="740"/>
      <c r="J6" s="125"/>
      <c r="K6" s="5"/>
      <c r="L6" s="39" t="s">
        <v>13</v>
      </c>
      <c r="M6" s="40" t="e">
        <f>IF(January!M10=1,1,0)</f>
        <v>#N/A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5"/>
      <c r="K7" s="5"/>
      <c r="L7" s="39" t="s">
        <v>6</v>
      </c>
      <c r="M7" s="40" t="e">
        <f>IF(January!M11=1,1,0)</f>
        <v>#N/A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5"/>
      <c r="K8" s="5"/>
      <c r="L8" s="39" t="s">
        <v>7</v>
      </c>
      <c r="M8" s="40"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5"/>
      <c r="K9" s="5"/>
      <c r="L9" s="39" t="s">
        <v>8</v>
      </c>
      <c r="M9" s="40">
        <f>IF(January!M6=1,1,0)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 t="e">
        <f>IF(January!M7=1,1,0)</f>
        <v>#N/A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 s="68"/>
      <c r="E11" s="68"/>
      <c r="F11" s="68"/>
      <c r="G11" s="68"/>
      <c r="H11" s="68"/>
      <c r="I11" s="68"/>
      <c r="J11" s="68"/>
      <c r="K11" s="5"/>
      <c r="L11" s="39" t="s">
        <v>9</v>
      </c>
      <c r="M11" s="40" t="e">
        <f>IF(January!M8=1,1,0)</f>
        <v>#N/A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21" t="s">
        <v>0</v>
      </c>
      <c r="E12" s="121" t="s">
        <v>1</v>
      </c>
      <c r="F12" s="121" t="s">
        <v>2</v>
      </c>
      <c r="G12" s="121" t="s">
        <v>3</v>
      </c>
      <c r="H12" s="121" t="s">
        <v>4</v>
      </c>
      <c r="I12" s="121" t="s">
        <v>5</v>
      </c>
      <c r="J12" s="121"/>
      <c r="K12" s="5"/>
      <c r="L12" s="5"/>
      <c r="M12" s="10" t="s">
        <v>12</v>
      </c>
      <c r="N12" s="5"/>
      <c r="O12" s="11"/>
    </row>
    <row r="13" spans="1:17" ht="13.5" thickBot="1">
      <c r="A13" s="26"/>
      <c r="B13" s="5"/>
      <c r="C13" s="68"/>
      <c r="D13" s="122"/>
      <c r="E13" s="68"/>
      <c r="F13" s="68"/>
      <c r="G13" s="68"/>
      <c r="H13" s="68"/>
      <c r="I13" s="68"/>
      <c r="J13" s="68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v>0</v>
      </c>
      <c r="B14" s="29">
        <v>0</v>
      </c>
      <c r="C14" s="746" t="str">
        <f>"WEEK "&amp;B14</f>
        <v>WEEK 0</v>
      </c>
      <c r="D14" s="49"/>
      <c r="E14" s="50"/>
      <c r="F14" s="45">
        <v>1</v>
      </c>
      <c r="G14" s="17">
        <v>2</v>
      </c>
      <c r="H14" s="45">
        <v>3</v>
      </c>
      <c r="I14" s="18">
        <v>4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7" s="3" customFormat="1" ht="12" customHeight="1">
      <c r="A15" s="28" t="e">
        <f>IF(M6=1,1,IF(A14=1,A14+1,0))</f>
        <v>#N/A</v>
      </c>
      <c r="B15" s="6"/>
      <c r="C15" s="746"/>
      <c r="D15" s="87"/>
      <c r="E15" s="465"/>
      <c r="F15" s="215" t="s">
        <v>35</v>
      </c>
      <c r="G15" s="76"/>
      <c r="H15" s="96"/>
      <c r="I15" s="215" t="s">
        <v>126</v>
      </c>
      <c r="J15" s="87"/>
      <c r="K15" s="5"/>
      <c r="L15" s="5"/>
      <c r="M15" s="5"/>
      <c r="N15" s="6"/>
      <c r="O15" s="14"/>
      <c r="P15" s="9">
        <v>2006</v>
      </c>
      <c r="Q15" s="9">
        <v>28</v>
      </c>
    </row>
    <row r="16" spans="1:17" s="4" customFormat="1" ht="12" customHeight="1">
      <c r="A16" s="15"/>
      <c r="B16" s="7"/>
      <c r="C16" s="746"/>
      <c r="D16" s="89"/>
      <c r="E16" s="368"/>
      <c r="F16" s="98"/>
      <c r="G16" s="80"/>
      <c r="H16" s="98"/>
      <c r="I16" s="77"/>
      <c r="J16" s="89"/>
      <c r="K16" s="5"/>
      <c r="L16" s="5"/>
      <c r="M16" s="5"/>
      <c r="N16" s="7"/>
      <c r="O16" s="15"/>
      <c r="P16">
        <v>2007</v>
      </c>
      <c r="Q16" s="4">
        <v>28</v>
      </c>
    </row>
    <row r="17" spans="1:16" s="4" customFormat="1" ht="12" customHeight="1">
      <c r="A17" s="15"/>
      <c r="B17" s="7"/>
      <c r="C17" s="746"/>
      <c r="D17" s="89"/>
      <c r="E17" s="368"/>
      <c r="F17" s="98"/>
      <c r="G17" s="80"/>
      <c r="H17" s="98"/>
      <c r="I17" s="77"/>
      <c r="J17" s="89"/>
      <c r="K17" s="5"/>
      <c r="L17" s="5"/>
      <c r="M17" s="5"/>
      <c r="N17" s="7"/>
      <c r="O17" s="15"/>
      <c r="P17"/>
    </row>
    <row r="18" spans="1:16" s="4" customFormat="1" ht="12" customHeight="1">
      <c r="A18" s="15"/>
      <c r="B18" s="7"/>
      <c r="C18" s="746"/>
      <c r="D18" s="89"/>
      <c r="E18" s="368"/>
      <c r="F18" s="98"/>
      <c r="G18" s="80"/>
      <c r="H18" s="98"/>
      <c r="I18" s="77"/>
      <c r="J18" s="89"/>
      <c r="K18" s="5"/>
      <c r="L18" s="5"/>
      <c r="M18" s="5"/>
      <c r="N18" s="7"/>
      <c r="O18" s="15"/>
      <c r="P18"/>
    </row>
    <row r="19" spans="1:16" s="4" customFormat="1" ht="12" customHeight="1">
      <c r="A19" s="15"/>
      <c r="B19" s="7"/>
      <c r="C19" s="746"/>
      <c r="D19" s="89"/>
      <c r="E19" s="368"/>
      <c r="F19" s="98"/>
      <c r="G19" s="80"/>
      <c r="H19" s="98"/>
      <c r="I19" s="77"/>
      <c r="J19" s="89"/>
      <c r="K19" s="5"/>
      <c r="L19" s="5"/>
      <c r="M19" s="5"/>
      <c r="N19" s="7"/>
      <c r="O19" s="15"/>
      <c r="P19"/>
    </row>
    <row r="20" spans="1:16" s="4" customFormat="1" ht="12" customHeight="1">
      <c r="A20" s="15"/>
      <c r="B20" s="7"/>
      <c r="C20" s="746"/>
      <c r="D20" s="89"/>
      <c r="E20" s="368"/>
      <c r="F20" s="98"/>
      <c r="G20" s="80"/>
      <c r="H20" s="98"/>
      <c r="I20" s="77"/>
      <c r="J20" s="89"/>
      <c r="K20" s="5"/>
      <c r="L20" s="5"/>
      <c r="M20" s="5"/>
      <c r="N20" s="7"/>
      <c r="O20" s="15"/>
      <c r="P20"/>
    </row>
    <row r="21" spans="1:16" s="4" customFormat="1" ht="12" customHeight="1">
      <c r="A21" s="15"/>
      <c r="B21" s="7"/>
      <c r="C21" s="746"/>
      <c r="D21" s="89"/>
      <c r="E21" s="368"/>
      <c r="F21" s="98"/>
      <c r="G21" s="80"/>
      <c r="H21" s="98"/>
      <c r="I21" s="77"/>
      <c r="J21" s="89"/>
      <c r="K21" s="5"/>
      <c r="L21" s="5"/>
      <c r="M21" s="5"/>
      <c r="N21" s="7"/>
      <c r="O21" s="15"/>
      <c r="P21"/>
    </row>
    <row r="22" spans="1:16" s="4" customFormat="1" ht="12" customHeight="1">
      <c r="A22" s="15"/>
      <c r="B22" s="7"/>
      <c r="C22" s="746"/>
      <c r="D22" s="89"/>
      <c r="E22" s="368"/>
      <c r="F22" s="98"/>
      <c r="G22" s="80"/>
      <c r="H22" s="98"/>
      <c r="I22" s="77"/>
      <c r="J22" s="89"/>
      <c r="K22" s="5"/>
      <c r="L22" s="5"/>
      <c r="M22" s="5"/>
      <c r="N22" s="7"/>
      <c r="O22" s="15"/>
      <c r="P22"/>
    </row>
    <row r="23" spans="1:16" s="4" customFormat="1" ht="12" customHeight="1">
      <c r="A23" s="15"/>
      <c r="B23" s="7"/>
      <c r="C23" s="746"/>
      <c r="D23" s="89"/>
      <c r="E23" s="368"/>
      <c r="F23" s="98"/>
      <c r="G23" s="80"/>
      <c r="H23" s="98"/>
      <c r="I23" s="77"/>
      <c r="J23" s="89"/>
      <c r="K23" s="5"/>
      <c r="L23" s="5"/>
      <c r="M23" s="5"/>
      <c r="N23" s="7"/>
      <c r="O23" s="15"/>
      <c r="P23"/>
    </row>
    <row r="24" spans="1:16" s="4" customFormat="1" ht="12" customHeight="1">
      <c r="A24" s="15"/>
      <c r="B24" s="7"/>
      <c r="C24" s="746"/>
      <c r="D24" s="89"/>
      <c r="E24" s="368"/>
      <c r="F24" s="98"/>
      <c r="G24" s="80"/>
      <c r="H24" s="98"/>
      <c r="I24" s="77"/>
      <c r="J24" s="89"/>
      <c r="K24" s="5"/>
      <c r="L24" s="5"/>
      <c r="M24" s="5"/>
      <c r="N24" s="7"/>
      <c r="O24" s="15"/>
      <c r="P24"/>
    </row>
    <row r="25" spans="1:17" s="4" customFormat="1" ht="12" customHeight="1">
      <c r="A25" s="15"/>
      <c r="B25" s="7"/>
      <c r="C25" s="746"/>
      <c r="D25" s="89"/>
      <c r="E25" s="97"/>
      <c r="F25" s="98"/>
      <c r="G25" s="80"/>
      <c r="H25" s="98"/>
      <c r="I25" s="185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89"/>
      <c r="E26" s="97"/>
      <c r="F26" s="98"/>
      <c r="G26" s="80"/>
      <c r="I26" s="185"/>
      <c r="J26" s="89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89"/>
      <c r="E27" s="97"/>
      <c r="F27" s="98"/>
      <c r="G27" s="80"/>
      <c r="I27" s="81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89"/>
      <c r="E28" s="97"/>
      <c r="F28" s="98"/>
      <c r="G28" s="80"/>
      <c r="H28" s="98"/>
      <c r="I28" s="81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89"/>
      <c r="E29" s="97"/>
      <c r="F29" s="98"/>
      <c r="G29" s="80"/>
      <c r="H29" s="193"/>
      <c r="I29" s="194"/>
      <c r="J29" s="89"/>
      <c r="K29" s="5"/>
      <c r="L29" s="5"/>
      <c r="M29" s="5"/>
      <c r="N29" s="7"/>
      <c r="O29" s="15"/>
      <c r="Q29" s="38" t="e">
        <f>LOOKUP(January!Q2,February!P14:Q27)</f>
        <v>#N/A</v>
      </c>
    </row>
    <row r="30" spans="1:15" s="4" customFormat="1" ht="12" customHeight="1" thickBot="1">
      <c r="A30" s="23"/>
      <c r="B30" s="7"/>
      <c r="C30" s="746"/>
      <c r="D30" s="107"/>
      <c r="E30" s="99"/>
      <c r="F30" s="164"/>
      <c r="G30" s="84"/>
      <c r="H30" s="193"/>
      <c r="I30" s="195"/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5</v>
      </c>
      <c r="B31" s="29">
        <f>B14+1</f>
        <v>1</v>
      </c>
      <c r="C31" s="746" t="str">
        <f>"WEEK "&amp;B31</f>
        <v>WEEK 1</v>
      </c>
      <c r="D31" s="46" t="str">
        <f>A31&amp;"/"&amp;A42</f>
        <v>5/6</v>
      </c>
      <c r="E31" s="47">
        <f>A42+1</f>
        <v>7</v>
      </c>
      <c r="F31" s="48">
        <f>E31+1</f>
        <v>8</v>
      </c>
      <c r="G31" s="48">
        <f>F31+1</f>
        <v>9</v>
      </c>
      <c r="H31" s="21">
        <f>G31+1</f>
        <v>10</v>
      </c>
      <c r="I31" s="22">
        <f>H31+1</f>
        <v>11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47"/>
      <c r="F32" s="48"/>
      <c r="G32" s="48"/>
      <c r="H32" s="48"/>
      <c r="I32" s="112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47"/>
      <c r="F33" s="48"/>
      <c r="G33" s="48"/>
      <c r="H33" s="48"/>
      <c r="I33" s="112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7"/>
      <c r="F34" s="48"/>
      <c r="G34" s="48"/>
      <c r="H34" s="48"/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7"/>
      <c r="F35" s="48"/>
      <c r="G35" s="48"/>
      <c r="H35" s="48"/>
      <c r="I35" s="112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7"/>
      <c r="F36" s="48"/>
      <c r="G36" s="48"/>
      <c r="H36" s="48"/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48"/>
      <c r="G37" s="48"/>
      <c r="H37" s="48"/>
      <c r="I37" s="112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48"/>
      <c r="G38" s="48"/>
      <c r="H38" s="48"/>
      <c r="I38" s="112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48"/>
      <c r="G39" s="48"/>
      <c r="H39" s="48"/>
      <c r="I39" s="112"/>
      <c r="J39" s="49"/>
      <c r="K39" s="5"/>
      <c r="L39" s="5"/>
      <c r="M39" s="5"/>
      <c r="N39" s="5"/>
      <c r="O39" s="11"/>
    </row>
    <row r="40" spans="1:15" ht="14.25" customHeight="1">
      <c r="A40" s="24"/>
      <c r="B40" s="29"/>
      <c r="C40" s="746"/>
      <c r="D40" s="46"/>
      <c r="E40" s="47"/>
      <c r="F40" s="48"/>
      <c r="G40" s="48"/>
      <c r="H40" s="48"/>
      <c r="I40" s="112"/>
      <c r="J40" s="49"/>
      <c r="K40" s="5"/>
      <c r="L40" s="5"/>
      <c r="M40" s="5"/>
      <c r="N40" s="5"/>
      <c r="O40" s="11"/>
    </row>
    <row r="41" spans="1:15" ht="14.25" customHeight="1">
      <c r="A41" s="24"/>
      <c r="B41" s="29"/>
      <c r="C41" s="746"/>
      <c r="D41" s="46"/>
      <c r="E41" s="47"/>
      <c r="F41" s="48"/>
      <c r="G41" s="48"/>
      <c r="H41" s="48"/>
      <c r="I41" s="112"/>
      <c r="J41" s="49"/>
      <c r="K41" s="5"/>
      <c r="L41" s="5"/>
      <c r="M41" s="5"/>
      <c r="N41" s="5"/>
      <c r="O41" s="11"/>
    </row>
    <row r="42" spans="1:15" s="3" customFormat="1" ht="12" customHeight="1">
      <c r="A42" s="25">
        <f>A31+1</f>
        <v>6</v>
      </c>
      <c r="B42" s="6"/>
      <c r="C42" s="746"/>
      <c r="D42" s="74"/>
      <c r="E42" s="100"/>
      <c r="F42" s="76"/>
      <c r="G42" s="76"/>
      <c r="H42" s="76"/>
      <c r="I42" s="77"/>
      <c r="J42" s="87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110"/>
      <c r="E43" s="80"/>
      <c r="F43" s="80"/>
      <c r="H43" s="80"/>
      <c r="I43" s="81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78"/>
      <c r="E44" s="79"/>
      <c r="F44" s="80"/>
      <c r="G44" s="80"/>
      <c r="H44" s="80"/>
      <c r="I44" s="81"/>
      <c r="J44" s="89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78"/>
      <c r="E45" s="79"/>
      <c r="F45" s="80"/>
      <c r="H45" s="80"/>
      <c r="I45" s="81"/>
      <c r="J45" s="89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78"/>
      <c r="E46" s="79"/>
      <c r="F46" s="80"/>
      <c r="G46" s="80"/>
      <c r="H46" s="80"/>
      <c r="I46" s="81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82"/>
      <c r="E47" s="83"/>
      <c r="F47" s="84"/>
      <c r="G47" s="80"/>
      <c r="H47" s="84"/>
      <c r="I47" s="113"/>
      <c r="J47" s="89"/>
      <c r="K47" s="6"/>
      <c r="L47" s="5"/>
      <c r="M47" s="5"/>
      <c r="N47" s="6"/>
      <c r="O47" s="14"/>
    </row>
    <row r="48" spans="1:15" ht="14.25" customHeight="1">
      <c r="A48" s="24">
        <f>I31+1</f>
        <v>12</v>
      </c>
      <c r="B48" s="29">
        <f>B31+1</f>
        <v>2</v>
      </c>
      <c r="C48" s="746" t="str">
        <f>"WEEK "&amp;B48</f>
        <v>WEEK 2</v>
      </c>
      <c r="D48" s="19" t="str">
        <f>A48&amp;"/"&amp;A49</f>
        <v>12/13</v>
      </c>
      <c r="E48" s="20">
        <f>A49+1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9"/>
      <c r="K48" s="5"/>
      <c r="L48" s="5"/>
      <c r="M48" s="5"/>
      <c r="N48" s="5"/>
      <c r="O48" s="11"/>
    </row>
    <row r="49" spans="1:15" s="3" customFormat="1" ht="12" customHeight="1">
      <c r="A49" s="25">
        <f>A48+1</f>
        <v>13</v>
      </c>
      <c r="B49" s="6"/>
      <c r="C49" s="746"/>
      <c r="D49" s="74"/>
      <c r="E49" s="75"/>
      <c r="F49" s="76"/>
      <c r="G49" s="76"/>
      <c r="H49" s="76"/>
      <c r="I49" s="77"/>
      <c r="J49" s="87"/>
      <c r="K49" s="6"/>
      <c r="L49" s="5"/>
      <c r="M49" s="5"/>
      <c r="N49" s="6"/>
      <c r="O49" s="14"/>
    </row>
    <row r="50" spans="1:15" s="3" customFormat="1" ht="12" customHeight="1">
      <c r="A50" s="25"/>
      <c r="B50" s="6"/>
      <c r="C50" s="746"/>
      <c r="D50" s="74"/>
      <c r="E50" s="75"/>
      <c r="F50" s="76"/>
      <c r="G50" s="76"/>
      <c r="H50" s="76"/>
      <c r="I50" s="77"/>
      <c r="J50" s="87"/>
      <c r="K50" s="6"/>
      <c r="L50" s="5"/>
      <c r="M50" s="5"/>
      <c r="N50" s="6"/>
      <c r="O50" s="14"/>
    </row>
    <row r="51" spans="1:15" s="3" customFormat="1" ht="12" customHeight="1">
      <c r="A51" s="25"/>
      <c r="B51" s="6"/>
      <c r="C51" s="746"/>
      <c r="D51" s="74"/>
      <c r="E51" s="75"/>
      <c r="F51" s="76"/>
      <c r="G51" s="76"/>
      <c r="H51" s="76"/>
      <c r="I51" s="77"/>
      <c r="J51" s="87"/>
      <c r="K51" s="6"/>
      <c r="L51" s="5"/>
      <c r="M51" s="5"/>
      <c r="N51" s="6"/>
      <c r="O51" s="14"/>
    </row>
    <row r="52" spans="1:15" s="3" customFormat="1" ht="12" customHeight="1">
      <c r="A52" s="25"/>
      <c r="B52" s="6"/>
      <c r="C52" s="746"/>
      <c r="D52" s="74"/>
      <c r="E52" s="75"/>
      <c r="F52" s="76"/>
      <c r="G52" s="76"/>
      <c r="H52" s="76"/>
      <c r="I52" s="77"/>
      <c r="J52" s="87"/>
      <c r="K52" s="6"/>
      <c r="L52" s="5"/>
      <c r="M52" s="5"/>
      <c r="N52" s="6"/>
      <c r="O52" s="14"/>
    </row>
    <row r="53" spans="1:15" s="3" customFormat="1" ht="12" customHeight="1">
      <c r="A53" s="25"/>
      <c r="B53" s="6"/>
      <c r="C53" s="746"/>
      <c r="D53" s="74"/>
      <c r="E53" s="75"/>
      <c r="F53" s="76"/>
      <c r="G53" s="76"/>
      <c r="H53" s="76"/>
      <c r="I53" s="77"/>
      <c r="J53" s="87"/>
      <c r="K53" s="6"/>
      <c r="L53" s="5"/>
      <c r="M53" s="5"/>
      <c r="N53" s="6"/>
      <c r="O53" s="14"/>
    </row>
    <row r="54" spans="1:15" s="3" customFormat="1" ht="12" customHeight="1">
      <c r="A54" s="25"/>
      <c r="B54" s="6"/>
      <c r="C54" s="746"/>
      <c r="D54" s="74"/>
      <c r="E54" s="75"/>
      <c r="F54" s="76"/>
      <c r="G54" s="76"/>
      <c r="H54" s="76"/>
      <c r="I54" s="77"/>
      <c r="J54" s="87"/>
      <c r="K54" s="6"/>
      <c r="L54" s="5"/>
      <c r="M54" s="5"/>
      <c r="N54" s="6"/>
      <c r="O54" s="14"/>
    </row>
    <row r="55" spans="1:15" s="3" customFormat="1" ht="12" customHeight="1">
      <c r="A55" s="25"/>
      <c r="B55" s="6"/>
      <c r="C55" s="746"/>
      <c r="D55" s="74"/>
      <c r="E55" s="75"/>
      <c r="F55" s="76"/>
      <c r="G55" s="76"/>
      <c r="H55" s="76"/>
      <c r="I55" s="77"/>
      <c r="J55" s="87"/>
      <c r="K55" s="6"/>
      <c r="L55" s="5"/>
      <c r="M55" s="5"/>
      <c r="N55" s="6"/>
      <c r="O55" s="14"/>
    </row>
    <row r="56" spans="1:15" s="3" customFormat="1" ht="12" customHeight="1">
      <c r="A56" s="25"/>
      <c r="B56" s="6"/>
      <c r="C56" s="746"/>
      <c r="D56" s="74"/>
      <c r="E56" s="75"/>
      <c r="F56" s="76"/>
      <c r="G56" s="76"/>
      <c r="H56" s="76"/>
      <c r="I56" s="77"/>
      <c r="J56" s="87"/>
      <c r="K56" s="6"/>
      <c r="L56" s="5"/>
      <c r="M56" s="5"/>
      <c r="N56" s="6"/>
      <c r="O56" s="14"/>
    </row>
    <row r="57" spans="1:15" s="3" customFormat="1" ht="12" customHeight="1">
      <c r="A57" s="25"/>
      <c r="B57" s="6"/>
      <c r="C57" s="746"/>
      <c r="D57" s="74"/>
      <c r="E57" s="75"/>
      <c r="F57" s="76"/>
      <c r="G57" s="76"/>
      <c r="H57" s="76"/>
      <c r="I57" s="77"/>
      <c r="J57" s="87"/>
      <c r="K57" s="6"/>
      <c r="L57" s="5"/>
      <c r="M57" s="5"/>
      <c r="N57" s="6"/>
      <c r="O57" s="14"/>
    </row>
    <row r="58" spans="1:15" s="3" customFormat="1" ht="12" customHeight="1">
      <c r="A58" s="25"/>
      <c r="B58" s="6"/>
      <c r="C58" s="746"/>
      <c r="D58" s="74"/>
      <c r="E58" s="75"/>
      <c r="F58" s="76"/>
      <c r="G58" s="76"/>
      <c r="H58" s="76"/>
      <c r="I58" s="77"/>
      <c r="J58" s="87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78"/>
      <c r="E59" s="79"/>
      <c r="F59" s="80"/>
      <c r="G59" s="80"/>
      <c r="H59" s="80"/>
      <c r="I59" s="81"/>
      <c r="J59" s="89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78"/>
      <c r="E60" s="79"/>
      <c r="F60" s="80"/>
      <c r="G60" s="80"/>
      <c r="H60" s="80"/>
      <c r="I60" s="81"/>
      <c r="J60" s="89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78"/>
      <c r="E61" s="79"/>
      <c r="F61" s="80"/>
      <c r="G61" s="80"/>
      <c r="H61" s="80"/>
      <c r="I61" s="81"/>
      <c r="J61" s="89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78"/>
      <c r="E62" s="79"/>
      <c r="F62" s="426"/>
      <c r="G62" s="426"/>
      <c r="H62" s="80"/>
      <c r="I62" s="81"/>
      <c r="J62" s="89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78"/>
      <c r="E63" s="79"/>
      <c r="F63" s="429"/>
      <c r="G63" s="429"/>
      <c r="H63" s="80"/>
      <c r="I63" s="81"/>
      <c r="J63" s="89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82"/>
      <c r="E64" s="83"/>
      <c r="F64" s="123"/>
      <c r="G64" s="84"/>
      <c r="H64" s="84"/>
      <c r="I64" s="85"/>
      <c r="J64" s="89"/>
      <c r="K64" s="6"/>
      <c r="L64" s="5"/>
      <c r="M64" s="5"/>
      <c r="N64" s="6"/>
      <c r="O64" s="14"/>
    </row>
    <row r="65" spans="1:15" ht="14.25" customHeight="1">
      <c r="A65" s="24">
        <f>I48+1</f>
        <v>19</v>
      </c>
      <c r="B65" s="29">
        <f>B48+1</f>
        <v>3</v>
      </c>
      <c r="C65" s="746" t="str">
        <f>"WEEK "&amp;B65</f>
        <v>WEEK 3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20</v>
      </c>
      <c r="B66" s="6"/>
      <c r="C66" s="746"/>
      <c r="D66" s="78"/>
      <c r="E66" s="79"/>
      <c r="F66" s="80"/>
      <c r="G66" s="80"/>
      <c r="H66" s="80"/>
      <c r="I66" s="81"/>
      <c r="J66" s="87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78"/>
      <c r="E67" s="79"/>
      <c r="F67" s="80"/>
      <c r="G67" s="80"/>
      <c r="H67" s="80"/>
      <c r="I67" s="81"/>
      <c r="J67" s="87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46"/>
      <c r="D68" s="78"/>
      <c r="E68" s="79"/>
      <c r="F68" s="80"/>
      <c r="G68" s="80"/>
      <c r="H68" s="80"/>
      <c r="I68" s="81"/>
      <c r="J68" s="87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46"/>
      <c r="D69" s="78"/>
      <c r="E69" s="79"/>
      <c r="F69" s="80"/>
      <c r="G69" s="80"/>
      <c r="H69" s="80"/>
      <c r="I69" s="81"/>
      <c r="J69" s="87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46"/>
      <c r="D70" s="78"/>
      <c r="E70" s="79"/>
      <c r="F70" s="80"/>
      <c r="G70" s="80"/>
      <c r="H70" s="80"/>
      <c r="I70" s="81"/>
      <c r="J70" s="87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6"/>
      <c r="D71" s="78"/>
      <c r="E71" s="79"/>
      <c r="F71" s="80"/>
      <c r="G71" s="80"/>
      <c r="H71" s="80"/>
      <c r="I71" s="81"/>
      <c r="J71" s="87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6"/>
      <c r="D72" s="78"/>
      <c r="E72" s="79"/>
      <c r="F72" s="80"/>
      <c r="G72" s="80"/>
      <c r="H72" s="80"/>
      <c r="I72" s="81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78"/>
      <c r="E73" s="79"/>
      <c r="F73" s="80"/>
      <c r="G73" s="80"/>
      <c r="H73" s="80"/>
      <c r="I73" s="81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78"/>
      <c r="E74" s="79"/>
      <c r="F74" s="80"/>
      <c r="G74" s="80"/>
      <c r="H74" s="80"/>
      <c r="I74" s="81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78"/>
      <c r="E75" s="79"/>
      <c r="F75" s="80"/>
      <c r="G75" s="80"/>
      <c r="H75" s="80"/>
      <c r="I75" s="81"/>
      <c r="J75" s="89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78"/>
      <c r="E76" s="79"/>
      <c r="F76" s="80"/>
      <c r="G76" s="80"/>
      <c r="H76" s="80"/>
      <c r="I76" s="81"/>
      <c r="J76" s="89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78"/>
      <c r="E77" s="79"/>
      <c r="F77" s="80"/>
      <c r="G77" s="80"/>
      <c r="H77" s="80"/>
      <c r="I77" s="81"/>
      <c r="J77" s="89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78"/>
      <c r="E78" s="79"/>
      <c r="F78" s="80"/>
      <c r="G78" s="80"/>
      <c r="H78" s="80"/>
      <c r="I78" s="81"/>
      <c r="J78" s="89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78"/>
      <c r="E79" s="79"/>
      <c r="F79" s="426"/>
      <c r="G79" s="426"/>
      <c r="H79" s="426"/>
      <c r="I79" s="81"/>
      <c r="J79" s="89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78"/>
      <c r="E80" s="217"/>
      <c r="F80" s="429"/>
      <c r="G80" s="429"/>
      <c r="H80" s="429"/>
      <c r="I80" s="81"/>
      <c r="J80" s="89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6"/>
      <c r="D81" s="82"/>
      <c r="E81" s="262"/>
      <c r="F81" s="129"/>
      <c r="G81" s="80"/>
      <c r="H81" s="80"/>
      <c r="I81" s="81"/>
      <c r="J81" s="89"/>
      <c r="K81" s="6"/>
      <c r="L81" s="5"/>
      <c r="M81" s="5"/>
      <c r="N81" s="6"/>
      <c r="O81" s="14"/>
    </row>
    <row r="82" spans="1:15" ht="14.25" customHeight="1" thickTop="1">
      <c r="A82" s="24" t="e">
        <f>IF(I65=Q29,0,I65+1)</f>
        <v>#N/A</v>
      </c>
      <c r="B82" s="29">
        <f>B65+1</f>
        <v>4</v>
      </c>
      <c r="C82" s="746" t="str">
        <f>"WEEK "&amp;B82</f>
        <v>WEEK 4</v>
      </c>
      <c r="D82" s="198" t="s">
        <v>57</v>
      </c>
      <c r="E82" s="319">
        <v>28</v>
      </c>
      <c r="F82" s="55"/>
      <c r="G82" s="55"/>
      <c r="H82" s="55"/>
      <c r="I82" s="55"/>
      <c r="J82" s="49"/>
      <c r="K82" s="5"/>
      <c r="L82" s="5"/>
      <c r="M82" s="5"/>
      <c r="N82" s="5"/>
      <c r="O82" s="11"/>
    </row>
    <row r="83" spans="1:15" s="3" customFormat="1" ht="12" customHeight="1">
      <c r="A83" s="26" t="e">
        <f>IF(OR(A82=Q29,A82=0)=TRUE,0,A82+1)</f>
        <v>#N/A</v>
      </c>
      <c r="B83" s="6"/>
      <c r="C83" s="746"/>
      <c r="D83" s="747" t="s">
        <v>137</v>
      </c>
      <c r="E83" s="748"/>
      <c r="F83" s="87"/>
      <c r="G83" s="87"/>
      <c r="H83" s="87"/>
      <c r="I83" s="87"/>
      <c r="J83" s="87"/>
      <c r="K83" s="6"/>
      <c r="L83" s="5"/>
      <c r="M83" s="5"/>
      <c r="N83" s="6"/>
      <c r="O83" s="14"/>
    </row>
    <row r="84" spans="1:15" s="3" customFormat="1" ht="12" customHeight="1">
      <c r="A84" s="26"/>
      <c r="B84" s="6"/>
      <c r="C84" s="746"/>
      <c r="D84" s="406"/>
      <c r="E84" s="466"/>
      <c r="F84" s="87"/>
      <c r="G84" s="87"/>
      <c r="H84" s="87"/>
      <c r="I84" s="87"/>
      <c r="J84" s="87"/>
      <c r="K84" s="6"/>
      <c r="L84" s="5"/>
      <c r="M84" s="5"/>
      <c r="N84" s="6"/>
      <c r="O84" s="14"/>
    </row>
    <row r="85" spans="1:15" s="3" customFormat="1" ht="12" customHeight="1">
      <c r="A85" s="26"/>
      <c r="B85" s="6"/>
      <c r="C85" s="746"/>
      <c r="D85" s="406"/>
      <c r="E85" s="466"/>
      <c r="F85" s="87"/>
      <c r="G85" s="87"/>
      <c r="H85" s="87"/>
      <c r="I85" s="87"/>
      <c r="J85" s="87"/>
      <c r="K85" s="6"/>
      <c r="L85" s="5"/>
      <c r="M85" s="5"/>
      <c r="N85" s="6"/>
      <c r="O85" s="14"/>
    </row>
    <row r="86" spans="1:15" s="3" customFormat="1" ht="12" customHeight="1">
      <c r="A86" s="26"/>
      <c r="B86" s="6"/>
      <c r="C86" s="746"/>
      <c r="D86" s="406"/>
      <c r="E86" s="466"/>
      <c r="F86" s="87"/>
      <c r="G86" s="87"/>
      <c r="H86" s="87"/>
      <c r="I86" s="87"/>
      <c r="J86" s="87"/>
      <c r="K86" s="6"/>
      <c r="L86" s="5"/>
      <c r="M86" s="5"/>
      <c r="N86" s="6"/>
      <c r="O86" s="14"/>
    </row>
    <row r="87" spans="1:15" s="3" customFormat="1" ht="12" customHeight="1">
      <c r="A87" s="26"/>
      <c r="B87" s="6"/>
      <c r="C87" s="746"/>
      <c r="D87" s="406"/>
      <c r="E87" s="466"/>
      <c r="F87" s="87"/>
      <c r="G87" s="87"/>
      <c r="H87" s="87"/>
      <c r="I87" s="87"/>
      <c r="J87" s="87"/>
      <c r="K87" s="6"/>
      <c r="L87" s="5"/>
      <c r="M87" s="5"/>
      <c r="N87" s="6"/>
      <c r="O87" s="14"/>
    </row>
    <row r="88" spans="1:15" s="3" customFormat="1" ht="12" customHeight="1">
      <c r="A88" s="26"/>
      <c r="B88" s="6"/>
      <c r="C88" s="746"/>
      <c r="D88" s="406"/>
      <c r="E88" s="466"/>
      <c r="F88" s="87"/>
      <c r="G88" s="87"/>
      <c r="H88" s="87"/>
      <c r="I88" s="87"/>
      <c r="J88" s="87"/>
      <c r="K88" s="6"/>
      <c r="L88" s="5"/>
      <c r="M88" s="5"/>
      <c r="N88" s="6"/>
      <c r="O88" s="14"/>
    </row>
    <row r="89" spans="1:15" s="3" customFormat="1" ht="12" customHeight="1">
      <c r="A89" s="26"/>
      <c r="B89" s="6"/>
      <c r="C89" s="746"/>
      <c r="D89" s="406"/>
      <c r="E89" s="466"/>
      <c r="F89" s="87"/>
      <c r="G89" s="87"/>
      <c r="H89" s="87"/>
      <c r="I89" s="87"/>
      <c r="J89" s="87"/>
      <c r="K89" s="6"/>
      <c r="L89" s="5"/>
      <c r="M89" s="5"/>
      <c r="N89" s="6"/>
      <c r="O89" s="14"/>
    </row>
    <row r="90" spans="1:15" s="3" customFormat="1" ht="12" customHeight="1">
      <c r="A90" s="26"/>
      <c r="B90" s="6"/>
      <c r="C90" s="746"/>
      <c r="D90" s="406"/>
      <c r="E90" s="466"/>
      <c r="F90" s="87"/>
      <c r="G90" s="87"/>
      <c r="H90" s="87"/>
      <c r="I90" s="87"/>
      <c r="J90" s="87"/>
      <c r="K90" s="6"/>
      <c r="L90" s="5"/>
      <c r="M90" s="5"/>
      <c r="N90" s="6"/>
      <c r="O90" s="14"/>
    </row>
    <row r="91" spans="1:15" s="3" customFormat="1" ht="12" customHeight="1">
      <c r="A91" s="26"/>
      <c r="B91" s="6"/>
      <c r="C91" s="746"/>
      <c r="D91" s="406"/>
      <c r="E91" s="466"/>
      <c r="F91" s="87"/>
      <c r="G91" s="87"/>
      <c r="H91" s="87"/>
      <c r="I91" s="87"/>
      <c r="J91" s="87"/>
      <c r="K91" s="6"/>
      <c r="L91" s="5"/>
      <c r="M91" s="5"/>
      <c r="N91" s="6"/>
      <c r="O91" s="14"/>
    </row>
    <row r="92" spans="1:15" s="3" customFormat="1" ht="12" customHeight="1">
      <c r="A92" s="26"/>
      <c r="B92" s="6"/>
      <c r="C92" s="746"/>
      <c r="D92" s="406"/>
      <c r="E92" s="466"/>
      <c r="F92" s="87"/>
      <c r="G92" s="87"/>
      <c r="H92" s="87"/>
      <c r="I92" s="87"/>
      <c r="J92" s="87"/>
      <c r="K92" s="6"/>
      <c r="L92" s="5"/>
      <c r="M92" s="5"/>
      <c r="N92" s="6"/>
      <c r="O92" s="14"/>
    </row>
    <row r="93" spans="1:15" s="3" customFormat="1" ht="12" customHeight="1">
      <c r="A93" s="23"/>
      <c r="B93" s="7"/>
      <c r="C93" s="746"/>
      <c r="D93" s="78"/>
      <c r="E93" s="467"/>
      <c r="F93" s="89"/>
      <c r="G93" s="89"/>
      <c r="H93" s="89"/>
      <c r="I93" s="89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78"/>
      <c r="E94" s="467"/>
      <c r="F94" s="89"/>
      <c r="G94" s="89"/>
      <c r="H94" s="89"/>
      <c r="I94" s="89"/>
      <c r="J94" s="89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78"/>
      <c r="E95" s="467"/>
      <c r="F95" s="89"/>
      <c r="G95" s="89"/>
      <c r="H95" s="89"/>
      <c r="I95" s="89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78"/>
      <c r="E96" s="468"/>
      <c r="F96" s="89"/>
      <c r="G96" s="89"/>
      <c r="H96" s="89"/>
      <c r="I96" s="89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78"/>
      <c r="E97" s="469"/>
      <c r="F97" s="89"/>
      <c r="G97" s="89"/>
      <c r="H97" s="89"/>
      <c r="I97" s="89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90"/>
      <c r="E98" s="470"/>
      <c r="F98" s="89"/>
      <c r="G98" s="89"/>
      <c r="H98" s="89"/>
      <c r="I98" s="89"/>
      <c r="J98" s="89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2">
    <mergeCell ref="D3:I3"/>
    <mergeCell ref="C31:C47"/>
    <mergeCell ref="C14:C30"/>
    <mergeCell ref="D100:F100"/>
    <mergeCell ref="G100:I100"/>
    <mergeCell ref="D4:I4"/>
    <mergeCell ref="D6:I9"/>
    <mergeCell ref="C10:J10"/>
    <mergeCell ref="C82:C98"/>
    <mergeCell ref="C48:C64"/>
    <mergeCell ref="C65:C81"/>
    <mergeCell ref="D83:E83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82">
    <cfRule type="expression" priority="7" dxfId="0" stopIfTrue="1">
      <formula>$M94="Holiday"</formula>
    </cfRule>
  </conditionalFormatting>
  <conditionalFormatting sqref="J83:J89">
    <cfRule type="expression" priority="8" dxfId="0" stopIfTrue="1">
      <formula>$M96="Holiday"</formula>
    </cfRule>
  </conditionalFormatting>
  <conditionalFormatting sqref="J90:J92">
    <cfRule type="expression" priority="9" dxfId="0" stopIfTrue="1">
      <formula>$M99="Holiday"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50" zoomScaleNormal="50" zoomScalePageLayoutView="0" workbookViewId="0" topLeftCell="A48">
      <selection activeCell="F86" sqref="F86:F88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"MARCH "&amp;January!L4</f>
        <v>MARCH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v>1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 t="e">
        <f>IF(February!A83=L65,1,0)</f>
        <v>#N/A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IF(February!E82=L65,1,0)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IF(February!F82=L65,1,0)</f>
        <v>1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IF(February!G82=L65,1,0)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IF(February!H82=L65,1,0)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5"/>
      <c r="M12" s="10" t="s">
        <v>12</v>
      </c>
      <c r="N12" s="5"/>
      <c r="O12" s="11"/>
    </row>
    <row r="13" spans="1:17" ht="7.5" customHeight="1" thickBot="1">
      <c r="A13" s="26"/>
      <c r="B13" s="5"/>
      <c r="C13" s="106"/>
      <c r="D13" s="413"/>
      <c r="E13" s="105"/>
      <c r="F13" s="105"/>
      <c r="G13" s="105"/>
      <c r="H13" s="105"/>
      <c r="I13" s="105"/>
      <c r="J13" s="105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1</v>
      </c>
      <c r="B14" s="29">
        <v>4</v>
      </c>
      <c r="C14" s="746" t="str">
        <f>"WEEK "&amp;B14</f>
        <v>WEEK 4</v>
      </c>
      <c r="D14" s="372">
        <v>0</v>
      </c>
      <c r="E14" s="50"/>
      <c r="F14" s="45">
        <v>1</v>
      </c>
      <c r="G14" s="17">
        <v>2</v>
      </c>
      <c r="H14" s="45">
        <v>3</v>
      </c>
      <c r="I14" s="18">
        <v>4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372"/>
      <c r="E15" s="50"/>
      <c r="F15" s="749" t="s">
        <v>193</v>
      </c>
      <c r="G15" s="750"/>
      <c r="H15" s="750"/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372"/>
      <c r="E16" s="50"/>
      <c r="F16" s="449"/>
      <c r="G16" s="48"/>
      <c r="H16" s="449"/>
      <c r="I16" s="112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372"/>
      <c r="E17" s="50"/>
      <c r="F17" s="449"/>
      <c r="G17" s="48"/>
      <c r="H17" s="634"/>
      <c r="I17" s="112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372"/>
      <c r="E18" s="50"/>
      <c r="F18" s="449"/>
      <c r="G18" s="48"/>
      <c r="H18" s="634"/>
      <c r="I18" s="112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372"/>
      <c r="E19" s="50"/>
      <c r="F19" s="449"/>
      <c r="G19" s="48"/>
      <c r="H19" s="634"/>
      <c r="I19" s="112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372"/>
      <c r="E20" s="50"/>
      <c r="F20" s="449"/>
      <c r="G20" s="48"/>
      <c r="H20" s="449"/>
      <c r="I20" s="112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372"/>
      <c r="E21" s="50"/>
      <c r="F21" s="449"/>
      <c r="G21" s="48"/>
      <c r="H21" s="449"/>
      <c r="I21" s="112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372"/>
      <c r="E22" s="50"/>
      <c r="F22" s="449"/>
      <c r="G22" s="48"/>
      <c r="H22" s="449"/>
      <c r="I22" s="112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1</v>
      </c>
      <c r="B23" s="6"/>
      <c r="C23" s="746"/>
      <c r="D23" s="87"/>
      <c r="E23" s="95"/>
      <c r="F23" s="96"/>
      <c r="G23" s="76"/>
      <c r="H23" s="96"/>
      <c r="I23" s="77"/>
      <c r="J23" s="8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471"/>
      <c r="E24" s="97"/>
      <c r="F24" s="193"/>
      <c r="G24" s="221"/>
      <c r="H24" s="222"/>
      <c r="I24" s="185"/>
      <c r="J24" s="89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89"/>
      <c r="E25" s="97"/>
      <c r="F25" s="289"/>
      <c r="G25" s="221"/>
      <c r="H25" s="193"/>
      <c r="I25" s="185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89"/>
      <c r="E26" s="97"/>
      <c r="F26" s="193"/>
      <c r="G26" s="221"/>
      <c r="H26" s="222"/>
      <c r="I26" s="185"/>
      <c r="J26" s="89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89"/>
      <c r="E27" s="97"/>
      <c r="F27" s="193"/>
      <c r="G27" s="221"/>
      <c r="H27" s="222"/>
      <c r="I27" s="194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89"/>
      <c r="E28" s="97"/>
      <c r="F28" s="472"/>
      <c r="G28" s="426"/>
      <c r="H28" s="426"/>
      <c r="I28" s="194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89"/>
      <c r="E29" s="97"/>
      <c r="F29" s="473"/>
      <c r="G29" s="429"/>
      <c r="H29" s="429"/>
      <c r="I29" s="317"/>
      <c r="J29" s="89"/>
      <c r="K29" s="5"/>
      <c r="L29" s="5"/>
      <c r="M29" s="5"/>
      <c r="N29" s="7"/>
      <c r="O29" s="15"/>
      <c r="Q29" s="38" t="e">
        <f>LOOKUP(January!L4,March!L14:P63)</f>
        <v>#N/A</v>
      </c>
    </row>
    <row r="30" spans="1:15" s="4" customFormat="1" ht="12" customHeight="1" thickBot="1">
      <c r="A30" s="23"/>
      <c r="B30" s="7"/>
      <c r="C30" s="746"/>
      <c r="D30" s="89"/>
      <c r="E30" s="99"/>
      <c r="F30" s="224"/>
      <c r="G30" s="225"/>
      <c r="H30" s="316"/>
      <c r="I30" s="318"/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5</v>
      </c>
      <c r="B31" s="29">
        <f>B14+1</f>
        <v>5</v>
      </c>
      <c r="C31" s="746" t="str">
        <f>"WEEK "&amp;B31</f>
        <v>WEEK 5</v>
      </c>
      <c r="D31" s="407" t="str">
        <f>A31&amp;"/"&amp;A40</f>
        <v>5/6</v>
      </c>
      <c r="E31" s="47">
        <f>A40+1</f>
        <v>7</v>
      </c>
      <c r="F31" s="48">
        <f>E31+1</f>
        <v>8</v>
      </c>
      <c r="G31" s="48">
        <f>F31+1</f>
        <v>9</v>
      </c>
      <c r="H31" s="21">
        <f>G31+1</f>
        <v>10</v>
      </c>
      <c r="I31" s="22">
        <f>H31+1</f>
        <v>11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649"/>
      <c r="F32" s="48"/>
      <c r="G32" s="48"/>
      <c r="H32" s="48"/>
      <c r="I32" s="112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47"/>
      <c r="F33" s="48"/>
      <c r="G33" s="48"/>
      <c r="H33" s="48"/>
      <c r="I33" s="112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7"/>
      <c r="F34" s="631"/>
      <c r="G34" s="48"/>
      <c r="H34" s="631"/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7"/>
      <c r="F35" s="631"/>
      <c r="G35" s="48"/>
      <c r="H35" s="631"/>
      <c r="I35" s="112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7"/>
      <c r="F36" s="631"/>
      <c r="G36" s="48"/>
      <c r="H36" s="48"/>
      <c r="I36" s="77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631"/>
      <c r="G37" s="48"/>
      <c r="H37" s="48"/>
      <c r="I37" s="185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48"/>
      <c r="G38" s="48"/>
      <c r="H38" s="48"/>
      <c r="I38" s="185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48"/>
      <c r="G39" s="48"/>
      <c r="H39" s="48"/>
      <c r="I39" s="185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6</v>
      </c>
      <c r="B40" s="6"/>
      <c r="C40" s="746"/>
      <c r="D40" s="78"/>
      <c r="E40" s="100"/>
      <c r="F40" s="220"/>
      <c r="G40" s="220"/>
      <c r="H40" s="220"/>
      <c r="I40" s="214"/>
      <c r="J40" s="87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6"/>
      <c r="D41" s="110"/>
      <c r="E41" s="80"/>
      <c r="F41" s="221"/>
      <c r="G41" s="226"/>
      <c r="H41" s="221"/>
      <c r="I41" s="185"/>
      <c r="J41" s="89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6"/>
      <c r="D42" s="78"/>
      <c r="E42" s="80"/>
      <c r="F42" s="226"/>
      <c r="G42" s="221"/>
      <c r="H42" s="221"/>
      <c r="I42" s="194"/>
      <c r="J42" s="89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78"/>
      <c r="E43" s="79"/>
      <c r="F43" s="221"/>
      <c r="G43" s="221"/>
      <c r="H43" s="221"/>
      <c r="I43" s="194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78"/>
      <c r="E44" s="79"/>
      <c r="F44" s="221"/>
      <c r="G44" s="221"/>
      <c r="H44" s="211"/>
      <c r="I44" s="194"/>
      <c r="J44" s="89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78"/>
      <c r="E45" s="79"/>
      <c r="F45" s="211"/>
      <c r="G45" s="211"/>
      <c r="H45" s="232"/>
      <c r="I45" s="194"/>
      <c r="J45" s="89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78"/>
      <c r="E46" s="79"/>
      <c r="F46" s="221"/>
      <c r="G46" s="221"/>
      <c r="H46" s="211"/>
      <c r="I46" s="194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82"/>
      <c r="E47" s="83"/>
      <c r="F47" s="221"/>
      <c r="G47" s="221"/>
      <c r="H47" s="232"/>
      <c r="I47" s="229"/>
      <c r="J47" s="140"/>
      <c r="K47" s="6"/>
      <c r="L47" s="5"/>
      <c r="M47" s="5"/>
      <c r="N47" s="6"/>
      <c r="O47" s="14"/>
    </row>
    <row r="48" spans="1:15" ht="14.25" customHeight="1">
      <c r="A48" s="24">
        <f>I31+1</f>
        <v>12</v>
      </c>
      <c r="B48" s="29">
        <f>B31+1</f>
        <v>6</v>
      </c>
      <c r="C48" s="746" t="str">
        <f>"WEEK "&amp;B48</f>
        <v>WEEK 6</v>
      </c>
      <c r="D48" s="19" t="str">
        <f>A48&amp;"/"&amp;A57</f>
        <v>12/13</v>
      </c>
      <c r="E48" s="350">
        <f>A57+1</f>
        <v>14</v>
      </c>
      <c r="F48" s="21">
        <f>E48+1</f>
        <v>15</v>
      </c>
      <c r="G48" s="21">
        <f>F48+1</f>
        <v>16</v>
      </c>
      <c r="H48" s="21">
        <f>G48+1</f>
        <v>17</v>
      </c>
      <c r="I48" s="22">
        <f>H48+1</f>
        <v>18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325"/>
      <c r="E49" s="339"/>
      <c r="F49" s="48"/>
      <c r="G49" s="48"/>
      <c r="H49" s="48"/>
      <c r="I49" s="112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325"/>
      <c r="E50" s="339"/>
      <c r="F50" s="48"/>
      <c r="G50" s="48"/>
      <c r="H50" s="48"/>
      <c r="I50" s="112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325"/>
      <c r="E51" s="592" t="s">
        <v>36</v>
      </c>
      <c r="F51" s="634"/>
      <c r="G51" s="631"/>
      <c r="H51" s="48"/>
      <c r="I51" s="112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325"/>
      <c r="E52" s="645"/>
      <c r="F52" s="634"/>
      <c r="G52" s="631"/>
      <c r="H52" s="48"/>
      <c r="I52" s="112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325"/>
      <c r="E53" s="645"/>
      <c r="F53" s="634"/>
      <c r="G53" s="631"/>
      <c r="H53" s="48"/>
      <c r="I53" s="77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325"/>
      <c r="E54" s="339"/>
      <c r="F54" s="48"/>
      <c r="G54" s="631"/>
      <c r="H54" s="48"/>
      <c r="I54" s="185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325"/>
      <c r="E55" s="339"/>
      <c r="F55" s="48"/>
      <c r="G55" s="48"/>
      <c r="H55" s="48"/>
      <c r="I55" s="185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325"/>
      <c r="E56" s="339"/>
      <c r="F56" s="48"/>
      <c r="G56" s="48"/>
      <c r="H56" s="48"/>
      <c r="I56" s="185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13</v>
      </c>
      <c r="B57" s="6"/>
      <c r="C57" s="746"/>
      <c r="D57" s="423"/>
      <c r="E57" s="320"/>
      <c r="F57" s="73"/>
      <c r="G57" s="73"/>
      <c r="H57" s="211"/>
      <c r="I57" s="152"/>
      <c r="J57" s="87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91"/>
      <c r="E58" s="646"/>
      <c r="F58" s="211"/>
      <c r="G58" s="211"/>
      <c r="H58" s="211"/>
      <c r="I58" s="185"/>
      <c r="J58" s="141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91"/>
      <c r="E59" s="647"/>
      <c r="F59" s="232"/>
      <c r="G59" s="232"/>
      <c r="H59" s="232"/>
      <c r="I59" s="233"/>
      <c r="J59" s="115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91"/>
      <c r="E60" s="647"/>
      <c r="F60" s="232"/>
      <c r="G60" s="232"/>
      <c r="H60" s="232"/>
      <c r="I60" s="233"/>
      <c r="J60" s="115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91"/>
      <c r="E61" s="353"/>
      <c r="F61" s="73"/>
      <c r="G61" s="73"/>
      <c r="H61" s="73"/>
      <c r="I61" s="93"/>
      <c r="J61" s="115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91"/>
      <c r="E62" s="353"/>
      <c r="F62" s="73"/>
      <c r="G62" s="73"/>
      <c r="H62" s="211"/>
      <c r="I62" s="152"/>
      <c r="J62" s="115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91"/>
      <c r="E63" s="646"/>
      <c r="F63" s="73"/>
      <c r="G63" s="73"/>
      <c r="H63" s="211"/>
      <c r="I63" s="185"/>
      <c r="J63" s="115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94"/>
      <c r="E64" s="648"/>
      <c r="F64" s="101"/>
      <c r="G64" s="101"/>
      <c r="H64" s="232"/>
      <c r="I64" s="310"/>
      <c r="J64" s="115"/>
      <c r="K64" s="6"/>
      <c r="L64" s="5"/>
      <c r="M64" s="5"/>
      <c r="N64" s="6"/>
      <c r="O64" s="14"/>
    </row>
    <row r="65" spans="1:15" ht="14.25" customHeight="1">
      <c r="A65" s="24">
        <f>I48+1</f>
        <v>19</v>
      </c>
      <c r="B65" s="29">
        <f>B48+1</f>
        <v>7</v>
      </c>
      <c r="C65" s="746" t="str">
        <f>"WEEK "&amp;B65</f>
        <v>WEEK 7</v>
      </c>
      <c r="D65" s="19" t="str">
        <f>A65&amp;"/"&amp;A66</f>
        <v>19/20</v>
      </c>
      <c r="E65" s="20">
        <f>A66+1</f>
        <v>21</v>
      </c>
      <c r="F65" s="21">
        <f>E65+1</f>
        <v>22</v>
      </c>
      <c r="G65" s="21">
        <f>F65+1</f>
        <v>23</v>
      </c>
      <c r="H65" s="21">
        <f>G65+1</f>
        <v>24</v>
      </c>
      <c r="I65" s="22">
        <f>H65+1</f>
        <v>25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20</v>
      </c>
      <c r="B66" s="6"/>
      <c r="C66" s="746"/>
      <c r="D66" s="150"/>
      <c r="E66" s="289"/>
      <c r="F66" s="48"/>
      <c r="G66" s="48"/>
      <c r="H66" s="48"/>
      <c r="I66" s="112"/>
      <c r="J66" s="87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150"/>
      <c r="E67" s="289"/>
      <c r="F67" s="70"/>
      <c r="G67" s="117"/>
      <c r="H67" s="117"/>
      <c r="I67" s="102"/>
      <c r="J67" s="87"/>
      <c r="K67" s="6"/>
      <c r="L67" s="5"/>
      <c r="M67" s="5"/>
      <c r="N67" s="6"/>
      <c r="O67" s="14"/>
    </row>
    <row r="68" spans="1:15" s="3" customFormat="1" ht="14.25" customHeight="1">
      <c r="A68" s="25"/>
      <c r="B68" s="6"/>
      <c r="C68" s="746"/>
      <c r="D68" s="150"/>
      <c r="E68" s="289"/>
      <c r="F68" s="658" t="s">
        <v>127</v>
      </c>
      <c r="G68" s="117"/>
      <c r="H68" s="117"/>
      <c r="I68" s="102"/>
      <c r="J68" s="87"/>
      <c r="K68" s="6"/>
      <c r="L68" s="5"/>
      <c r="M68" s="5"/>
      <c r="N68" s="6"/>
      <c r="O68" s="14"/>
    </row>
    <row r="69" spans="1:15" s="3" customFormat="1" ht="14.25" customHeight="1">
      <c r="A69" s="25"/>
      <c r="B69" s="6"/>
      <c r="C69" s="746"/>
      <c r="D69" s="150"/>
      <c r="E69" s="633"/>
      <c r="F69" s="658" t="s">
        <v>112</v>
      </c>
      <c r="G69" s="631"/>
      <c r="H69" s="655"/>
      <c r="I69" s="636"/>
      <c r="J69" s="87"/>
      <c r="K69" s="6"/>
      <c r="L69" s="5"/>
      <c r="M69" s="5"/>
      <c r="N69" s="6"/>
      <c r="O69" s="14"/>
    </row>
    <row r="70" spans="1:15" s="3" customFormat="1" ht="14.25" customHeight="1">
      <c r="A70" s="25"/>
      <c r="B70" s="6"/>
      <c r="C70" s="746"/>
      <c r="D70" s="150"/>
      <c r="E70" s="633"/>
      <c r="F70" s="658" t="s">
        <v>125</v>
      </c>
      <c r="G70" s="631"/>
      <c r="H70" s="655"/>
      <c r="I70" s="636"/>
      <c r="J70" s="87"/>
      <c r="K70" s="6"/>
      <c r="L70" s="5"/>
      <c r="M70" s="5"/>
      <c r="N70" s="6"/>
      <c r="O70" s="14"/>
    </row>
    <row r="71" spans="1:15" s="3" customFormat="1" ht="14.25" customHeight="1">
      <c r="A71" s="25"/>
      <c r="B71" s="6"/>
      <c r="C71" s="746"/>
      <c r="D71" s="150"/>
      <c r="E71" s="633"/>
      <c r="F71" s="631"/>
      <c r="G71" s="631"/>
      <c r="H71" s="655"/>
      <c r="I71" s="636"/>
      <c r="J71" s="87"/>
      <c r="K71" s="6"/>
      <c r="L71" s="5"/>
      <c r="M71" s="5"/>
      <c r="N71" s="6"/>
      <c r="O71" s="14"/>
    </row>
    <row r="72" spans="1:15" s="3" customFormat="1" ht="14.25" customHeight="1">
      <c r="A72" s="25"/>
      <c r="B72" s="6"/>
      <c r="C72" s="746"/>
      <c r="D72" s="150"/>
      <c r="E72" s="289"/>
      <c r="F72" s="631"/>
      <c r="G72" s="631"/>
      <c r="H72" s="640"/>
      <c r="I72" s="102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150"/>
      <c r="E73" s="289"/>
      <c r="F73" s="70"/>
      <c r="G73" s="117"/>
      <c r="H73" s="117"/>
      <c r="I73" s="102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150"/>
      <c r="E74" s="289"/>
      <c r="F74" s="70"/>
      <c r="G74" s="117"/>
      <c r="H74" s="117"/>
      <c r="I74" s="102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150"/>
      <c r="E75" s="267"/>
      <c r="F75" s="211"/>
      <c r="G75" s="232"/>
      <c r="H75" s="232"/>
      <c r="I75" s="233"/>
      <c r="J75" s="141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91"/>
      <c r="E76" s="230"/>
      <c r="F76" s="267"/>
      <c r="G76" s="232"/>
      <c r="H76" s="232"/>
      <c r="I76" s="233"/>
      <c r="J76" s="115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91"/>
      <c r="E77" s="230"/>
      <c r="F77" s="73"/>
      <c r="G77" s="73"/>
      <c r="H77" s="291"/>
      <c r="I77" s="340"/>
      <c r="J77" s="115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91"/>
      <c r="E78" s="92"/>
      <c r="F78" s="232"/>
      <c r="G78" s="73"/>
      <c r="H78" s="73"/>
      <c r="I78" s="93"/>
      <c r="J78" s="115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91"/>
      <c r="E79" s="294"/>
      <c r="F79" s="73"/>
      <c r="G79" s="73"/>
      <c r="H79" s="291"/>
      <c r="I79" s="212"/>
      <c r="J79" s="11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91"/>
      <c r="E80" s="294"/>
      <c r="F80" s="73"/>
      <c r="G80" s="73"/>
      <c r="H80" s="326"/>
      <c r="I80" s="286"/>
      <c r="J80" s="115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6"/>
      <c r="D81" s="94"/>
      <c r="E81" s="294"/>
      <c r="F81" s="73"/>
      <c r="G81" s="73"/>
      <c r="H81" s="73"/>
      <c r="I81" s="152"/>
      <c r="J81" s="115"/>
      <c r="K81" s="6"/>
      <c r="L81" s="5"/>
      <c r="M81" s="5"/>
      <c r="N81" s="6"/>
      <c r="O81" s="14"/>
    </row>
    <row r="82" spans="1:15" ht="14.25" customHeight="1" thickTop="1">
      <c r="A82" s="24">
        <f>I65+1</f>
        <v>26</v>
      </c>
      <c r="B82" s="29">
        <f>B65+1</f>
        <v>8</v>
      </c>
      <c r="C82" s="746" t="str">
        <f>"WEEK "&amp;B82</f>
        <v>WEEK 8</v>
      </c>
      <c r="D82" s="145" t="str">
        <f>A82&amp;"/"&amp;A91</f>
        <v>26/27</v>
      </c>
      <c r="E82" s="20">
        <f>IF(OR(A91=31,A91=0)=TRUE,0,A91+1)</f>
        <v>28</v>
      </c>
      <c r="F82" s="53">
        <f>IF(OR(E82=31,E82=0)=TRUE,0,E82+1)</f>
        <v>29</v>
      </c>
      <c r="G82" s="53">
        <f>IF(OR(F82=31,F82=0)=TRUE,0,F82+1)</f>
        <v>30</v>
      </c>
      <c r="H82" s="22">
        <f>IF(OR(G82=31,G82=0)=TRUE,0,G82+1)</f>
        <v>31</v>
      </c>
      <c r="I82" s="55">
        <f>IF(OR(H82=31,H82=0)=TRUE,0,H82+1)</f>
        <v>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325"/>
      <c r="E83" s="47"/>
      <c r="F83" s="537"/>
      <c r="G83" s="537"/>
      <c r="H83" s="112"/>
      <c r="I83" s="49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325"/>
      <c r="E84" s="47"/>
      <c r="F84" s="537"/>
      <c r="G84" s="537"/>
      <c r="H84" s="112"/>
      <c r="I84" s="49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325"/>
      <c r="E85" s="47"/>
      <c r="F85" s="537"/>
      <c r="G85" s="537"/>
      <c r="H85" s="112"/>
      <c r="I85" s="49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325"/>
      <c r="E86" s="47"/>
      <c r="G86" s="537"/>
      <c r="H86" s="112"/>
      <c r="I86" s="49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325"/>
      <c r="E87" s="47"/>
      <c r="G87" s="537"/>
      <c r="H87" s="112"/>
      <c r="I87" s="49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325"/>
      <c r="E88" s="47"/>
      <c r="G88" s="537"/>
      <c r="H88" s="77"/>
      <c r="I88" s="49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325"/>
      <c r="E89" s="47"/>
      <c r="F89" s="631"/>
      <c r="G89" s="537"/>
      <c r="H89" s="185"/>
      <c r="I89" s="49"/>
      <c r="J89" s="49"/>
      <c r="K89" s="5"/>
      <c r="L89" s="5"/>
      <c r="M89" s="5"/>
      <c r="N89" s="5"/>
      <c r="O89" s="11"/>
    </row>
    <row r="90" spans="1:15" ht="15.75">
      <c r="A90" s="24"/>
      <c r="B90" s="29"/>
      <c r="C90" s="746"/>
      <c r="D90" s="325"/>
      <c r="E90" s="47"/>
      <c r="F90" s="683" t="s">
        <v>149</v>
      </c>
      <c r="G90" s="537"/>
      <c r="H90" s="185"/>
      <c r="I90" s="49"/>
      <c r="J90" s="49"/>
      <c r="K90" s="5"/>
      <c r="L90" s="5"/>
      <c r="M90" s="5"/>
      <c r="N90" s="5"/>
      <c r="O90" s="11"/>
    </row>
    <row r="91" spans="1:15" s="3" customFormat="1" ht="15.75">
      <c r="A91" s="26">
        <f>IF(OR(A82=31,A82=0)=TRUE,0,A82+1)</f>
        <v>27</v>
      </c>
      <c r="B91" s="6"/>
      <c r="C91" s="746"/>
      <c r="D91" s="325"/>
      <c r="E91" s="47"/>
      <c r="F91" s="684" t="s">
        <v>150</v>
      </c>
      <c r="G91" s="498"/>
      <c r="H91" s="185"/>
      <c r="I91" s="133"/>
      <c r="J91" s="87"/>
      <c r="K91" s="6"/>
      <c r="L91" s="5"/>
      <c r="M91" s="5"/>
      <c r="N91" s="6"/>
      <c r="O91" s="14"/>
    </row>
    <row r="92" spans="1:15" s="3" customFormat="1" ht="15">
      <c r="A92" s="23"/>
      <c r="B92" s="7"/>
      <c r="C92" s="746"/>
      <c r="D92" s="199"/>
      <c r="E92" s="294"/>
      <c r="F92" s="684" t="s">
        <v>125</v>
      </c>
      <c r="G92" s="538"/>
      <c r="H92" s="474"/>
      <c r="I92" s="115"/>
      <c r="J92" s="115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168"/>
      <c r="E93" s="230"/>
      <c r="G93" s="539"/>
      <c r="H93" s="475"/>
      <c r="I93" s="115"/>
      <c r="J93" s="115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168"/>
      <c r="E94" s="540"/>
      <c r="G94" s="539"/>
      <c r="H94" s="474"/>
      <c r="I94" s="115"/>
      <c r="J94" s="115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168"/>
      <c r="E95" s="230"/>
      <c r="F95" s="539"/>
      <c r="G95" s="73"/>
      <c r="H95" s="706" t="s">
        <v>67</v>
      </c>
      <c r="I95" s="115"/>
      <c r="J95" s="115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168"/>
      <c r="E96" s="92"/>
      <c r="F96" s="539"/>
      <c r="G96" s="73"/>
      <c r="H96" s="706" t="s">
        <v>194</v>
      </c>
      <c r="I96" s="115"/>
      <c r="J96" s="115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168"/>
      <c r="E97" s="255"/>
      <c r="F97" s="539"/>
      <c r="G97" s="73"/>
      <c r="H97" s="706" t="s">
        <v>195</v>
      </c>
      <c r="I97" s="115"/>
      <c r="J97" s="115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169"/>
      <c r="E98" s="643"/>
      <c r="F98" s="541"/>
      <c r="G98" s="708"/>
      <c r="H98" s="707"/>
      <c r="I98" s="120"/>
      <c r="J98" s="115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2">
    <mergeCell ref="D100:F100"/>
    <mergeCell ref="G100:I100"/>
    <mergeCell ref="C48:C64"/>
    <mergeCell ref="C65:C81"/>
    <mergeCell ref="D3:I3"/>
    <mergeCell ref="D4:I4"/>
    <mergeCell ref="C82:C98"/>
    <mergeCell ref="C14:C30"/>
    <mergeCell ref="C31:C47"/>
    <mergeCell ref="D6:I9"/>
    <mergeCell ref="C10:J10"/>
    <mergeCell ref="F15:I15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70" zoomScaleNormal="70" zoomScalePageLayoutView="0" workbookViewId="0" topLeftCell="A20">
      <selection activeCell="G39" sqref="G39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"APRIL"&amp;January!L4</f>
        <v>APRIL2011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IF(March!I82=31,1,0)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IF(March!I82=31,1,0)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IF(March!E82=31,1,0)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IF(March!F82=31,1,0)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IF(March!G82=31,1,0)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IF(March!H82=31,1,0)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5"/>
      <c r="M12" s="10" t="s">
        <v>12</v>
      </c>
      <c r="N12" s="5"/>
      <c r="O12" s="11"/>
    </row>
    <row r="13" spans="1:17" ht="13.5" thickBot="1">
      <c r="A13" s="26"/>
      <c r="B13" s="5"/>
      <c r="C13" s="68"/>
      <c r="D13" s="122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v>10</v>
      </c>
      <c r="B14" s="29">
        <v>8</v>
      </c>
      <c r="C14" s="746" t="str">
        <f>"WEEK "&amp;B14</f>
        <v>WEEK 8</v>
      </c>
      <c r="D14" s="408"/>
      <c r="E14" s="165"/>
      <c r="F14" s="49"/>
      <c r="G14" s="49"/>
      <c r="H14" s="50">
        <f>IF(M10=1,1,IF(G14&gt;0,G14+1,0))</f>
        <v>0</v>
      </c>
      <c r="I14" s="56">
        <f>H14+1</f>
        <v>1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408"/>
      <c r="E15" s="165"/>
      <c r="F15" s="49"/>
      <c r="G15" s="49"/>
      <c r="H15" s="50"/>
      <c r="I15" s="709" t="s">
        <v>196</v>
      </c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408"/>
      <c r="E16" s="165"/>
      <c r="F16" s="49"/>
      <c r="G16" s="49"/>
      <c r="H16" s="50"/>
      <c r="I16" s="50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408"/>
      <c r="E17" s="165"/>
      <c r="F17" s="49"/>
      <c r="G17" s="49"/>
      <c r="H17" s="50"/>
      <c r="I17" s="50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408"/>
      <c r="E18" s="165"/>
      <c r="F18" s="49"/>
      <c r="G18" s="49"/>
      <c r="H18" s="50"/>
      <c r="I18" s="50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408"/>
      <c r="E19" s="165"/>
      <c r="F19" s="49"/>
      <c r="G19" s="49"/>
      <c r="H19" s="50"/>
      <c r="I19" s="50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408"/>
      <c r="E20" s="165"/>
      <c r="F20" s="49"/>
      <c r="G20" s="49"/>
      <c r="H20" s="50"/>
      <c r="I20" s="50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408"/>
      <c r="E21" s="165"/>
      <c r="F21" s="49"/>
      <c r="G21" s="49"/>
      <c r="H21" s="50"/>
      <c r="I21" s="50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408"/>
      <c r="E22" s="165"/>
      <c r="F22" s="49"/>
      <c r="G22" s="49"/>
      <c r="H22" s="50"/>
      <c r="I22" s="50"/>
      <c r="J22" s="49"/>
      <c r="K22" s="5"/>
      <c r="L22" s="5"/>
      <c r="M22" s="29"/>
      <c r="N22" s="5"/>
      <c r="O22" s="11"/>
    </row>
    <row r="23" spans="1:17" s="3" customFormat="1" ht="12.75">
      <c r="A23" s="28">
        <f>IF(M6=1,1,IF(A14=1,A14+1,0))</f>
        <v>0</v>
      </c>
      <c r="B23" s="6"/>
      <c r="C23" s="746"/>
      <c r="D23" s="408"/>
      <c r="E23" s="165"/>
      <c r="F23" s="139"/>
      <c r="G23" s="477"/>
      <c r="H23" s="332"/>
      <c r="I23" s="465"/>
      <c r="J23" s="114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408"/>
      <c r="E24" s="165"/>
      <c r="F24" s="331"/>
      <c r="G24" s="477"/>
      <c r="H24" s="332"/>
      <c r="I24" s="333"/>
      <c r="J24" s="133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408"/>
      <c r="E25" s="165"/>
      <c r="F25" s="133"/>
      <c r="G25" s="133"/>
      <c r="H25" s="480"/>
      <c r="I25" s="200"/>
      <c r="J25" s="133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408"/>
      <c r="E26" s="165"/>
      <c r="F26" s="52"/>
      <c r="G26" s="362"/>
      <c r="H26" s="481"/>
      <c r="I26" s="333"/>
      <c r="J26" s="52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408"/>
      <c r="E27" s="165"/>
      <c r="F27" s="52"/>
      <c r="G27" s="362"/>
      <c r="H27" s="480"/>
      <c r="I27" s="333"/>
      <c r="J27" s="52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408"/>
      <c r="E28" s="165"/>
      <c r="F28" s="52"/>
      <c r="G28" s="362"/>
      <c r="H28" s="333"/>
      <c r="I28" s="333"/>
      <c r="J28" s="52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408"/>
      <c r="E29" s="165"/>
      <c r="F29" s="52"/>
      <c r="G29" s="362"/>
      <c r="H29" s="333"/>
      <c r="I29" s="333"/>
      <c r="J29" s="52"/>
      <c r="K29" s="5"/>
      <c r="L29" s="5"/>
      <c r="M29" s="5"/>
      <c r="N29" s="7"/>
      <c r="O29" s="15"/>
      <c r="Q29" s="38" t="e">
        <f>LOOKUP(January!L4,April!L14:P63)</f>
        <v>#N/A</v>
      </c>
    </row>
    <row r="30" spans="1:15" s="4" customFormat="1" ht="12" customHeight="1" thickBot="1">
      <c r="A30" s="23"/>
      <c r="B30" s="7"/>
      <c r="C30" s="746"/>
      <c r="D30" s="412"/>
      <c r="E30" s="166"/>
      <c r="F30" s="148"/>
      <c r="G30" s="478"/>
      <c r="H30" s="334"/>
      <c r="I30" s="479"/>
      <c r="J30" s="140"/>
      <c r="K30" s="5"/>
      <c r="L30" s="5"/>
      <c r="M30" s="5"/>
      <c r="N30" s="7"/>
      <c r="O30" s="15"/>
    </row>
    <row r="31" spans="1:15" ht="14.25" customHeight="1" thickTop="1">
      <c r="A31" s="24">
        <f>I14+1</f>
        <v>2</v>
      </c>
      <c r="B31" s="29">
        <f>B14+1</f>
        <v>9</v>
      </c>
      <c r="C31" s="746" t="str">
        <f>"WEEK "&amp;B31</f>
        <v>WEEK 9</v>
      </c>
      <c r="D31" s="46" t="str">
        <f>A31&amp;"/"&amp;A40</f>
        <v>2/3</v>
      </c>
      <c r="E31" s="47">
        <f>A40+1</f>
        <v>4</v>
      </c>
      <c r="F31" s="48">
        <f>E31+1</f>
        <v>5</v>
      </c>
      <c r="G31" s="48">
        <f>F31+1</f>
        <v>6</v>
      </c>
      <c r="H31" s="48">
        <f>G31+1</f>
        <v>7</v>
      </c>
      <c r="I31" s="112">
        <f>H31+1</f>
        <v>8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49"/>
      <c r="F32" s="48"/>
      <c r="G32" s="48"/>
      <c r="H32" s="48"/>
      <c r="I32" s="112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49"/>
      <c r="F33" s="48"/>
      <c r="G33" s="48"/>
      <c r="H33" s="48"/>
      <c r="I33" s="112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9"/>
      <c r="F34" s="48"/>
      <c r="G34" s="48"/>
      <c r="H34" s="48"/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9"/>
      <c r="F35" s="48"/>
      <c r="G35" s="48"/>
      <c r="H35" s="48"/>
      <c r="I35" s="112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9"/>
      <c r="F36" s="639" t="s">
        <v>102</v>
      </c>
      <c r="G36" s="48"/>
      <c r="H36" s="48"/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9"/>
      <c r="F37" s="639" t="s">
        <v>112</v>
      </c>
      <c r="G37" s="48"/>
      <c r="H37" s="48"/>
      <c r="I37" s="112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9"/>
      <c r="F38" s="639" t="s">
        <v>125</v>
      </c>
      <c r="G38" s="48"/>
      <c r="H38" s="48"/>
      <c r="I38" s="112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9"/>
      <c r="F39" s="48"/>
      <c r="G39" s="48"/>
      <c r="H39" s="48"/>
      <c r="I39" s="112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3</v>
      </c>
      <c r="B40" s="6"/>
      <c r="C40" s="746"/>
      <c r="D40" s="103"/>
      <c r="E40" s="120"/>
      <c r="F40" s="188"/>
      <c r="G40" s="434"/>
      <c r="H40" s="211"/>
      <c r="I40" s="268"/>
      <c r="J40" s="120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6"/>
      <c r="D41" s="31"/>
      <c r="E41" s="32"/>
      <c r="F41" s="188"/>
      <c r="G41" s="434"/>
      <c r="H41" s="232"/>
      <c r="I41" s="482"/>
      <c r="J41" s="52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6"/>
      <c r="D42" s="31"/>
      <c r="E42" s="32"/>
      <c r="F42" s="189"/>
      <c r="G42" s="434"/>
      <c r="H42" s="232"/>
      <c r="I42" s="483"/>
      <c r="J42" s="52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31"/>
      <c r="E43" s="32"/>
      <c r="F43" s="188"/>
      <c r="G43" s="435"/>
      <c r="H43" s="188"/>
      <c r="I43" s="482"/>
      <c r="J43" s="52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31"/>
      <c r="E44" s="32"/>
      <c r="F44" s="436"/>
      <c r="G44" s="436"/>
      <c r="H44" s="436"/>
      <c r="I44" s="484"/>
      <c r="J44" s="52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31"/>
      <c r="E45" s="294"/>
      <c r="F45" s="436"/>
      <c r="G45" s="436"/>
      <c r="H45" s="605" t="s">
        <v>69</v>
      </c>
      <c r="I45" s="484"/>
      <c r="J45" s="52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31"/>
      <c r="E46" s="230"/>
      <c r="F46" s="436"/>
      <c r="G46" s="436"/>
      <c r="H46" s="606" t="s">
        <v>52</v>
      </c>
      <c r="I46" s="484"/>
      <c r="J46" s="52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35"/>
      <c r="E47" s="235"/>
      <c r="F47" s="437"/>
      <c r="G47" s="437"/>
      <c r="H47" s="606" t="s">
        <v>45</v>
      </c>
      <c r="I47" s="102" t="s">
        <v>43</v>
      </c>
      <c r="J47" s="52"/>
      <c r="K47" s="6"/>
      <c r="L47" s="5"/>
      <c r="M47" s="5"/>
      <c r="N47" s="6"/>
      <c r="O47" s="14"/>
    </row>
    <row r="48" spans="1:15" ht="14.25" customHeight="1">
      <c r="A48" s="24">
        <f>I31+1</f>
        <v>9</v>
      </c>
      <c r="B48" s="29">
        <f>B31+1</f>
        <v>10</v>
      </c>
      <c r="C48" s="746"/>
      <c r="D48" s="19" t="str">
        <f>A48&amp;"/"&amp;A57</f>
        <v>9/10</v>
      </c>
      <c r="E48" s="339">
        <f>A57+1</f>
        <v>11</v>
      </c>
      <c r="F48" s="445">
        <f>E48+1</f>
        <v>12</v>
      </c>
      <c r="G48" s="445">
        <f>F48+1</f>
        <v>13</v>
      </c>
      <c r="H48" s="445">
        <f>G48+1</f>
        <v>14</v>
      </c>
      <c r="I48" s="446">
        <f>H48+1</f>
        <v>15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46"/>
      <c r="E49" s="339"/>
      <c r="F49" s="450"/>
      <c r="G49" s="450"/>
      <c r="H49" s="450"/>
      <c r="I49" s="452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46"/>
      <c r="E50" s="339"/>
      <c r="F50" s="450"/>
      <c r="G50" s="450"/>
      <c r="H50" s="450"/>
      <c r="I50" s="452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339"/>
      <c r="F51" s="450"/>
      <c r="G51" s="450"/>
      <c r="H51" s="450"/>
      <c r="I51" s="452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339"/>
      <c r="F52" s="450"/>
      <c r="G52" s="450"/>
      <c r="H52" s="450"/>
      <c r="I52" s="452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339"/>
      <c r="F53" s="450"/>
      <c r="G53" s="450"/>
      <c r="H53" s="450"/>
      <c r="I53" s="45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339"/>
      <c r="F54" s="450"/>
      <c r="G54" s="450"/>
      <c r="H54" s="450"/>
      <c r="I54" s="45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339"/>
      <c r="F55" s="450"/>
      <c r="G55" s="450"/>
      <c r="H55" s="450"/>
      <c r="I55" s="452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339"/>
      <c r="F56" s="450"/>
      <c r="G56" s="450"/>
      <c r="H56" s="450"/>
      <c r="I56" s="452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10</v>
      </c>
      <c r="B57" s="6"/>
      <c r="C57" s="746"/>
      <c r="D57" s="253"/>
      <c r="E57" s="447"/>
      <c r="F57" s="450"/>
      <c r="G57" s="450"/>
      <c r="H57" s="451"/>
      <c r="I57" s="452"/>
      <c r="J57" s="51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31"/>
      <c r="E58" s="453"/>
      <c r="F58" s="450"/>
      <c r="G58" s="450"/>
      <c r="H58" s="454"/>
      <c r="I58" s="452"/>
      <c r="J58" s="52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31"/>
      <c r="E59" s="339"/>
      <c r="F59" s="450"/>
      <c r="G59" s="450"/>
      <c r="H59" s="454"/>
      <c r="I59" s="452"/>
      <c r="J59" s="52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31"/>
      <c r="E60" s="339"/>
      <c r="F60" s="450"/>
      <c r="G60" s="450"/>
      <c r="H60" s="455"/>
      <c r="I60" s="452"/>
      <c r="J60" s="52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31"/>
      <c r="E61" s="339"/>
      <c r="F61" s="450"/>
      <c r="G61" s="450"/>
      <c r="H61" s="455"/>
      <c r="I61" s="452"/>
      <c r="J61" s="52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31"/>
      <c r="E62" s="339"/>
      <c r="F62" s="450"/>
      <c r="G62" s="450"/>
      <c r="H62" s="455"/>
      <c r="I62" s="452"/>
      <c r="J62" s="52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31"/>
      <c r="E63" s="339"/>
      <c r="F63" s="450"/>
      <c r="G63" s="450"/>
      <c r="H63" s="455"/>
      <c r="I63" s="452"/>
      <c r="J63" s="114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35"/>
      <c r="E64" s="456"/>
      <c r="F64" s="457"/>
      <c r="G64" s="457"/>
      <c r="H64" s="458"/>
      <c r="I64" s="459"/>
      <c r="J64" s="52"/>
      <c r="K64" s="6"/>
      <c r="L64" s="5"/>
      <c r="M64" s="5"/>
      <c r="N64" s="6"/>
      <c r="O64" s="14"/>
    </row>
    <row r="65" spans="1:15" ht="14.25" customHeight="1">
      <c r="A65" s="24">
        <f>I48+1</f>
        <v>16</v>
      </c>
      <c r="B65" s="29">
        <f>B48+1</f>
        <v>11</v>
      </c>
      <c r="C65" s="746"/>
      <c r="D65" s="19" t="str">
        <f>A65&amp;"/"&amp;A66</f>
        <v>16/17</v>
      </c>
      <c r="E65" s="350">
        <f>A66+1</f>
        <v>18</v>
      </c>
      <c r="F65" s="167">
        <f>E65+1</f>
        <v>19</v>
      </c>
      <c r="G65" s="167">
        <f>F65+1</f>
        <v>20</v>
      </c>
      <c r="H65" s="167">
        <f>G65+1</f>
        <v>21</v>
      </c>
      <c r="I65" s="343">
        <f>H65+1</f>
        <v>22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17</v>
      </c>
      <c r="B66" s="6"/>
      <c r="C66" s="746"/>
      <c r="D66" s="30"/>
      <c r="E66" s="460"/>
      <c r="F66" s="461"/>
      <c r="G66" s="440"/>
      <c r="H66" s="438"/>
      <c r="I66" s="241" t="s">
        <v>37</v>
      </c>
      <c r="J66" s="51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30"/>
      <c r="E67" s="460"/>
      <c r="F67" s="461"/>
      <c r="G67" s="440"/>
      <c r="H67" s="591"/>
      <c r="I67" s="241"/>
      <c r="J67" s="51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46"/>
      <c r="D68" s="30"/>
      <c r="E68" s="460"/>
      <c r="F68" s="461"/>
      <c r="G68" s="440"/>
      <c r="H68" s="591"/>
      <c r="I68" s="241"/>
      <c r="J68" s="51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46"/>
      <c r="D69" s="30"/>
      <c r="E69" s="460"/>
      <c r="F69" s="461"/>
      <c r="G69" s="440"/>
      <c r="H69" s="591"/>
      <c r="I69" s="241"/>
      <c r="J69" s="51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46"/>
      <c r="D70" s="30"/>
      <c r="E70" s="460"/>
      <c r="F70" s="461"/>
      <c r="G70" s="440"/>
      <c r="H70" s="591"/>
      <c r="I70" s="241"/>
      <c r="J70" s="51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6"/>
      <c r="D71" s="30"/>
      <c r="E71" s="460"/>
      <c r="F71" s="461"/>
      <c r="G71" s="440"/>
      <c r="H71" s="591"/>
      <c r="I71" s="241"/>
      <c r="J71" s="51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6"/>
      <c r="D72" s="30"/>
      <c r="E72" s="460"/>
      <c r="F72" s="461"/>
      <c r="G72" s="440"/>
      <c r="H72" s="591"/>
      <c r="I72" s="241"/>
      <c r="J72" s="51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30"/>
      <c r="E73" s="460"/>
      <c r="F73" s="461"/>
      <c r="G73" s="440"/>
      <c r="H73" s="591"/>
      <c r="I73" s="241"/>
      <c r="J73" s="51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30"/>
      <c r="E74" s="460"/>
      <c r="F74" s="461"/>
      <c r="G74" s="440"/>
      <c r="H74" s="591"/>
      <c r="I74" s="241"/>
      <c r="J74" s="51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31"/>
      <c r="E75" s="460"/>
      <c r="F75" s="441"/>
      <c r="G75" s="462"/>
      <c r="H75" s="439"/>
      <c r="I75" s="335"/>
      <c r="J75" s="52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31"/>
      <c r="E76" s="119"/>
      <c r="F76" s="440"/>
      <c r="G76" s="463"/>
      <c r="H76" s="440"/>
      <c r="I76" s="335"/>
      <c r="J76" s="5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31"/>
      <c r="E77" s="460"/>
      <c r="F77" s="441"/>
      <c r="G77" s="441"/>
      <c r="H77" s="441"/>
      <c r="I77" s="335"/>
      <c r="J77" s="5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31"/>
      <c r="E78" s="460"/>
      <c r="F78" s="441"/>
      <c r="G78" s="441"/>
      <c r="H78" s="441"/>
      <c r="I78" s="335"/>
      <c r="J78" s="5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31"/>
      <c r="E79" s="460"/>
      <c r="F79" s="441"/>
      <c r="G79" s="441"/>
      <c r="H79" s="442"/>
      <c r="I79" s="335"/>
      <c r="J79" s="52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31"/>
      <c r="E80" s="119"/>
      <c r="F80" s="441"/>
      <c r="G80" s="441"/>
      <c r="H80" s="443"/>
      <c r="I80" s="336"/>
      <c r="J80" s="114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46"/>
      <c r="D81" s="35"/>
      <c r="E81" s="464"/>
      <c r="F81" s="441"/>
      <c r="G81" s="441"/>
      <c r="H81" s="444"/>
      <c r="I81" s="335"/>
      <c r="J81" s="52"/>
      <c r="K81" s="6"/>
      <c r="L81" s="5"/>
      <c r="M81" s="5"/>
      <c r="N81" s="6"/>
      <c r="O81" s="14"/>
    </row>
    <row r="82" spans="1:15" ht="14.25" customHeight="1">
      <c r="A82" s="24">
        <f>I65+1</f>
        <v>23</v>
      </c>
      <c r="B82" s="29">
        <v>1</v>
      </c>
      <c r="C82" s="746" t="str">
        <f>"WEEK "&amp;B82</f>
        <v>WEEK 1</v>
      </c>
      <c r="D82" s="145" t="str">
        <f>A82&amp;"/"&amp;A91</f>
        <v>23/24</v>
      </c>
      <c r="E82" s="145">
        <f>IF(OR(A91=30,A91=0)=TRUE,0,A91+1)</f>
        <v>25</v>
      </c>
      <c r="F82" s="167">
        <f>IF(OR(E82=30,E82=0)=TRUE,0,E82+1)</f>
        <v>26</v>
      </c>
      <c r="G82" s="21">
        <f>IF(OR(F82=30,F82=0)=TRUE,0,F82+1)</f>
        <v>27</v>
      </c>
      <c r="H82" s="53">
        <f>IF(OR(G82=30,G82=0)=TRUE,0,G82+1)</f>
        <v>28</v>
      </c>
      <c r="I82" s="22">
        <f>IF(OR(H82=30,H82=0)=TRUE,0,H82+1)</f>
        <v>29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46"/>
      <c r="E83" s="447" t="s">
        <v>58</v>
      </c>
      <c r="F83" s="517"/>
      <c r="G83" s="485" t="s">
        <v>53</v>
      </c>
      <c r="H83" s="537"/>
      <c r="I83" s="112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46"/>
      <c r="E84" s="486" t="s">
        <v>51</v>
      </c>
      <c r="F84" s="550"/>
      <c r="G84" s="449"/>
      <c r="H84" s="537"/>
      <c r="I84" s="112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339"/>
      <c r="F85" s="337"/>
      <c r="G85" s="449"/>
      <c r="H85" s="537"/>
      <c r="I85" s="112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339"/>
      <c r="F86" s="337"/>
      <c r="G86" s="449"/>
      <c r="H86" s="537"/>
      <c r="I86" s="112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339"/>
      <c r="F87" s="337"/>
      <c r="G87" s="449"/>
      <c r="H87" s="537"/>
      <c r="I87" s="112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339"/>
      <c r="F88" s="337"/>
      <c r="G88" s="449"/>
      <c r="H88" s="537"/>
      <c r="I88" s="112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339"/>
      <c r="F89" s="337"/>
      <c r="G89" s="449"/>
      <c r="H89" s="537"/>
      <c r="I89" s="112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339"/>
      <c r="F90" s="337"/>
      <c r="G90" s="449"/>
      <c r="H90" s="537"/>
      <c r="I90" s="112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IF(OR(A82=30,A82=0)=TRUE,0,A82+1)</f>
        <v>24</v>
      </c>
      <c r="B91" s="6"/>
      <c r="C91" s="746"/>
      <c r="D91" s="607"/>
      <c r="E91" s="447"/>
      <c r="F91" s="438"/>
      <c r="G91" s="485"/>
      <c r="H91" s="211"/>
      <c r="I91" s="359"/>
      <c r="J91" s="51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146"/>
      <c r="E92" s="486"/>
      <c r="F92" s="440"/>
      <c r="G92" s="433"/>
      <c r="H92" s="232"/>
      <c r="I92" s="34"/>
      <c r="J92" s="52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248"/>
      <c r="E93" s="486"/>
      <c r="F93" s="651"/>
      <c r="G93" s="240"/>
      <c r="H93" s="232"/>
      <c r="I93" s="34"/>
      <c r="J93" s="52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248"/>
      <c r="E94" s="248"/>
      <c r="F94" s="441"/>
      <c r="G94" s="240"/>
      <c r="H94" s="263"/>
      <c r="I94" s="360"/>
      <c r="J94" s="114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248"/>
      <c r="E95" s="248"/>
      <c r="F95" s="441"/>
      <c r="G95" s="240"/>
      <c r="H95" s="263"/>
      <c r="I95" s="34"/>
      <c r="J95" s="52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147"/>
      <c r="E96" s="248"/>
      <c r="F96" s="441"/>
      <c r="G96" s="240"/>
      <c r="H96" s="211"/>
      <c r="I96" s="34"/>
      <c r="J96" s="52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248"/>
      <c r="E97" s="248"/>
      <c r="F97" s="440"/>
      <c r="G97" s="117"/>
      <c r="H97" s="581" t="s">
        <v>62</v>
      </c>
      <c r="I97" s="34"/>
      <c r="J97" s="5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250"/>
      <c r="E98" s="250"/>
      <c r="F98" s="652"/>
      <c r="G98" s="252"/>
      <c r="H98" s="698" t="s">
        <v>32</v>
      </c>
      <c r="I98" s="361"/>
      <c r="J98" s="5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1">
    <mergeCell ref="D100:F100"/>
    <mergeCell ref="G100:I100"/>
    <mergeCell ref="C10:J10"/>
    <mergeCell ref="C31:C47"/>
    <mergeCell ref="C48:C64"/>
    <mergeCell ref="C82:C98"/>
    <mergeCell ref="D3:I3"/>
    <mergeCell ref="C14:C30"/>
    <mergeCell ref="C65:C81"/>
    <mergeCell ref="D4:I4"/>
    <mergeCell ref="D6:I9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70" zoomScaleNormal="70" zoomScalePageLayoutView="0" workbookViewId="0" topLeftCell="A13">
      <selection activeCell="F42" sqref="F42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5"/>
      <c r="M5" s="5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"MAY "&amp;January!L4</f>
        <v>MAY 2011</v>
      </c>
      <c r="E6" s="740"/>
      <c r="F6" s="740"/>
      <c r="G6" s="740"/>
      <c r="H6" s="740"/>
      <c r="I6" s="740"/>
      <c r="J6" s="125"/>
      <c r="K6" s="5"/>
      <c r="L6" s="39" t="s">
        <v>13</v>
      </c>
      <c r="M6" s="40">
        <f>IF(April!I82=29,1,0)</f>
        <v>1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5"/>
      <c r="K7" s="5"/>
      <c r="L7" s="39" t="s">
        <v>6</v>
      </c>
      <c r="M7" s="40">
        <f>IF(April!A91=30,1,0)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5"/>
      <c r="K8" s="5"/>
      <c r="L8" s="39" t="s">
        <v>7</v>
      </c>
      <c r="M8" s="40">
        <f>IF(April!E82=30,1,0)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5"/>
      <c r="K9" s="5"/>
      <c r="L9" s="39" t="s">
        <v>8</v>
      </c>
      <c r="M9" s="40">
        <f>IF(April!F82=30,1,0)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IF(April!G82=30,1,0)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 s="68"/>
      <c r="E11" s="68"/>
      <c r="F11" s="68"/>
      <c r="G11" s="68"/>
      <c r="H11" s="68"/>
      <c r="I11" s="68"/>
      <c r="J11" s="68"/>
      <c r="K11" s="5"/>
      <c r="L11" s="39" t="s">
        <v>9</v>
      </c>
      <c r="M11" s="40">
        <f>IF(April!H82=30,1,0)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21" t="s">
        <v>0</v>
      </c>
      <c r="E12" s="121" t="s">
        <v>1</v>
      </c>
      <c r="F12" s="121" t="s">
        <v>2</v>
      </c>
      <c r="G12" s="121" t="s">
        <v>3</v>
      </c>
      <c r="H12" s="121" t="s">
        <v>4</v>
      </c>
      <c r="I12" s="121" t="s">
        <v>5</v>
      </c>
      <c r="J12" s="121"/>
      <c r="K12" s="5"/>
      <c r="L12" s="5"/>
      <c r="M12" s="10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E13" s="68"/>
      <c r="F13" s="68"/>
      <c r="G13" s="68"/>
      <c r="H13" s="68"/>
      <c r="I13" s="68"/>
      <c r="J13" s="68"/>
      <c r="K13" s="5"/>
      <c r="L13" s="5"/>
      <c r="M13" s="10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1</v>
      </c>
      <c r="B14" s="29">
        <v>2</v>
      </c>
      <c r="C14" s="746" t="str">
        <f>"WEEK "&amp;B14</f>
        <v>WEEK 2</v>
      </c>
      <c r="D14" s="490">
        <v>1</v>
      </c>
      <c r="E14" s="17">
        <v>2</v>
      </c>
      <c r="F14" s="17">
        <v>3</v>
      </c>
      <c r="G14" s="17">
        <v>4</v>
      </c>
      <c r="H14" s="45">
        <f>G14+1</f>
        <v>5</v>
      </c>
      <c r="I14" s="18">
        <f>H14+1</f>
        <v>6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749" t="s">
        <v>197</v>
      </c>
      <c r="E15" s="750"/>
      <c r="F15" s="750"/>
      <c r="G15" s="750"/>
      <c r="H15" s="750"/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749" t="s">
        <v>198</v>
      </c>
      <c r="E16" s="750"/>
      <c r="F16" s="750"/>
      <c r="G16" s="750"/>
      <c r="H16" s="750"/>
      <c r="I16" s="751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590"/>
      <c r="E17" s="48"/>
      <c r="F17" s="631"/>
      <c r="G17" s="48"/>
      <c r="H17" s="631"/>
      <c r="I17" s="112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590"/>
      <c r="E18" s="48"/>
      <c r="F18" s="631"/>
      <c r="G18" s="48"/>
      <c r="H18" s="631"/>
      <c r="I18" s="112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590"/>
      <c r="E19" s="48"/>
      <c r="F19" s="631"/>
      <c r="G19" s="48"/>
      <c r="H19" s="631"/>
      <c r="I19" s="112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590"/>
      <c r="E20" s="48"/>
      <c r="F20" s="631"/>
      <c r="G20" s="48"/>
      <c r="H20" s="631"/>
      <c r="I20" s="112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590"/>
      <c r="E21" s="48"/>
      <c r="F21" s="631"/>
      <c r="G21" s="48"/>
      <c r="H21" s="631"/>
      <c r="I21" s="112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590"/>
      <c r="E22" s="48"/>
      <c r="F22" s="631"/>
      <c r="G22" s="48"/>
      <c r="H22" s="631"/>
      <c r="I22" s="112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1</v>
      </c>
      <c r="B23" s="6"/>
      <c r="C23" s="746"/>
      <c r="D23" s="201"/>
      <c r="E23" s="33"/>
      <c r="F23" s="33"/>
      <c r="G23" s="33"/>
      <c r="H23" s="487"/>
      <c r="I23" s="34"/>
      <c r="J23" s="51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119"/>
      <c r="E24" s="117"/>
      <c r="F24" s="117"/>
      <c r="G24" s="117"/>
      <c r="H24" s="487"/>
      <c r="I24" s="34"/>
      <c r="J24" s="115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201"/>
      <c r="E25" s="33"/>
      <c r="F25" s="33"/>
      <c r="G25" s="33"/>
      <c r="H25" s="487"/>
      <c r="I25" s="34"/>
      <c r="J25" s="52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201"/>
      <c r="E26" s="33"/>
      <c r="F26" s="33"/>
      <c r="G26" s="33"/>
      <c r="H26" s="487"/>
      <c r="I26" s="34"/>
      <c r="J26" s="52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201"/>
      <c r="E27" s="33"/>
      <c r="F27" s="33"/>
      <c r="G27" s="33"/>
      <c r="H27" s="487"/>
      <c r="I27" s="34"/>
      <c r="J27" s="52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201"/>
      <c r="E28" s="33"/>
      <c r="F28" s="33"/>
      <c r="G28" s="33"/>
      <c r="H28" s="487"/>
      <c r="I28" s="34"/>
      <c r="J28" s="52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491"/>
      <c r="E29" s="488"/>
      <c r="F29" s="244"/>
      <c r="G29" s="33"/>
      <c r="H29" s="117"/>
      <c r="I29" s="153"/>
      <c r="J29" s="52"/>
      <c r="K29" s="5"/>
      <c r="L29" s="5"/>
      <c r="M29" s="5"/>
      <c r="N29" s="7"/>
      <c r="O29" s="15"/>
      <c r="Q29" s="38" t="e">
        <f>LOOKUP(January!L4,May!L14:P63)</f>
        <v>#N/A</v>
      </c>
    </row>
    <row r="30" spans="1:15" s="4" customFormat="1" ht="12" customHeight="1">
      <c r="A30" s="23"/>
      <c r="B30" s="7"/>
      <c r="C30" s="746"/>
      <c r="D30" s="492"/>
      <c r="E30" s="489"/>
      <c r="F30" s="427"/>
      <c r="G30" s="36"/>
      <c r="H30" s="628"/>
      <c r="I30" s="187"/>
      <c r="J30" s="52"/>
      <c r="K30" s="5"/>
      <c r="L30" s="5"/>
      <c r="M30" s="5"/>
      <c r="N30" s="7"/>
      <c r="O30" s="15"/>
    </row>
    <row r="31" spans="1:15" ht="14.25" customHeight="1">
      <c r="A31" s="24">
        <f>I14+1</f>
        <v>7</v>
      </c>
      <c r="B31" s="29">
        <f>B14+1</f>
        <v>3</v>
      </c>
      <c r="C31" s="746" t="str">
        <f>"WEEK "&amp;B31</f>
        <v>WEEK 3</v>
      </c>
      <c r="D31" s="46" t="str">
        <f>A31&amp;"/"&amp;A40</f>
        <v>7/8</v>
      </c>
      <c r="E31" s="47">
        <f>A40+1</f>
        <v>9</v>
      </c>
      <c r="F31" s="48">
        <f>E31+1</f>
        <v>10</v>
      </c>
      <c r="G31" s="48">
        <f>F31+1</f>
        <v>11</v>
      </c>
      <c r="H31" s="48">
        <f>G31+1</f>
        <v>12</v>
      </c>
      <c r="I31" s="22">
        <f>H31+1</f>
        <v>13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47"/>
      <c r="F32" s="48"/>
      <c r="G32" s="48"/>
      <c r="H32" s="48"/>
      <c r="I32" s="641" t="s">
        <v>102</v>
      </c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644"/>
      <c r="F33" s="631"/>
      <c r="G33" s="48"/>
      <c r="H33" s="48"/>
      <c r="I33" s="641" t="s">
        <v>62</v>
      </c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644"/>
      <c r="F34" s="667" t="s">
        <v>98</v>
      </c>
      <c r="G34" s="667" t="s">
        <v>98</v>
      </c>
      <c r="H34" s="667" t="s">
        <v>98</v>
      </c>
      <c r="I34" s="641" t="s">
        <v>122</v>
      </c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644"/>
      <c r="F35" s="667" t="s">
        <v>99</v>
      </c>
      <c r="G35" s="667" t="s">
        <v>99</v>
      </c>
      <c r="H35" s="667" t="s">
        <v>99</v>
      </c>
      <c r="I35" s="641" t="s">
        <v>123</v>
      </c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7"/>
      <c r="F36" s="631"/>
      <c r="G36" s="48"/>
      <c r="H36" s="48"/>
      <c r="I36" s="641" t="s">
        <v>106</v>
      </c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631"/>
      <c r="G37" s="48"/>
      <c r="H37" s="48"/>
      <c r="I37" s="641" t="s">
        <v>107</v>
      </c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631"/>
      <c r="G38" s="48"/>
      <c r="H38" s="48"/>
      <c r="I38" s="659" t="s">
        <v>127</v>
      </c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48"/>
      <c r="G39" s="48"/>
      <c r="H39" s="48"/>
      <c r="I39" s="659" t="s">
        <v>63</v>
      </c>
      <c r="J39" s="49"/>
      <c r="K39" s="5"/>
      <c r="L39" s="5"/>
      <c r="M39" s="5"/>
      <c r="N39" s="5"/>
      <c r="O39" s="11"/>
    </row>
    <row r="40" spans="1:15" s="3" customFormat="1" ht="14.25" customHeight="1">
      <c r="A40" s="25">
        <f>A31+1</f>
        <v>8</v>
      </c>
      <c r="B40" s="6"/>
      <c r="C40" s="746"/>
      <c r="D40" s="254"/>
      <c r="E40" s="242"/>
      <c r="F40" s="173"/>
      <c r="G40" s="173"/>
      <c r="H40" s="173"/>
      <c r="I40" s="659" t="s">
        <v>103</v>
      </c>
      <c r="J40" s="133"/>
      <c r="K40" s="6"/>
      <c r="L40" s="5"/>
      <c r="M40" s="5"/>
      <c r="N40" s="6"/>
      <c r="O40" s="14"/>
    </row>
    <row r="41" spans="1:15" s="3" customFormat="1" ht="15.75">
      <c r="A41" s="15"/>
      <c r="B41" s="7"/>
      <c r="C41" s="746"/>
      <c r="D41" s="254"/>
      <c r="E41" s="685" t="s">
        <v>149</v>
      </c>
      <c r="F41" s="240"/>
      <c r="G41" s="240"/>
      <c r="H41" s="240"/>
      <c r="I41" s="685" t="s">
        <v>149</v>
      </c>
      <c r="J41" s="133"/>
      <c r="K41" s="6"/>
      <c r="L41" s="681"/>
      <c r="M41" s="5"/>
      <c r="N41" s="6"/>
      <c r="O41" s="14"/>
    </row>
    <row r="42" spans="1:15" s="3" customFormat="1" ht="15">
      <c r="A42" s="15"/>
      <c r="B42" s="7"/>
      <c r="C42" s="746"/>
      <c r="D42" s="254"/>
      <c r="E42" s="686" t="s">
        <v>106</v>
      </c>
      <c r="F42" s="414"/>
      <c r="G42" s="240"/>
      <c r="H42" s="240"/>
      <c r="I42" s="686" t="s">
        <v>151</v>
      </c>
      <c r="J42" s="52"/>
      <c r="K42" s="6"/>
      <c r="L42" s="5"/>
      <c r="M42" s="5"/>
      <c r="N42" s="6"/>
      <c r="O42" s="14"/>
    </row>
    <row r="43" spans="1:15" s="3" customFormat="1" ht="15">
      <c r="A43" s="15"/>
      <c r="B43" s="7"/>
      <c r="C43" s="746"/>
      <c r="D43" s="254"/>
      <c r="E43" s="242"/>
      <c r="F43" s="240"/>
      <c r="G43" s="240"/>
      <c r="H43" s="240"/>
      <c r="I43" s="686" t="s">
        <v>122</v>
      </c>
      <c r="J43" s="52"/>
      <c r="K43" s="6"/>
      <c r="L43" s="5"/>
      <c r="M43" s="5"/>
      <c r="N43" s="6"/>
      <c r="O43" s="14"/>
    </row>
    <row r="44" spans="1:15" s="3" customFormat="1" ht="15">
      <c r="A44" s="15"/>
      <c r="B44" s="7"/>
      <c r="C44" s="746"/>
      <c r="D44" s="254"/>
      <c r="E44" s="242"/>
      <c r="F44" s="414"/>
      <c r="G44" s="240"/>
      <c r="H44" s="240"/>
      <c r="I44" s="686" t="s">
        <v>123</v>
      </c>
      <c r="J44" s="52"/>
      <c r="K44" s="6"/>
      <c r="L44" s="5"/>
      <c r="M44" s="5"/>
      <c r="N44" s="6"/>
      <c r="O44" s="14"/>
    </row>
    <row r="45" spans="1:15" s="3" customFormat="1" ht="12.75">
      <c r="A45" s="15"/>
      <c r="B45" s="7"/>
      <c r="C45" s="746"/>
      <c r="D45" s="150"/>
      <c r="E45" s="255"/>
      <c r="F45" s="416"/>
      <c r="G45" s="256"/>
      <c r="H45" s="256"/>
      <c r="J45" s="52"/>
      <c r="K45" s="5"/>
      <c r="L45" s="5"/>
      <c r="M45" s="5"/>
      <c r="N45" s="5"/>
      <c r="O45" s="14"/>
    </row>
    <row r="46" spans="1:15" s="3" customFormat="1" ht="12.75">
      <c r="A46" s="15"/>
      <c r="B46" s="7"/>
      <c r="C46" s="746"/>
      <c r="D46" s="231"/>
      <c r="E46" s="568" t="s">
        <v>62</v>
      </c>
      <c r="F46" s="414"/>
      <c r="G46" s="117"/>
      <c r="H46" s="498"/>
      <c r="I46" s="577" t="s">
        <v>62</v>
      </c>
      <c r="J46" s="114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234"/>
      <c r="E47" s="563" t="s">
        <v>15</v>
      </c>
      <c r="F47" s="415"/>
      <c r="G47" s="628"/>
      <c r="H47" s="608"/>
      <c r="I47" s="580" t="s">
        <v>18</v>
      </c>
      <c r="J47" s="52"/>
      <c r="K47" s="6"/>
      <c r="L47" s="5"/>
      <c r="M47" s="5"/>
      <c r="N47" s="6"/>
      <c r="O47" s="14"/>
    </row>
    <row r="48" spans="1:15" ht="14.25" customHeight="1">
      <c r="A48" s="24">
        <f>I31+1</f>
        <v>14</v>
      </c>
      <c r="B48" s="29">
        <f>B31+1</f>
        <v>4</v>
      </c>
      <c r="C48" s="746" t="str">
        <f>"WEEK "&amp;B48</f>
        <v>WEEK 4</v>
      </c>
      <c r="D48" s="19" t="str">
        <f>A48&amp;"/"&amp;A57</f>
        <v>14/15</v>
      </c>
      <c r="E48" s="20">
        <f>A57+1</f>
        <v>16</v>
      </c>
      <c r="F48" s="21">
        <f>E48+1</f>
        <v>17</v>
      </c>
      <c r="G48" s="21">
        <f>F48+1</f>
        <v>18</v>
      </c>
      <c r="H48" s="21">
        <f>G48+1</f>
        <v>19</v>
      </c>
      <c r="I48" s="112">
        <f>H48+1</f>
        <v>20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749" t="s">
        <v>138</v>
      </c>
      <c r="E49" s="750"/>
      <c r="F49" s="750"/>
      <c r="G49" s="750"/>
      <c r="H49" s="750"/>
      <c r="I49" s="751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46"/>
      <c r="E50" s="660" t="s">
        <v>127</v>
      </c>
      <c r="F50" s="661" t="s">
        <v>127</v>
      </c>
      <c r="G50" s="48"/>
      <c r="H50" s="48"/>
      <c r="I50" s="659" t="s">
        <v>127</v>
      </c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660" t="s">
        <v>62</v>
      </c>
      <c r="F51" s="661" t="s">
        <v>62</v>
      </c>
      <c r="G51" s="48"/>
      <c r="H51" s="48"/>
      <c r="I51" s="659" t="s">
        <v>62</v>
      </c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660" t="s">
        <v>122</v>
      </c>
      <c r="F52" s="661" t="s">
        <v>106</v>
      </c>
      <c r="G52" s="48"/>
      <c r="H52" s="48"/>
      <c r="I52" s="659" t="s">
        <v>107</v>
      </c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661" t="s">
        <v>123</v>
      </c>
      <c r="F53" s="48"/>
      <c r="G53" s="48"/>
      <c r="H53" s="48"/>
      <c r="I53" s="11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47"/>
      <c r="F54" s="48"/>
      <c r="G54" s="48"/>
      <c r="H54" s="48"/>
      <c r="I54" s="11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638" t="s">
        <v>102</v>
      </c>
      <c r="F55" s="48"/>
      <c r="G55" s="48"/>
      <c r="H55" s="48"/>
      <c r="I55" s="112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638" t="s">
        <v>63</v>
      </c>
      <c r="F56" s="48"/>
      <c r="G56" s="48"/>
      <c r="H56" s="48"/>
      <c r="I56" s="112"/>
      <c r="J56" s="49"/>
      <c r="K56" s="5"/>
      <c r="L56" s="5"/>
      <c r="M56" s="5"/>
      <c r="N56" s="5"/>
      <c r="O56" s="11"/>
    </row>
    <row r="57" spans="1:15" s="3" customFormat="1" ht="14.25" customHeight="1">
      <c r="A57" s="25">
        <f>A48+1</f>
        <v>15</v>
      </c>
      <c r="B57" s="6"/>
      <c r="C57" s="746"/>
      <c r="D57" s="254"/>
      <c r="E57" s="638" t="s">
        <v>103</v>
      </c>
      <c r="F57" s="173"/>
      <c r="G57" s="173"/>
      <c r="H57" s="173"/>
      <c r="I57" s="185"/>
      <c r="J57" s="133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254"/>
      <c r="E58" s="242"/>
      <c r="F58" s="240"/>
      <c r="G58" s="240"/>
      <c r="H58" s="240"/>
      <c r="I58" s="233"/>
      <c r="J58" s="52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254"/>
      <c r="E59" s="242"/>
      <c r="F59" s="414"/>
      <c r="G59" s="240"/>
      <c r="H59" s="240"/>
      <c r="I59" s="118"/>
      <c r="J59" s="52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144"/>
      <c r="E60" s="227"/>
      <c r="F60" s="221"/>
      <c r="G60" s="117"/>
      <c r="H60" s="221"/>
      <c r="I60" s="118"/>
      <c r="J60" s="52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254"/>
      <c r="E61" s="227"/>
      <c r="F61" s="414"/>
      <c r="G61" s="414"/>
      <c r="H61" s="217"/>
      <c r="I61" s="194"/>
      <c r="J61" s="114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258"/>
      <c r="E62" s="259"/>
      <c r="F62" s="416"/>
      <c r="G62" s="416"/>
      <c r="H62" s="498"/>
      <c r="I62" s="214"/>
      <c r="J62" s="52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254"/>
      <c r="E63" s="653"/>
      <c r="F63" s="498"/>
      <c r="G63" s="498"/>
      <c r="H63" s="498"/>
      <c r="I63" s="118"/>
      <c r="J63" s="52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61"/>
      <c r="E64" s="654"/>
      <c r="F64" s="257"/>
      <c r="G64" s="308"/>
      <c r="H64" s="221"/>
      <c r="I64" s="194"/>
      <c r="J64" s="139"/>
      <c r="K64" s="6"/>
      <c r="L64" s="5"/>
      <c r="M64" s="5"/>
      <c r="N64" s="6"/>
      <c r="O64" s="14"/>
    </row>
    <row r="65" spans="1:15" ht="14.25" customHeight="1">
      <c r="A65" s="24">
        <f>I48+1</f>
        <v>21</v>
      </c>
      <c r="B65" s="29">
        <f>B48+1</f>
        <v>5</v>
      </c>
      <c r="C65" s="746" t="str">
        <f>"WEEK "&amp;B65</f>
        <v>WEEK 5</v>
      </c>
      <c r="D65" s="19" t="str">
        <f>A65&amp;"/"&amp;A66</f>
        <v>21/22</v>
      </c>
      <c r="E65" s="21">
        <f>IF(OR(A66=31,A66=0)=TRUE,0,A66+1)</f>
        <v>23</v>
      </c>
      <c r="F65" s="53">
        <f>IF(OR(E65=31,E65=0)=TRUE,0,E65+1)</f>
        <v>24</v>
      </c>
      <c r="G65" s="53">
        <f>IF(OR(F65=31,F65=0)=TRUE,0,F65+1)</f>
        <v>25</v>
      </c>
      <c r="H65" s="53">
        <f>IF(OR(G65=31,G65=0)=TRUE,0,G65+1)</f>
        <v>26</v>
      </c>
      <c r="I65" s="22">
        <f>IF(OR(H65=31,H65=0)=TRUE,0,H65+1)</f>
        <v>27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22</v>
      </c>
      <c r="B66" s="6"/>
      <c r="C66" s="746"/>
      <c r="D66" s="254"/>
      <c r="E66" s="242"/>
      <c r="F66" s="263"/>
      <c r="G66" s="263"/>
      <c r="H66" s="263"/>
      <c r="I66" s="239"/>
      <c r="J66" s="51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749" t="s">
        <v>199</v>
      </c>
      <c r="E67" s="750"/>
      <c r="F67" s="750"/>
      <c r="G67" s="750"/>
      <c r="H67" s="750"/>
      <c r="I67" s="751"/>
      <c r="J67" s="51"/>
      <c r="K67" s="6"/>
      <c r="L67" s="5"/>
      <c r="M67" s="5"/>
      <c r="N67" s="6"/>
      <c r="O67" s="14"/>
    </row>
    <row r="68" spans="1:15" s="3" customFormat="1" ht="14.25" customHeight="1">
      <c r="A68" s="25"/>
      <c r="B68" s="6"/>
      <c r="C68" s="746"/>
      <c r="D68" s="254"/>
      <c r="E68" s="631"/>
      <c r="F68" s="631"/>
      <c r="G68" s="631"/>
      <c r="H68" s="631"/>
      <c r="I68" s="239"/>
      <c r="J68" s="51"/>
      <c r="K68" s="6"/>
      <c r="L68" s="5"/>
      <c r="M68" s="5"/>
      <c r="N68" s="6"/>
      <c r="O68" s="14"/>
    </row>
    <row r="69" spans="1:15" s="3" customFormat="1" ht="14.25" customHeight="1">
      <c r="A69" s="25"/>
      <c r="B69" s="6"/>
      <c r="C69" s="746"/>
      <c r="D69" s="254"/>
      <c r="E69" s="631"/>
      <c r="F69" s="631"/>
      <c r="G69" s="631"/>
      <c r="H69" s="631"/>
      <c r="I69" s="239"/>
      <c r="J69" s="51"/>
      <c r="K69" s="6"/>
      <c r="L69" s="5"/>
      <c r="M69" s="5"/>
      <c r="N69" s="6"/>
      <c r="O69" s="14"/>
    </row>
    <row r="70" spans="1:15" s="3" customFormat="1" ht="14.25" customHeight="1">
      <c r="A70" s="25"/>
      <c r="B70" s="6"/>
      <c r="C70" s="746"/>
      <c r="D70" s="254"/>
      <c r="E70" s="631"/>
      <c r="F70" s="631"/>
      <c r="G70" s="631"/>
      <c r="H70" s="631"/>
      <c r="I70" s="239"/>
      <c r="J70" s="51"/>
      <c r="K70" s="6"/>
      <c r="L70" s="5"/>
      <c r="M70" s="5"/>
      <c r="N70" s="6"/>
      <c r="O70" s="14"/>
    </row>
    <row r="71" spans="1:15" s="3" customFormat="1" ht="14.25" customHeight="1">
      <c r="A71" s="25"/>
      <c r="B71" s="6"/>
      <c r="C71" s="746"/>
      <c r="D71" s="254"/>
      <c r="E71" s="631"/>
      <c r="F71" s="631"/>
      <c r="G71" s="631"/>
      <c r="H71" s="631"/>
      <c r="I71" s="239"/>
      <c r="J71" s="51"/>
      <c r="K71" s="6"/>
      <c r="L71" s="5"/>
      <c r="M71" s="5"/>
      <c r="N71" s="6"/>
      <c r="O71" s="14"/>
    </row>
    <row r="72" spans="1:15" s="3" customFormat="1" ht="14.25" customHeight="1">
      <c r="A72" s="25"/>
      <c r="B72" s="6"/>
      <c r="C72" s="746"/>
      <c r="D72" s="254"/>
      <c r="E72" s="631"/>
      <c r="F72" s="263"/>
      <c r="G72" s="263"/>
      <c r="H72" s="631"/>
      <c r="I72" s="239"/>
      <c r="J72" s="51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254"/>
      <c r="E73" s="242"/>
      <c r="F73" s="263"/>
      <c r="G73" s="263"/>
      <c r="H73" s="631"/>
      <c r="I73" s="239"/>
      <c r="J73" s="51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254"/>
      <c r="E74" s="242"/>
      <c r="F74" s="263"/>
      <c r="G74" s="263"/>
      <c r="H74" s="263"/>
      <c r="I74" s="239"/>
      <c r="J74" s="51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254"/>
      <c r="E75" s="242"/>
      <c r="F75" s="263"/>
      <c r="G75" s="263"/>
      <c r="H75" s="263"/>
      <c r="I75" s="239"/>
      <c r="J75" s="52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254"/>
      <c r="E76" s="242"/>
      <c r="F76" s="263"/>
      <c r="G76" s="263"/>
      <c r="H76" s="263"/>
      <c r="I76" s="239"/>
      <c r="J76" s="52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254"/>
      <c r="E77" s="242"/>
      <c r="F77" s="263"/>
      <c r="G77" s="263"/>
      <c r="H77" s="263"/>
      <c r="I77" s="239"/>
      <c r="J77" s="52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254"/>
      <c r="E78" s="242"/>
      <c r="F78" s="263"/>
      <c r="G78" s="263"/>
      <c r="H78" s="263"/>
      <c r="I78" s="629" t="s">
        <v>63</v>
      </c>
      <c r="J78" s="52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254"/>
      <c r="E79" s="242"/>
      <c r="F79" s="263"/>
      <c r="G79" s="263"/>
      <c r="H79" s="263"/>
      <c r="I79" s="630" t="s">
        <v>97</v>
      </c>
      <c r="J79" s="114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254"/>
      <c r="E80" s="242"/>
      <c r="F80" s="568" t="s">
        <v>62</v>
      </c>
      <c r="G80" s="264"/>
      <c r="H80" s="568" t="s">
        <v>62</v>
      </c>
      <c r="I80" s="577" t="s">
        <v>62</v>
      </c>
      <c r="J80" s="52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6"/>
      <c r="D81" s="254"/>
      <c r="E81" s="242"/>
      <c r="F81" s="569" t="s">
        <v>17</v>
      </c>
      <c r="G81" s="247"/>
      <c r="H81" s="579" t="s">
        <v>70</v>
      </c>
      <c r="I81" s="578" t="s">
        <v>72</v>
      </c>
      <c r="J81" s="52"/>
      <c r="K81" s="6"/>
      <c r="L81" s="5"/>
      <c r="M81" s="5"/>
      <c r="N81" s="6"/>
      <c r="O81" s="14"/>
    </row>
    <row r="82" spans="1:15" ht="14.25" customHeight="1" thickTop="1">
      <c r="A82" s="24">
        <f>I65+1</f>
        <v>28</v>
      </c>
      <c r="B82" s="29">
        <f>B65+1</f>
        <v>6</v>
      </c>
      <c r="C82" s="746" t="str">
        <f>"WEEK "&amp;B82</f>
        <v>WEEK 6</v>
      </c>
      <c r="D82" s="19" t="str">
        <f>A82&amp;"/"&amp;A91</f>
        <v>28/29</v>
      </c>
      <c r="E82" s="170">
        <f>IF(OR(A91=31,A91=0)=TRUE,0,A91+1)</f>
        <v>30</v>
      </c>
      <c r="F82" s="53">
        <f>IF(OR(E82=31,E82=0)=TRUE,0,E82+1)</f>
        <v>31</v>
      </c>
      <c r="G82" s="54">
        <f>IF(OR(F82=31,F82=0)=TRUE,0,F82+1)</f>
        <v>0</v>
      </c>
      <c r="H82" s="55">
        <f>IF(OR(G82=31,G82=0)=TRUE,0,G82+1)</f>
        <v>0</v>
      </c>
      <c r="I82" s="55">
        <f>IF(OR(H82=31,H82=0)=TRUE,0,H82+1)</f>
        <v>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749" t="s">
        <v>139</v>
      </c>
      <c r="E83" s="750"/>
      <c r="F83" s="751"/>
      <c r="G83" s="584"/>
      <c r="H83" s="49"/>
      <c r="I83" s="49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46"/>
      <c r="E84" s="584"/>
      <c r="F84" s="537"/>
      <c r="G84" s="584"/>
      <c r="H84" s="49"/>
      <c r="I84" s="49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584"/>
      <c r="F85" s="537"/>
      <c r="G85" s="584"/>
      <c r="H85" s="49"/>
      <c r="I85" s="49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584"/>
      <c r="F86" s="537"/>
      <c r="G86" s="584"/>
      <c r="H86" s="49"/>
      <c r="I86" s="49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584"/>
      <c r="F87" s="537"/>
      <c r="G87" s="584"/>
      <c r="H87" s="49"/>
      <c r="I87" s="49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584"/>
      <c r="F88" s="537"/>
      <c r="G88" s="584"/>
      <c r="H88" s="49"/>
      <c r="I88" s="49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584"/>
      <c r="F89" s="537"/>
      <c r="G89" s="584"/>
      <c r="H89" s="49"/>
      <c r="I89" s="49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584"/>
      <c r="F90" s="537"/>
      <c r="G90" s="584"/>
      <c r="H90" s="49"/>
      <c r="I90" s="49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29</v>
      </c>
      <c r="B91" s="6"/>
      <c r="C91" s="746"/>
      <c r="D91" s="254"/>
      <c r="E91" s="249"/>
      <c r="F91" s="263"/>
      <c r="G91" s="249"/>
      <c r="H91" s="362"/>
      <c r="I91" s="362"/>
      <c r="J91" s="51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254"/>
      <c r="E92" s="249"/>
      <c r="F92" s="263"/>
      <c r="G92" s="249"/>
      <c r="H92" s="362"/>
      <c r="I92" s="362"/>
      <c r="J92" s="52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254"/>
      <c r="E93" s="249"/>
      <c r="F93" s="263"/>
      <c r="G93" s="249"/>
      <c r="H93" s="362"/>
      <c r="I93" s="362"/>
      <c r="J93" s="52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254"/>
      <c r="E94" s="249"/>
      <c r="F94" s="263"/>
      <c r="G94" s="249"/>
      <c r="H94" s="362"/>
      <c r="I94" s="362"/>
      <c r="J94" s="52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254"/>
      <c r="E95" s="249"/>
      <c r="F95" s="263"/>
      <c r="G95" s="249"/>
      <c r="H95" s="362"/>
      <c r="I95" s="362"/>
      <c r="J95" s="52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254"/>
      <c r="E96" s="249"/>
      <c r="F96" s="263"/>
      <c r="G96" s="249"/>
      <c r="H96" s="362"/>
      <c r="I96" s="362"/>
      <c r="J96" s="52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254"/>
      <c r="E97" s="249"/>
      <c r="F97" s="568" t="s">
        <v>62</v>
      </c>
      <c r="G97" s="303"/>
      <c r="H97" s="362"/>
      <c r="I97" s="362"/>
      <c r="J97" s="52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265"/>
      <c r="E98" s="251"/>
      <c r="F98" s="556" t="s">
        <v>71</v>
      </c>
      <c r="G98" s="322"/>
      <c r="H98" s="362"/>
      <c r="I98" s="362"/>
      <c r="J98" s="5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6">
    <mergeCell ref="D3:I3"/>
    <mergeCell ref="C82:C98"/>
    <mergeCell ref="C14:C30"/>
    <mergeCell ref="C31:C47"/>
    <mergeCell ref="C48:C64"/>
    <mergeCell ref="C65:C81"/>
    <mergeCell ref="D4:I4"/>
    <mergeCell ref="D15:I15"/>
    <mergeCell ref="D16:I16"/>
    <mergeCell ref="D67:I67"/>
    <mergeCell ref="D6:I9"/>
    <mergeCell ref="D49:I49"/>
    <mergeCell ref="D83:F83"/>
    <mergeCell ref="D100:F100"/>
    <mergeCell ref="G100:I100"/>
    <mergeCell ref="C10:J10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7">
    <cfRule type="expression" priority="4" dxfId="0" stopIfTrue="1">
      <formula>$M96="Holiday"</formula>
    </cfRule>
  </conditionalFormatting>
  <conditionalFormatting sqref="J98">
    <cfRule type="expression" priority="5" dxfId="0" stopIfTrue="1">
      <formula>$M96="Holiday"</formula>
    </cfRule>
  </conditionalFormatting>
  <conditionalFormatting sqref="J93">
    <cfRule type="expression" priority="6" dxfId="0" stopIfTrue="1">
      <formula>$M96="Holiday"</formula>
    </cfRule>
  </conditionalFormatting>
  <conditionalFormatting sqref="J92">
    <cfRule type="expression" priority="7" dxfId="0" stopIfTrue="1">
      <formula>$M96="Holiday"</formula>
    </cfRule>
  </conditionalFormatting>
  <conditionalFormatting sqref="J91">
    <cfRule type="expression" priority="8" dxfId="0" stopIfTrue="1">
      <formula>$M96="Holiday"</formula>
    </cfRule>
  </conditionalFormatting>
  <conditionalFormatting sqref="J82:J87">
    <cfRule type="expression" priority="9" dxfId="0" stopIfTrue="1">
      <formula>$M94="Holiday"</formula>
    </cfRule>
  </conditionalFormatting>
  <conditionalFormatting sqref="J88:J90">
    <cfRule type="expression" priority="10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S140"/>
  <sheetViews>
    <sheetView showGridLines="0" showRowColHeaders="0" showZeros="0" zoomScale="70" zoomScaleNormal="70" zoomScalePageLayoutView="0" workbookViewId="0" topLeftCell="A1">
      <selection activeCell="B2" sqref="B2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39"/>
      <c r="L5" s="39"/>
      <c r="M5" s="39"/>
      <c r="N5" s="43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"JUNE "&amp;January!L4</f>
        <v>JUNE 2011</v>
      </c>
      <c r="E6" s="740"/>
      <c r="F6" s="740"/>
      <c r="G6" s="740"/>
      <c r="H6" s="740"/>
      <c r="I6" s="740"/>
      <c r="J6" s="124"/>
      <c r="K6" s="39"/>
      <c r="L6" s="39" t="s">
        <v>13</v>
      </c>
      <c r="M6" s="40">
        <f>IF(May!I82=30,1,0)</f>
        <v>0</v>
      </c>
      <c r="N6" s="43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39"/>
      <c r="L7" s="39" t="s">
        <v>6</v>
      </c>
      <c r="M7" s="40">
        <f>IF(May!I82=29,1,0)</f>
        <v>0</v>
      </c>
      <c r="N7" s="43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39"/>
      <c r="L8" s="39" t="s">
        <v>7</v>
      </c>
      <c r="M8" s="40">
        <f>IF(May!E82=31,1,0)</f>
        <v>0</v>
      </c>
      <c r="N8" s="43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39"/>
      <c r="L9" s="39" t="s">
        <v>8</v>
      </c>
      <c r="M9" s="40">
        <f>IF(May!F82=31,1,0)</f>
        <v>1</v>
      </c>
      <c r="N9" s="43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39"/>
      <c r="L10" s="39" t="s">
        <v>14</v>
      </c>
      <c r="M10" s="40">
        <f>IF(May!G82=31,1,0)</f>
        <v>0</v>
      </c>
      <c r="N10" s="43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39"/>
      <c r="L11" s="39" t="s">
        <v>9</v>
      </c>
      <c r="M11" s="40">
        <f>IF(May!H82=31,1,0)</f>
        <v>0</v>
      </c>
      <c r="N11" s="43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39"/>
      <c r="L12" s="39"/>
      <c r="M12" s="44" t="s">
        <v>12</v>
      </c>
      <c r="N12" s="39"/>
      <c r="O12" s="11"/>
    </row>
    <row r="13" spans="1:17" ht="7.5" customHeight="1" thickBot="1">
      <c r="A13" s="26"/>
      <c r="B13" s="5"/>
      <c r="C13" s="68"/>
      <c r="D13" s="122"/>
      <c r="J13" s="68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6</v>
      </c>
      <c r="C14" s="746" t="str">
        <f>"WEEK "&amp;B14</f>
        <v>WEEK 6</v>
      </c>
      <c r="D14" s="372"/>
      <c r="E14" s="49"/>
      <c r="F14" s="50"/>
      <c r="G14" s="45">
        <f>IF(M9=1,1,IF(F14&gt;0,F14+1,0))</f>
        <v>1</v>
      </c>
      <c r="H14" s="17">
        <f>IF(M10=1,1,IF(G14&gt;0,G14+1,0))</f>
        <v>2</v>
      </c>
      <c r="I14" s="56">
        <f>IF(M11=1,1,IF(H14&gt;0,H14+1,0))</f>
        <v>3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372"/>
      <c r="E15" s="49"/>
      <c r="F15" s="50"/>
      <c r="G15" s="749" t="s">
        <v>139</v>
      </c>
      <c r="H15" s="750"/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372"/>
      <c r="E16" s="49"/>
      <c r="F16" s="50"/>
      <c r="G16" s="449"/>
      <c r="H16" s="48"/>
      <c r="I16" s="50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372"/>
      <c r="E17" s="49"/>
      <c r="F17" s="50"/>
      <c r="G17" s="449"/>
      <c r="H17" s="631"/>
      <c r="I17" s="50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372"/>
      <c r="E18" s="49"/>
      <c r="F18" s="50"/>
      <c r="G18" s="449"/>
      <c r="H18" s="631"/>
      <c r="I18" s="50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372"/>
      <c r="E19" s="49"/>
      <c r="F19" s="50"/>
      <c r="G19" s="449"/>
      <c r="H19" s="631"/>
      <c r="I19" s="50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372"/>
      <c r="E20" s="49"/>
      <c r="F20" s="50"/>
      <c r="G20" s="449"/>
      <c r="H20" s="48"/>
      <c r="I20" s="50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372"/>
      <c r="E21" s="49"/>
      <c r="F21" s="50"/>
      <c r="G21" s="449"/>
      <c r="H21" s="48"/>
      <c r="I21" s="50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372"/>
      <c r="E22" s="49"/>
      <c r="F22" s="50"/>
      <c r="G22" s="449"/>
      <c r="H22" s="48"/>
      <c r="I22" s="50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46"/>
      <c r="D23" s="371"/>
      <c r="E23" s="371"/>
      <c r="F23" s="329"/>
      <c r="G23" s="193"/>
      <c r="H23" s="221"/>
      <c r="I23" s="266"/>
      <c r="J23" s="8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2" customHeight="1">
      <c r="A24" s="15"/>
      <c r="B24" s="7"/>
      <c r="C24" s="746"/>
      <c r="D24" s="371"/>
      <c r="E24" s="371"/>
      <c r="F24" s="200"/>
      <c r="G24" s="193"/>
      <c r="H24" s="221"/>
      <c r="I24" s="266"/>
      <c r="J24" s="89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371"/>
      <c r="E25" s="371"/>
      <c r="F25" s="266"/>
      <c r="G25" s="193"/>
      <c r="H25" s="221"/>
      <c r="I25" s="266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371"/>
      <c r="E26" s="371"/>
      <c r="F26" s="266"/>
      <c r="G26" s="193"/>
      <c r="H26" s="221"/>
      <c r="I26" s="266"/>
      <c r="J26" s="89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371"/>
      <c r="E27" s="371"/>
      <c r="F27" s="266"/>
      <c r="G27" s="193"/>
      <c r="H27" s="221"/>
      <c r="I27" s="266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371"/>
      <c r="E28" s="371"/>
      <c r="F28" s="266"/>
      <c r="G28" s="193"/>
      <c r="H28" s="221"/>
      <c r="I28" s="266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371"/>
      <c r="E29" s="371"/>
      <c r="F29" s="266"/>
      <c r="G29" s="193"/>
      <c r="H29" s="117"/>
      <c r="I29" s="266"/>
      <c r="J29" s="89"/>
      <c r="K29" s="5"/>
      <c r="L29" s="5"/>
      <c r="M29" s="5"/>
      <c r="N29" s="7"/>
      <c r="O29" s="15"/>
      <c r="Q29" s="38" t="e">
        <f>LOOKUP(January!L4,June!L14:P63)</f>
        <v>#N/A</v>
      </c>
    </row>
    <row r="30" spans="1:15" s="4" customFormat="1" ht="12" customHeight="1" thickBot="1">
      <c r="A30" s="23"/>
      <c r="B30" s="7"/>
      <c r="C30" s="746"/>
      <c r="D30" s="375"/>
      <c r="E30" s="375"/>
      <c r="F30" s="405"/>
      <c r="G30" s="224"/>
      <c r="H30" s="628"/>
      <c r="I30" s="266"/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4</v>
      </c>
      <c r="B31" s="29">
        <f>B14+1</f>
        <v>7</v>
      </c>
      <c r="C31" s="746" t="str">
        <f>"WEEK "&amp;B31</f>
        <v>WEEK 7</v>
      </c>
      <c r="D31" s="46" t="str">
        <f>A31&amp;"/"&amp;A40</f>
        <v>4/5</v>
      </c>
      <c r="E31" s="47">
        <f>A40+1</f>
        <v>6</v>
      </c>
      <c r="F31" s="48">
        <f>E31+1</f>
        <v>7</v>
      </c>
      <c r="G31" s="48">
        <f>F31+1</f>
        <v>8</v>
      </c>
      <c r="H31" s="48">
        <f>G31+1</f>
        <v>9</v>
      </c>
      <c r="I31" s="22">
        <f>H31+1</f>
        <v>10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47"/>
      <c r="F32" s="48"/>
      <c r="G32" s="48"/>
      <c r="H32" s="48"/>
      <c r="I32" s="112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47"/>
      <c r="F33" s="48"/>
      <c r="G33" s="48"/>
      <c r="H33" s="48"/>
      <c r="I33" s="112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7"/>
      <c r="F34" s="48"/>
      <c r="G34" s="48"/>
      <c r="H34" s="631"/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7"/>
      <c r="F35" s="48"/>
      <c r="G35" s="48"/>
      <c r="H35" s="631"/>
      <c r="I35" s="112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47"/>
      <c r="F36" s="48"/>
      <c r="G36" s="48"/>
      <c r="H36" s="631"/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48"/>
      <c r="G37" s="48"/>
      <c r="H37" s="631"/>
      <c r="I37" s="112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48"/>
      <c r="G38" s="48"/>
      <c r="H38" s="631"/>
      <c r="I38" s="112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48"/>
      <c r="G39" s="48"/>
      <c r="H39" s="48"/>
      <c r="I39" s="112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5</v>
      </c>
      <c r="B40" s="6"/>
      <c r="C40" s="746"/>
      <c r="D40" s="144"/>
      <c r="E40" s="227"/>
      <c r="F40" s="221"/>
      <c r="G40" s="221"/>
      <c r="H40" s="221"/>
      <c r="I40" s="194"/>
      <c r="J40" s="87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6"/>
      <c r="D41" s="144"/>
      <c r="E41" s="227"/>
      <c r="F41" s="221"/>
      <c r="G41" s="221"/>
      <c r="H41" s="211"/>
      <c r="I41" s="185"/>
      <c r="J41" s="89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6"/>
      <c r="D42" s="144"/>
      <c r="E42" s="227"/>
      <c r="F42" s="221"/>
      <c r="G42" s="221"/>
      <c r="H42" s="221"/>
      <c r="I42" s="196"/>
      <c r="J42" s="89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144"/>
      <c r="E43" s="227"/>
      <c r="F43" s="221"/>
      <c r="G43" s="221"/>
      <c r="H43" s="221"/>
      <c r="I43" s="194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144"/>
      <c r="E44" s="227"/>
      <c r="F44" s="221"/>
      <c r="G44" s="221"/>
      <c r="H44" s="221"/>
      <c r="I44" s="194"/>
      <c r="J44" s="89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144"/>
      <c r="E45" s="227"/>
      <c r="F45" s="221"/>
      <c r="G45" s="221"/>
      <c r="H45" s="221"/>
      <c r="I45" s="194"/>
      <c r="J45" s="89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144"/>
      <c r="E46" s="227"/>
      <c r="F46" s="221"/>
      <c r="G46" s="221"/>
      <c r="H46" s="221"/>
      <c r="I46" s="194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223"/>
      <c r="E47" s="228"/>
      <c r="F47" s="225"/>
      <c r="G47" s="108"/>
      <c r="H47" s="225"/>
      <c r="I47" s="195"/>
      <c r="J47" s="89"/>
      <c r="K47" s="6"/>
      <c r="L47" s="5"/>
      <c r="M47" s="5"/>
      <c r="N47" s="6"/>
      <c r="O47" s="14"/>
    </row>
    <row r="48" spans="1:15" ht="14.25" customHeight="1">
      <c r="A48" s="24">
        <f>I31+1</f>
        <v>11</v>
      </c>
      <c r="B48" s="29">
        <f>B31+1</f>
        <v>8</v>
      </c>
      <c r="C48" s="746" t="str">
        <f>"WEEK "&amp;B48</f>
        <v>WEEK 8</v>
      </c>
      <c r="D48" s="19" t="str">
        <f>A48&amp;"/"&amp;A57</f>
        <v>11/12</v>
      </c>
      <c r="E48" s="350">
        <f>A57+1</f>
        <v>13</v>
      </c>
      <c r="F48" s="21">
        <f>E48+1</f>
        <v>14</v>
      </c>
      <c r="G48" s="21">
        <f>F48+1</f>
        <v>15</v>
      </c>
      <c r="H48" s="21">
        <f>G48+1</f>
        <v>16</v>
      </c>
      <c r="I48" s="22">
        <f>H48+1</f>
        <v>17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46"/>
      <c r="E49" s="320" t="s">
        <v>19</v>
      </c>
      <c r="F49" s="48"/>
      <c r="G49" s="48"/>
      <c r="H49" s="449"/>
      <c r="I49" s="112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46"/>
      <c r="E50" s="339"/>
      <c r="F50" s="48"/>
      <c r="G50" s="48"/>
      <c r="H50" s="449"/>
      <c r="I50" s="112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339"/>
      <c r="F51" s="48"/>
      <c r="G51" s="48"/>
      <c r="H51" s="449"/>
      <c r="I51" s="112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339"/>
      <c r="F52" s="631" t="s">
        <v>100</v>
      </c>
      <c r="G52" s="631" t="s">
        <v>100</v>
      </c>
      <c r="H52" s="634" t="s">
        <v>100</v>
      </c>
      <c r="I52" s="112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339"/>
      <c r="F53" s="631"/>
      <c r="G53" s="631"/>
      <c r="H53" s="634" t="s">
        <v>101</v>
      </c>
      <c r="I53" s="11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339"/>
      <c r="F54" s="48"/>
      <c r="G54" s="48"/>
      <c r="H54" s="449"/>
      <c r="I54" s="11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339"/>
      <c r="F55" s="48"/>
      <c r="G55" s="48"/>
      <c r="H55" s="449"/>
      <c r="I55" s="112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339"/>
      <c r="F56" s="48"/>
      <c r="G56" s="48"/>
      <c r="H56" s="449"/>
      <c r="I56" s="112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12</v>
      </c>
      <c r="B57" s="6"/>
      <c r="C57" s="746"/>
      <c r="D57" s="219"/>
      <c r="E57" s="320"/>
      <c r="F57" s="220"/>
      <c r="G57" s="220"/>
      <c r="H57" s="216"/>
      <c r="I57" s="214"/>
      <c r="J57" s="120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219"/>
      <c r="E58" s="12"/>
      <c r="F58" s="220"/>
      <c r="G58" s="220"/>
      <c r="H58" s="267"/>
      <c r="I58" s="233"/>
      <c r="J58" s="133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144"/>
      <c r="E59" s="364"/>
      <c r="F59" s="221"/>
      <c r="G59" s="221"/>
      <c r="H59" s="221"/>
      <c r="I59" s="194"/>
      <c r="J59" s="89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144"/>
      <c r="E60" s="364"/>
      <c r="F60" s="221"/>
      <c r="G60" s="221"/>
      <c r="H60" s="221"/>
      <c r="I60" s="194"/>
      <c r="J60" s="89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144"/>
      <c r="E61" s="364"/>
      <c r="F61" s="221"/>
      <c r="G61" s="221"/>
      <c r="H61" s="221"/>
      <c r="I61" s="194"/>
      <c r="J61" s="89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144"/>
      <c r="E62" s="364"/>
      <c r="F62" s="221"/>
      <c r="G62" s="221"/>
      <c r="H62" s="221"/>
      <c r="I62" s="194"/>
      <c r="J62" s="89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144"/>
      <c r="E63" s="364"/>
      <c r="F63" s="221"/>
      <c r="G63" s="221"/>
      <c r="H63" s="221"/>
      <c r="I63" s="194"/>
      <c r="J63" s="89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23"/>
      <c r="E64" s="365"/>
      <c r="F64" s="225"/>
      <c r="G64" s="225"/>
      <c r="H64" s="183"/>
      <c r="I64" s="195"/>
      <c r="J64" s="89"/>
      <c r="K64" s="6"/>
      <c r="L64" s="5"/>
      <c r="M64" s="5"/>
      <c r="N64" s="6"/>
      <c r="O64" s="14"/>
    </row>
    <row r="65" spans="1:15" ht="14.25" customHeight="1">
      <c r="A65" s="24">
        <f>I48+1</f>
        <v>18</v>
      </c>
      <c r="B65" s="29">
        <f>B48+1</f>
        <v>9</v>
      </c>
      <c r="C65" s="746" t="str">
        <f>"WEEK "&amp;B65</f>
        <v>WEEK 9</v>
      </c>
      <c r="D65" s="19" t="str">
        <f>A65&amp;"/"&amp;A66</f>
        <v>18/19</v>
      </c>
      <c r="E65" s="20">
        <f>A66+1</f>
        <v>20</v>
      </c>
      <c r="F65" s="21">
        <f>E65+1</f>
        <v>21</v>
      </c>
      <c r="G65" s="21">
        <f>F65+1</f>
        <v>22</v>
      </c>
      <c r="H65" s="21">
        <f>G65+1</f>
        <v>23</v>
      </c>
      <c r="I65" s="22">
        <f>H65+1</f>
        <v>24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19</v>
      </c>
      <c r="B66" s="6"/>
      <c r="C66" s="746"/>
      <c r="D66" s="219"/>
      <c r="E66" s="109"/>
      <c r="F66" s="220"/>
      <c r="G66" s="220"/>
      <c r="H66" s="220"/>
      <c r="I66" s="268"/>
      <c r="J66" s="87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219"/>
      <c r="E67" s="109"/>
      <c r="F67" s="220"/>
      <c r="G67" s="220"/>
      <c r="H67" s="220"/>
      <c r="I67" s="268"/>
      <c r="J67" s="87"/>
      <c r="K67" s="6"/>
      <c r="L67" s="5"/>
      <c r="M67" s="5"/>
      <c r="N67" s="6"/>
      <c r="O67" s="14"/>
    </row>
    <row r="68" spans="1:15" s="3" customFormat="1" ht="14.25" customHeight="1">
      <c r="A68" s="25"/>
      <c r="B68" s="6"/>
      <c r="C68" s="746"/>
      <c r="D68" s="219"/>
      <c r="E68" s="109"/>
      <c r="F68" s="631"/>
      <c r="G68" s="220"/>
      <c r="H68" s="656"/>
      <c r="I68" s="631"/>
      <c r="J68" s="87"/>
      <c r="K68" s="6"/>
      <c r="L68" s="5"/>
      <c r="M68" s="5"/>
      <c r="N68" s="6"/>
      <c r="O68" s="14"/>
    </row>
    <row r="69" spans="1:15" s="3" customFormat="1" ht="14.25" customHeight="1">
      <c r="A69" s="25"/>
      <c r="B69" s="6"/>
      <c r="C69" s="746"/>
      <c r="D69" s="219"/>
      <c r="E69" s="109"/>
      <c r="F69" s="631"/>
      <c r="G69" s="220"/>
      <c r="H69" s="656"/>
      <c r="I69" s="631"/>
      <c r="J69" s="87"/>
      <c r="K69" s="6"/>
      <c r="L69" s="5"/>
      <c r="M69" s="5"/>
      <c r="N69" s="6"/>
      <c r="O69" s="14"/>
    </row>
    <row r="70" spans="1:15" s="3" customFormat="1" ht="14.25" customHeight="1">
      <c r="A70" s="25"/>
      <c r="B70" s="6"/>
      <c r="C70" s="746"/>
      <c r="D70" s="219"/>
      <c r="E70" s="109"/>
      <c r="F70" s="631"/>
      <c r="G70" s="220"/>
      <c r="H70" s="635"/>
      <c r="I70" s="631"/>
      <c r="J70" s="87"/>
      <c r="K70" s="6"/>
      <c r="L70" s="5"/>
      <c r="M70" s="5"/>
      <c r="N70" s="6"/>
      <c r="O70" s="14"/>
    </row>
    <row r="71" spans="1:15" s="3" customFormat="1" ht="14.25" customHeight="1">
      <c r="A71" s="25"/>
      <c r="B71" s="6"/>
      <c r="C71" s="746"/>
      <c r="D71" s="219"/>
      <c r="E71" s="109"/>
      <c r="F71" s="631"/>
      <c r="G71" s="220"/>
      <c r="H71" s="635"/>
      <c r="I71" s="636"/>
      <c r="J71" s="87"/>
      <c r="K71" s="6"/>
      <c r="L71" s="5"/>
      <c r="M71" s="5"/>
      <c r="N71" s="6"/>
      <c r="O71" s="14"/>
    </row>
    <row r="72" spans="1:15" s="3" customFormat="1" ht="14.25" customHeight="1">
      <c r="A72" s="25"/>
      <c r="B72" s="6"/>
      <c r="C72" s="746"/>
      <c r="D72" s="219"/>
      <c r="E72" s="109"/>
      <c r="F72" s="631"/>
      <c r="G72" s="220"/>
      <c r="H72" s="220"/>
      <c r="I72" s="268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219"/>
      <c r="E73" s="109"/>
      <c r="F73" s="220"/>
      <c r="G73" s="220"/>
      <c r="H73" s="220"/>
      <c r="I73" s="268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219"/>
      <c r="E74" s="109"/>
      <c r="F74" s="220"/>
      <c r="G74" s="220"/>
      <c r="H74" s="220"/>
      <c r="I74" s="268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231"/>
      <c r="E75" s="230"/>
      <c r="F75" s="232"/>
      <c r="G75" s="232"/>
      <c r="H75" s="232"/>
      <c r="I75" s="233"/>
      <c r="J75" s="115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231"/>
      <c r="E76" s="230"/>
      <c r="F76" s="232"/>
      <c r="G76" s="232"/>
      <c r="H76" s="232"/>
      <c r="I76" s="233"/>
      <c r="J76" s="115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231"/>
      <c r="E77" s="230"/>
      <c r="F77" s="232"/>
      <c r="G77" s="232"/>
      <c r="H77" s="232"/>
      <c r="I77" s="233"/>
      <c r="J77" s="115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231"/>
      <c r="E78" s="230"/>
      <c r="F78" s="232"/>
      <c r="G78" s="232"/>
      <c r="H78" s="232"/>
      <c r="I78" s="233"/>
      <c r="J78" s="115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150"/>
      <c r="E79" s="230"/>
      <c r="F79" s="232"/>
      <c r="G79" s="232"/>
      <c r="H79" s="232"/>
      <c r="I79" s="185"/>
      <c r="J79" s="11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231"/>
      <c r="E80" s="230"/>
      <c r="F80" s="232"/>
      <c r="G80" s="232"/>
      <c r="H80" s="232"/>
      <c r="I80" s="604" t="s">
        <v>67</v>
      </c>
      <c r="J80" s="115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6"/>
      <c r="D81" s="234"/>
      <c r="E81" s="235"/>
      <c r="F81" s="232"/>
      <c r="G81" s="232"/>
      <c r="H81" s="232"/>
      <c r="I81" s="604" t="s">
        <v>68</v>
      </c>
      <c r="J81" s="120"/>
      <c r="K81" s="6"/>
      <c r="L81" s="5"/>
      <c r="M81" s="5"/>
      <c r="N81" s="6"/>
      <c r="O81" s="14"/>
    </row>
    <row r="82" spans="1:15" ht="14.25" customHeight="1" thickTop="1">
      <c r="A82" s="24">
        <f>I65+1</f>
        <v>25</v>
      </c>
      <c r="B82" s="29">
        <f>B65+1</f>
        <v>10</v>
      </c>
      <c r="C82" s="746" t="str">
        <f>"WEEK "&amp;B82</f>
        <v>WEEK 10</v>
      </c>
      <c r="D82" s="19" t="str">
        <f>A82&amp;"/"&amp;A91</f>
        <v>25/26</v>
      </c>
      <c r="E82" s="20">
        <f>IF(OR(A91=30,A91=0)=TRUE,0,A91+1)</f>
        <v>27</v>
      </c>
      <c r="F82" s="21">
        <f>IF(OR(E82=30,E82=0)=TRUE,0,E82+1)</f>
        <v>28</v>
      </c>
      <c r="G82" s="21">
        <f>IF(OR(F82=30,F82=0)=TRUE,0,F82+1)</f>
        <v>29</v>
      </c>
      <c r="H82" s="22">
        <f>IF(OR(G82=30,G82=0)=TRUE,0,G82+1)</f>
        <v>30</v>
      </c>
      <c r="I82" s="495">
        <f>IF(OR(H82=30,H82=0)=TRUE,0,H82+1)</f>
        <v>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749" t="s">
        <v>200</v>
      </c>
      <c r="E83" s="750"/>
      <c r="F83" s="750"/>
      <c r="G83" s="750"/>
      <c r="H83" s="751"/>
      <c r="I83" s="589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46"/>
      <c r="E84" s="47"/>
      <c r="F84" s="631"/>
      <c r="G84" s="48"/>
      <c r="H84" s="112"/>
      <c r="I84" s="589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47"/>
      <c r="F85" s="631"/>
      <c r="G85" s="48"/>
      <c r="H85" s="112"/>
      <c r="I85" s="589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47"/>
      <c r="F86" s="631"/>
      <c r="G86" s="48"/>
      <c r="H86" s="112"/>
      <c r="I86" s="589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47"/>
      <c r="F87" s="48"/>
      <c r="G87" s="48"/>
      <c r="H87" s="112"/>
      <c r="I87" s="589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47"/>
      <c r="F88" s="48"/>
      <c r="G88" s="48"/>
      <c r="H88" s="112"/>
      <c r="I88" s="589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47"/>
      <c r="F89" s="631"/>
      <c r="G89" s="48"/>
      <c r="H89" s="112"/>
      <c r="I89" s="589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47"/>
      <c r="F90" s="631"/>
      <c r="G90" s="48"/>
      <c r="H90" s="112"/>
      <c r="I90" s="589"/>
      <c r="J90" s="49"/>
      <c r="K90" s="5"/>
      <c r="L90" s="5"/>
      <c r="M90" s="5"/>
      <c r="N90" s="5"/>
      <c r="O90" s="11"/>
    </row>
    <row r="91" spans="1:15" s="3" customFormat="1" ht="14.25" customHeight="1">
      <c r="A91" s="26">
        <f>IF(OR(A82=30,A82=0)=TRUE,0,A82+1)</f>
        <v>26</v>
      </c>
      <c r="B91" s="6"/>
      <c r="C91" s="746"/>
      <c r="D91" s="219"/>
      <c r="E91" s="109"/>
      <c r="F91" s="631"/>
      <c r="G91" s="220"/>
      <c r="H91" s="214"/>
      <c r="I91" s="496"/>
      <c r="J91" s="87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78"/>
      <c r="E92" s="79"/>
      <c r="F92" s="80"/>
      <c r="G92" s="80"/>
      <c r="H92" s="81"/>
      <c r="I92" s="496"/>
      <c r="J92" s="89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78"/>
      <c r="E93" s="79"/>
      <c r="F93" s="80"/>
      <c r="G93" s="80"/>
      <c r="H93" s="81"/>
      <c r="I93" s="496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46"/>
      <c r="E94" s="47"/>
      <c r="F94" s="631"/>
      <c r="G94" s="48"/>
      <c r="H94" s="112"/>
      <c r="I94" s="496"/>
      <c r="J94" s="89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46"/>
      <c r="E95" s="47"/>
      <c r="F95" s="631"/>
      <c r="G95" s="48"/>
      <c r="H95" s="112"/>
      <c r="I95" s="496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78"/>
      <c r="E96" s="79"/>
      <c r="F96" s="80"/>
      <c r="G96" s="80"/>
      <c r="H96" s="476"/>
      <c r="I96" s="496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78"/>
      <c r="E97" s="79"/>
      <c r="F97" s="80"/>
      <c r="G97" s="80"/>
      <c r="H97" s="493"/>
      <c r="I97" s="496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90"/>
      <c r="E98" s="543"/>
      <c r="F98" s="544"/>
      <c r="G98" s="544"/>
      <c r="H98" s="494"/>
      <c r="I98" s="496"/>
      <c r="J98" s="89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3">
    <mergeCell ref="D3:I3"/>
    <mergeCell ref="D4:I4"/>
    <mergeCell ref="C14:C30"/>
    <mergeCell ref="C10:J10"/>
    <mergeCell ref="G15:I15"/>
    <mergeCell ref="D100:F100"/>
    <mergeCell ref="G100:I100"/>
    <mergeCell ref="D6:I9"/>
    <mergeCell ref="C65:C81"/>
    <mergeCell ref="C82:C98"/>
    <mergeCell ref="C31:C47"/>
    <mergeCell ref="C48:C64"/>
    <mergeCell ref="D83:H8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55" zoomScaleNormal="55" zoomScalePageLayoutView="0" workbookViewId="0" topLeftCell="A19">
      <selection activeCell="H77" sqref="H77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41"/>
      <c r="M5" s="4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"JULY "&amp;January!L4</f>
        <v>JULY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IF(June!I82=29,1,0)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IF(June!A91=30,1,0)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IF(June!E82=30,1,0)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IF(June!F82=30,1,0)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IF(June!G82=30,1,0)</f>
        <v>0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 s="156"/>
      <c r="E11" s="156"/>
      <c r="F11" s="156"/>
      <c r="G11" s="156"/>
      <c r="H11" s="156"/>
      <c r="I11" s="156"/>
      <c r="J11"/>
      <c r="K11" s="5"/>
      <c r="L11" s="39" t="s">
        <v>9</v>
      </c>
      <c r="M11" s="40">
        <f>IF(June!H82=30,1,0)</f>
        <v>1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1"/>
      <c r="M12" s="42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f>IF(M6=1,1,0)</f>
        <v>0</v>
      </c>
      <c r="B14" s="29">
        <v>6</v>
      </c>
      <c r="C14" s="746" t="str">
        <f>"WEEK "&amp;B14</f>
        <v>WEEK 6</v>
      </c>
      <c r="D14" s="172"/>
      <c r="E14" s="49"/>
      <c r="F14" s="49">
        <f>IF(M8=1,1,IF(E14&gt;0,E14+1,0))</f>
        <v>0</v>
      </c>
      <c r="G14" s="49">
        <f>IF(M9=1,1,IF(F14&gt;0,F14+1,0))</f>
        <v>0</v>
      </c>
      <c r="H14" s="50">
        <f>IF(M10=1,1,IF(G14&gt;0,G14+1,0))</f>
        <v>0</v>
      </c>
      <c r="I14" s="56">
        <f>IF(M11=1,1,IF(H14&gt;0,H14+1,0))</f>
        <v>1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172"/>
      <c r="E15" s="49"/>
      <c r="F15" s="49"/>
      <c r="G15" s="49"/>
      <c r="H15" s="50"/>
      <c r="I15" s="670" t="s">
        <v>140</v>
      </c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172"/>
      <c r="E16" s="49"/>
      <c r="F16" s="49"/>
      <c r="G16" s="49"/>
      <c r="H16" s="50"/>
      <c r="I16" s="710" t="s">
        <v>141</v>
      </c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172"/>
      <c r="E17" s="49"/>
      <c r="F17" s="49"/>
      <c r="G17" s="49"/>
      <c r="H17" s="50"/>
      <c r="I17" s="50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172"/>
      <c r="E18" s="49"/>
      <c r="F18" s="49"/>
      <c r="G18" s="49"/>
      <c r="H18" s="50"/>
      <c r="I18" s="50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172"/>
      <c r="E19" s="49"/>
      <c r="F19" s="49"/>
      <c r="G19" s="49"/>
      <c r="H19" s="50"/>
      <c r="I19" s="50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172"/>
      <c r="E20" s="49"/>
      <c r="F20" s="49"/>
      <c r="G20" s="49"/>
      <c r="H20" s="50"/>
      <c r="I20" s="50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172"/>
      <c r="E21" s="49"/>
      <c r="F21" s="49"/>
      <c r="G21" s="49"/>
      <c r="H21" s="50"/>
      <c r="I21" s="50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172"/>
      <c r="E22" s="49"/>
      <c r="F22" s="49"/>
      <c r="G22" s="49"/>
      <c r="H22" s="50"/>
      <c r="I22" s="50"/>
      <c r="J22" s="49"/>
      <c r="K22" s="5"/>
      <c r="L22" s="5"/>
      <c r="M22" s="29"/>
      <c r="N22" s="5"/>
      <c r="O22" s="11"/>
    </row>
    <row r="23" spans="1:17" s="3" customFormat="1" ht="12" customHeight="1">
      <c r="A23" s="28">
        <f>IF(M6=1,1,IF(A14=1,A14+1,0))</f>
        <v>0</v>
      </c>
      <c r="B23" s="6"/>
      <c r="C23" s="746"/>
      <c r="D23" s="89"/>
      <c r="E23" s="89"/>
      <c r="F23" s="89"/>
      <c r="G23" s="89"/>
      <c r="H23" s="97"/>
      <c r="I23" s="268"/>
      <c r="J23" s="8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3" customFormat="1" ht="12" customHeight="1">
      <c r="A24" s="28"/>
      <c r="B24" s="7"/>
      <c r="C24" s="746"/>
      <c r="D24" s="89"/>
      <c r="E24" s="89"/>
      <c r="F24" s="89"/>
      <c r="G24" s="89"/>
      <c r="H24" s="97"/>
      <c r="I24" s="97"/>
      <c r="J24" s="87"/>
      <c r="K24" s="5"/>
      <c r="L24" s="5"/>
      <c r="M24" s="5"/>
      <c r="N24" s="6"/>
      <c r="O24" s="14"/>
      <c r="P24" s="9"/>
      <c r="Q24" s="9"/>
    </row>
    <row r="25" spans="1:17" s="4" customFormat="1" ht="12" customHeight="1">
      <c r="A25" s="15"/>
      <c r="B25" s="7"/>
      <c r="C25" s="746"/>
      <c r="D25" s="89"/>
      <c r="E25" s="89"/>
      <c r="F25" s="89"/>
      <c r="G25" s="89"/>
      <c r="H25" s="97"/>
      <c r="I25" s="97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89"/>
      <c r="E26" s="89"/>
      <c r="F26" s="89"/>
      <c r="G26" s="89"/>
      <c r="H26" s="97"/>
      <c r="I26" s="97"/>
      <c r="J26" s="89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89"/>
      <c r="E27" s="89"/>
      <c r="F27" s="89"/>
      <c r="G27" s="89"/>
      <c r="H27" s="97"/>
      <c r="I27" s="97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89"/>
      <c r="E28" s="89"/>
      <c r="F28" s="89"/>
      <c r="G28" s="89"/>
      <c r="H28" s="97"/>
      <c r="I28" s="97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89"/>
      <c r="E29" s="89"/>
      <c r="F29" s="89"/>
      <c r="G29" s="89"/>
      <c r="H29" s="97"/>
      <c r="I29" s="97"/>
      <c r="J29" s="89"/>
      <c r="K29" s="5"/>
      <c r="L29" s="5"/>
      <c r="M29" s="5"/>
      <c r="N29" s="7"/>
      <c r="O29" s="15"/>
      <c r="Q29" s="38" t="e">
        <f>LOOKUP(January!L4,July!L14:P65)</f>
        <v>#N/A</v>
      </c>
    </row>
    <row r="30" spans="1:15" s="4" customFormat="1" ht="12" customHeight="1" thickBot="1">
      <c r="A30" s="23"/>
      <c r="B30" s="7"/>
      <c r="C30" s="746"/>
      <c r="D30" s="107"/>
      <c r="E30" s="107"/>
      <c r="F30" s="107"/>
      <c r="G30" s="107"/>
      <c r="H30" s="99"/>
      <c r="I30" s="593" t="s">
        <v>40</v>
      </c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2</v>
      </c>
      <c r="B31" s="29">
        <f>B14+1</f>
        <v>7</v>
      </c>
      <c r="C31" s="746"/>
      <c r="D31" s="46" t="str">
        <f>A31&amp;"/"&amp;A40</f>
        <v>2/3</v>
      </c>
      <c r="E31" s="339">
        <f>A40+1</f>
        <v>4</v>
      </c>
      <c r="F31" s="337">
        <f>E31+1</f>
        <v>5</v>
      </c>
      <c r="G31" s="337">
        <f>F31+1</f>
        <v>6</v>
      </c>
      <c r="H31" s="337">
        <f>G31+1</f>
        <v>7</v>
      </c>
      <c r="I31" s="338">
        <f>H31+1</f>
        <v>8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46"/>
      <c r="E32" s="550"/>
      <c r="F32" s="337"/>
      <c r="G32" s="337"/>
      <c r="H32" s="337"/>
      <c r="I32" s="338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46"/>
      <c r="E33" s="550"/>
      <c r="F33" s="337"/>
      <c r="G33" s="337"/>
      <c r="H33" s="337"/>
      <c r="I33" s="338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550"/>
      <c r="F34" s="337"/>
      <c r="G34" s="337"/>
      <c r="H34" s="337"/>
      <c r="I34" s="338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550"/>
      <c r="F35" s="337"/>
      <c r="G35" s="337"/>
      <c r="H35" s="337"/>
      <c r="I35" s="338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46"/>
      <c r="E36" s="550"/>
      <c r="F36" s="337"/>
      <c r="G36" s="337"/>
      <c r="H36" s="337"/>
      <c r="I36" s="338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550"/>
      <c r="F37" s="337"/>
      <c r="G37" s="337"/>
      <c r="H37" s="337"/>
      <c r="I37" s="338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550"/>
      <c r="F38" s="337"/>
      <c r="G38" s="337"/>
      <c r="H38" s="337"/>
      <c r="I38" s="338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550"/>
      <c r="F39" s="337"/>
      <c r="G39" s="337"/>
      <c r="H39" s="337"/>
      <c r="I39" s="338"/>
      <c r="J39" s="49"/>
      <c r="K39" s="5"/>
      <c r="L39" s="5"/>
      <c r="M39" s="5"/>
      <c r="N39" s="5"/>
      <c r="O39" s="11"/>
    </row>
    <row r="40" spans="1:15" s="3" customFormat="1" ht="12" customHeight="1">
      <c r="A40" s="25">
        <f>A31+1</f>
        <v>3</v>
      </c>
      <c r="B40" s="6"/>
      <c r="C40" s="746"/>
      <c r="D40" s="78"/>
      <c r="E40" s="176"/>
      <c r="F40" s="176"/>
      <c r="G40" s="176"/>
      <c r="H40" s="176"/>
      <c r="I40" s="177"/>
      <c r="J40" s="87"/>
      <c r="K40" s="6"/>
      <c r="L40" s="5"/>
      <c r="M40" s="5"/>
      <c r="N40" s="6"/>
      <c r="O40" s="14"/>
    </row>
    <row r="41" spans="1:15" s="3" customFormat="1" ht="12" customHeight="1">
      <c r="A41" s="15"/>
      <c r="B41" s="7"/>
      <c r="C41" s="746"/>
      <c r="D41" s="78"/>
      <c r="E41" s="176"/>
      <c r="F41" s="176"/>
      <c r="G41" s="176"/>
      <c r="H41" s="176"/>
      <c r="I41" s="177"/>
      <c r="J41" s="89"/>
      <c r="K41" s="6"/>
      <c r="L41" s="5"/>
      <c r="M41" s="5"/>
      <c r="N41" s="6"/>
      <c r="O41" s="14"/>
    </row>
    <row r="42" spans="1:15" s="3" customFormat="1" ht="12" customHeight="1">
      <c r="A42" s="15"/>
      <c r="B42" s="7"/>
      <c r="C42" s="746"/>
      <c r="D42" s="78"/>
      <c r="E42" s="176"/>
      <c r="F42" s="176"/>
      <c r="G42" s="176"/>
      <c r="H42" s="176"/>
      <c r="I42" s="177"/>
      <c r="J42" s="89"/>
      <c r="K42" s="6"/>
      <c r="L42" s="5"/>
      <c r="M42" s="5"/>
      <c r="N42" s="6"/>
      <c r="O42" s="14"/>
    </row>
    <row r="43" spans="1:15" s="3" customFormat="1" ht="12" customHeight="1">
      <c r="A43" s="15"/>
      <c r="B43" s="7"/>
      <c r="C43" s="746"/>
      <c r="D43" s="78"/>
      <c r="E43" s="418"/>
      <c r="F43" s="176"/>
      <c r="G43" s="176"/>
      <c r="H43" s="176"/>
      <c r="I43" s="177"/>
      <c r="J43" s="89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78"/>
      <c r="E44" s="201"/>
      <c r="F44" s="176"/>
      <c r="G44" s="176"/>
      <c r="H44" s="176"/>
      <c r="I44" s="177"/>
      <c r="J44" s="89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78"/>
      <c r="E45" s="201"/>
      <c r="F45" s="176"/>
      <c r="G45" s="176"/>
      <c r="H45" s="176"/>
      <c r="I45" s="177"/>
      <c r="J45" s="89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78"/>
      <c r="E46" s="201"/>
      <c r="F46" s="176"/>
      <c r="G46" s="176"/>
      <c r="H46" s="176"/>
      <c r="I46" s="177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82"/>
      <c r="E47" s="203"/>
      <c r="F47" s="349"/>
      <c r="G47" s="349"/>
      <c r="H47" s="349"/>
      <c r="I47" s="345"/>
      <c r="J47" s="89"/>
      <c r="K47" s="6"/>
      <c r="L47" s="5"/>
      <c r="M47" s="5"/>
      <c r="N47" s="6"/>
      <c r="O47" s="14"/>
    </row>
    <row r="48" spans="1:15" ht="14.25" customHeight="1">
      <c r="A48" s="24">
        <f>I31+1</f>
        <v>9</v>
      </c>
      <c r="B48" s="29">
        <f>B31+1</f>
        <v>8</v>
      </c>
      <c r="C48" s="746"/>
      <c r="D48" s="19" t="str">
        <f>A48&amp;"/"&amp;A57</f>
        <v>9/10</v>
      </c>
      <c r="E48" s="350">
        <f>A57+1</f>
        <v>11</v>
      </c>
      <c r="F48" s="167">
        <f>E48+1</f>
        <v>12</v>
      </c>
      <c r="G48" s="167">
        <f>F48+1</f>
        <v>13</v>
      </c>
      <c r="H48" s="167">
        <f>G48+1</f>
        <v>14</v>
      </c>
      <c r="I48" s="343">
        <f>H48+1</f>
        <v>15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46"/>
      <c r="E49" s="339"/>
      <c r="F49" s="337"/>
      <c r="G49" s="337"/>
      <c r="H49" s="337"/>
      <c r="I49" s="338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749" t="s">
        <v>142</v>
      </c>
      <c r="E50" s="750"/>
      <c r="F50" s="750"/>
      <c r="G50" s="750"/>
      <c r="H50" s="750"/>
      <c r="I50" s="751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339"/>
      <c r="F51" s="337"/>
      <c r="G51" s="337"/>
      <c r="H51" s="337"/>
      <c r="I51" s="338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339"/>
      <c r="F52" s="337"/>
      <c r="G52" s="337"/>
      <c r="H52" s="337"/>
      <c r="I52" s="338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339"/>
      <c r="F53" s="337"/>
      <c r="G53" s="337"/>
      <c r="H53" s="337"/>
      <c r="I53" s="338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339"/>
      <c r="F54" s="337"/>
      <c r="G54" s="337"/>
      <c r="H54" s="337"/>
      <c r="I54" s="338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339"/>
      <c r="F55" s="337"/>
      <c r="G55" s="337"/>
      <c r="H55" s="337"/>
      <c r="I55" s="338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339"/>
      <c r="F56" s="337"/>
      <c r="G56" s="337"/>
      <c r="H56" s="337"/>
      <c r="I56" s="338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10</v>
      </c>
      <c r="B57" s="6"/>
      <c r="C57" s="746"/>
      <c r="D57" s="144"/>
      <c r="E57" s="364"/>
      <c r="F57" s="520"/>
      <c r="G57" s="520"/>
      <c r="H57" s="520"/>
      <c r="I57" s="521"/>
      <c r="J57" s="87"/>
      <c r="K57" s="6"/>
      <c r="L57" s="5"/>
      <c r="M57" s="5"/>
      <c r="N57" s="6"/>
      <c r="O57" s="14"/>
    </row>
    <row r="58" spans="1:15" s="3" customFormat="1" ht="12" customHeight="1">
      <c r="A58" s="15"/>
      <c r="B58" s="7"/>
      <c r="C58" s="746"/>
      <c r="D58" s="144"/>
      <c r="E58" s="447"/>
      <c r="F58" s="520"/>
      <c r="G58" s="520"/>
      <c r="H58" s="520"/>
      <c r="I58" s="521"/>
      <c r="J58" s="89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144"/>
      <c r="E59" s="364"/>
      <c r="F59" s="520"/>
      <c r="G59" s="520"/>
      <c r="H59" s="520"/>
      <c r="I59" s="521"/>
      <c r="J59" s="89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144"/>
      <c r="E60" s="364"/>
      <c r="F60" s="520"/>
      <c r="G60" s="520"/>
      <c r="H60" s="520"/>
      <c r="I60" s="521"/>
      <c r="J60" s="89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144"/>
      <c r="E61" s="364"/>
      <c r="F61" s="520"/>
      <c r="G61" s="520"/>
      <c r="H61" s="520"/>
      <c r="I61" s="521"/>
      <c r="J61" s="89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144"/>
      <c r="E62" s="364"/>
      <c r="F62" s="522"/>
      <c r="G62" s="520"/>
      <c r="H62" s="520"/>
      <c r="I62" s="521"/>
      <c r="J62" s="89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144"/>
      <c r="E63" s="364"/>
      <c r="F63" s="444"/>
      <c r="G63" s="520"/>
      <c r="H63" s="520"/>
      <c r="I63" s="521"/>
      <c r="J63" s="89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23"/>
      <c r="E64" s="365"/>
      <c r="F64" s="523"/>
      <c r="G64" s="524"/>
      <c r="H64" s="524"/>
      <c r="I64" s="525"/>
      <c r="J64" s="89"/>
      <c r="K64" s="6"/>
      <c r="L64" s="5"/>
      <c r="M64" s="5"/>
      <c r="N64" s="6"/>
      <c r="O64" s="14"/>
    </row>
    <row r="65" spans="1:15" ht="14.25" customHeight="1">
      <c r="A65" s="24">
        <f>I48+1</f>
        <v>16</v>
      </c>
      <c r="B65" s="29">
        <v>1</v>
      </c>
      <c r="C65" s="746" t="str">
        <f>"WEEK "&amp;B65</f>
        <v>WEEK 1</v>
      </c>
      <c r="D65" s="19" t="str">
        <f>A65&amp;"/"&amp;A66</f>
        <v>16/17</v>
      </c>
      <c r="E65" s="20">
        <f>A66+1</f>
        <v>18</v>
      </c>
      <c r="F65" s="21">
        <f>E65+1</f>
        <v>19</v>
      </c>
      <c r="G65" s="21">
        <f>F65+1</f>
        <v>20</v>
      </c>
      <c r="H65" s="21">
        <f>G65+1</f>
        <v>21</v>
      </c>
      <c r="I65" s="22">
        <f>H65+1</f>
        <v>22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17</v>
      </c>
      <c r="B66" s="6"/>
      <c r="C66" s="746"/>
      <c r="D66" s="315"/>
      <c r="E66" s="269" t="s">
        <v>41</v>
      </c>
      <c r="F66" s="313"/>
      <c r="G66" s="313"/>
      <c r="H66" s="313"/>
      <c r="I66" s="314"/>
      <c r="J66" s="87"/>
      <c r="K66" s="6"/>
      <c r="L66" s="5"/>
      <c r="M66" s="5"/>
      <c r="N66" s="6"/>
      <c r="O66" s="14"/>
    </row>
    <row r="67" spans="1:15" s="3" customFormat="1" ht="15.75">
      <c r="A67" s="25"/>
      <c r="B67" s="6"/>
      <c r="C67" s="746"/>
      <c r="D67" s="315"/>
      <c r="E67" s="269"/>
      <c r="F67" s="313"/>
      <c r="G67" s="313"/>
      <c r="H67" s="313"/>
      <c r="I67" s="685" t="s">
        <v>149</v>
      </c>
      <c r="J67" s="87"/>
      <c r="K67" s="6"/>
      <c r="L67" s="5"/>
      <c r="M67" s="5"/>
      <c r="N67" s="6"/>
      <c r="O67" s="14"/>
    </row>
    <row r="68" spans="1:15" s="3" customFormat="1" ht="15.75">
      <c r="A68" s="25"/>
      <c r="B68" s="6"/>
      <c r="C68" s="746"/>
      <c r="D68" s="315"/>
      <c r="E68" s="269"/>
      <c r="F68" s="313"/>
      <c r="G68" s="313"/>
      <c r="H68" s="631"/>
      <c r="I68" s="686" t="s">
        <v>152</v>
      </c>
      <c r="J68" s="87"/>
      <c r="K68" s="6"/>
      <c r="L68" s="5"/>
      <c r="M68" s="5"/>
      <c r="N68" s="6"/>
      <c r="O68" s="14"/>
    </row>
    <row r="69" spans="1:15" s="3" customFormat="1" ht="14.25" customHeight="1">
      <c r="A69" s="25"/>
      <c r="B69" s="6"/>
      <c r="C69" s="746"/>
      <c r="D69" s="315"/>
      <c r="E69" s="269"/>
      <c r="F69" s="313"/>
      <c r="G69" s="313"/>
      <c r="H69" s="631"/>
      <c r="I69" s="314"/>
      <c r="J69" s="87"/>
      <c r="K69" s="6"/>
      <c r="L69" s="5"/>
      <c r="M69" s="5"/>
      <c r="N69" s="6"/>
      <c r="O69" s="14"/>
    </row>
    <row r="70" spans="1:15" s="3" customFormat="1" ht="14.25" customHeight="1">
      <c r="A70" s="25"/>
      <c r="B70" s="6"/>
      <c r="C70" s="746"/>
      <c r="D70" s="315"/>
      <c r="E70" s="269"/>
      <c r="F70" s="313"/>
      <c r="G70" s="313"/>
      <c r="H70" s="631"/>
      <c r="I70" s="314"/>
      <c r="J70" s="87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6"/>
      <c r="D71" s="315"/>
      <c r="E71" s="269"/>
      <c r="F71" s="313"/>
      <c r="G71" s="313"/>
      <c r="H71" s="313"/>
      <c r="I71" s="419"/>
      <c r="J71" s="87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6"/>
      <c r="D72" s="315"/>
      <c r="E72" s="269"/>
      <c r="F72" s="313"/>
      <c r="G72" s="313"/>
      <c r="H72" s="313"/>
      <c r="I72" s="314"/>
      <c r="J72" s="87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315"/>
      <c r="E73" s="269"/>
      <c r="F73" s="313"/>
      <c r="G73" s="313"/>
      <c r="H73" s="313"/>
      <c r="I73" s="314"/>
      <c r="J73" s="87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315"/>
      <c r="E74" s="269"/>
      <c r="F74" s="313"/>
      <c r="G74" s="313"/>
      <c r="H74" s="313"/>
      <c r="I74" s="314"/>
      <c r="J74" s="87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150"/>
      <c r="E75" s="270"/>
      <c r="F75" s="232"/>
      <c r="G75" s="271"/>
      <c r="H75" s="220"/>
      <c r="I75" s="419"/>
      <c r="J75" s="87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213"/>
      <c r="E76" s="272"/>
      <c r="F76" s="232"/>
      <c r="G76" s="232"/>
      <c r="H76" s="232"/>
      <c r="I76" s="317"/>
      <c r="J76" s="115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213"/>
      <c r="E77" s="272"/>
      <c r="F77" s="232"/>
      <c r="G77" s="232"/>
      <c r="H77" s="232"/>
      <c r="I77" s="317"/>
      <c r="J77" s="115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231"/>
      <c r="E78" s="272"/>
      <c r="F78" s="232"/>
      <c r="G78" s="232"/>
      <c r="H78" s="232"/>
      <c r="I78" s="233"/>
      <c r="J78" s="115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150"/>
      <c r="E79" s="272"/>
      <c r="F79" s="574" t="s">
        <v>55</v>
      </c>
      <c r="G79" s="232"/>
      <c r="H79" s="232"/>
      <c r="I79" s="233"/>
      <c r="J79" s="115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428"/>
      <c r="E80" s="111"/>
      <c r="F80" s="575" t="s">
        <v>20</v>
      </c>
      <c r="G80" s="184"/>
      <c r="H80" s="273"/>
      <c r="I80" s="274"/>
      <c r="J80" s="115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46"/>
      <c r="D81" s="428"/>
      <c r="E81" s="235"/>
      <c r="F81" s="576" t="s">
        <v>46</v>
      </c>
      <c r="G81" s="184"/>
      <c r="H81" s="275"/>
      <c r="I81" s="276"/>
      <c r="J81" s="115"/>
      <c r="K81" s="6"/>
      <c r="L81" s="5"/>
      <c r="M81" s="5"/>
      <c r="N81" s="6"/>
      <c r="O81" s="14"/>
    </row>
    <row r="82" spans="1:15" ht="14.25" customHeight="1">
      <c r="A82" s="24">
        <f>I65+1</f>
        <v>23</v>
      </c>
      <c r="B82" s="29">
        <f>B65+1</f>
        <v>2</v>
      </c>
      <c r="C82" s="746" t="str">
        <f>"WEEK "&amp;B82</f>
        <v>WEEK 2</v>
      </c>
      <c r="D82" s="19" t="str">
        <f>A82&amp;"/"&amp;A91</f>
        <v>23/24</v>
      </c>
      <c r="E82" s="53">
        <f>IF(OR(A91=31,A91=0)=TRUE,0,A91+1)</f>
        <v>25</v>
      </c>
      <c r="F82" s="53">
        <f>IF(OR(E82=31,E82=0)=TRUE,0,E82+1)</f>
        <v>26</v>
      </c>
      <c r="G82" s="21">
        <f>IF(OR(F82=31,F82=0)=TRUE,0,F82+1)</f>
        <v>27</v>
      </c>
      <c r="H82" s="53">
        <f>IF(OR(G82=31,G82=0)=TRUE,0,G82+1)</f>
        <v>28</v>
      </c>
      <c r="I82" s="22">
        <f>IF(OR(H82=31,H82=0)=TRUE,0,H82+1)</f>
        <v>29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46"/>
      <c r="E83" s="49"/>
      <c r="F83" s="537"/>
      <c r="G83" s="48"/>
      <c r="H83" s="537"/>
      <c r="I83" s="112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753" t="s">
        <v>143</v>
      </c>
      <c r="E84" s="754"/>
      <c r="F84" s="754"/>
      <c r="G84" s="754"/>
      <c r="H84" s="754"/>
      <c r="I84" s="755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631"/>
      <c r="F85" s="631"/>
      <c r="G85" s="48"/>
      <c r="H85" s="631"/>
      <c r="I85" s="631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631"/>
      <c r="F86" s="631"/>
      <c r="G86" s="48"/>
      <c r="H86" s="631"/>
      <c r="I86" s="631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631"/>
      <c r="F87" s="631"/>
      <c r="G87" s="48"/>
      <c r="H87" s="631"/>
      <c r="I87" s="631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49"/>
      <c r="F88" s="631"/>
      <c r="G88" s="48"/>
      <c r="H88" s="68"/>
      <c r="I88" s="112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49"/>
      <c r="F89" s="537"/>
      <c r="G89" s="48"/>
      <c r="H89" s="537"/>
      <c r="I89" s="112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49"/>
      <c r="F90" s="537"/>
      <c r="G90" s="48"/>
      <c r="H90" s="537"/>
      <c r="I90" s="112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IF(OR(A82=31,A82=0)=TRUE,0,A82+1)</f>
        <v>24</v>
      </c>
      <c r="B91" s="6"/>
      <c r="C91" s="746"/>
      <c r="D91" s="74"/>
      <c r="E91" s="86"/>
      <c r="F91" s="104"/>
      <c r="G91" s="76"/>
      <c r="H91" s="104"/>
      <c r="I91" s="77"/>
      <c r="J91" s="87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144"/>
      <c r="E92" s="227"/>
      <c r="F92" s="221"/>
      <c r="G92" s="221"/>
      <c r="H92" s="221"/>
      <c r="I92" s="194"/>
      <c r="J92" s="89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144"/>
      <c r="E93" s="227"/>
      <c r="F93" s="221"/>
      <c r="G93" s="221"/>
      <c r="H93" s="221"/>
      <c r="I93" s="194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186"/>
      <c r="E94" s="182"/>
      <c r="F94" s="221"/>
      <c r="G94" s="221"/>
      <c r="H94" s="277"/>
      <c r="I94" s="323"/>
      <c r="J94" s="89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186"/>
      <c r="E95" s="182"/>
      <c r="F95" s="221"/>
      <c r="G95" s="221"/>
      <c r="H95" s="277"/>
      <c r="I95" s="323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186"/>
      <c r="E96" s="182"/>
      <c r="F96" s="221"/>
      <c r="G96" s="221"/>
      <c r="H96" s="752"/>
      <c r="I96" s="324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144"/>
      <c r="E97" s="182"/>
      <c r="F97" s="117"/>
      <c r="G97" s="221"/>
      <c r="H97" s="752"/>
      <c r="I97" s="278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223"/>
      <c r="E98" s="280"/>
      <c r="F98" s="609"/>
      <c r="G98" s="252"/>
      <c r="H98" s="281"/>
      <c r="I98" s="282"/>
      <c r="K98" s="6"/>
      <c r="L98" s="6"/>
      <c r="M98" s="16" t="s">
        <v>12</v>
      </c>
      <c r="N98" s="6"/>
      <c r="O98" s="14"/>
    </row>
    <row r="99" spans="1:15" ht="13.5" thickTop="1">
      <c r="A99" s="11"/>
      <c r="B99" s="5"/>
      <c r="C99" s="68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5"/>
      <c r="C100" s="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4">
    <mergeCell ref="C65:C81"/>
    <mergeCell ref="C82:C98"/>
    <mergeCell ref="H96:H97"/>
    <mergeCell ref="D100:F100"/>
    <mergeCell ref="G100:I100"/>
    <mergeCell ref="D84:I84"/>
    <mergeCell ref="C14:C30"/>
    <mergeCell ref="C31:C47"/>
    <mergeCell ref="C48:C64"/>
    <mergeCell ref="D3:I3"/>
    <mergeCell ref="D4:I4"/>
    <mergeCell ref="D6:I9"/>
    <mergeCell ref="C10:J10"/>
    <mergeCell ref="D50:I50"/>
  </mergeCells>
  <conditionalFormatting sqref="J94">
    <cfRule type="expression" priority="1" dxfId="0" stopIfTrue="1">
      <formula>$M96="Holiday"</formula>
    </cfRule>
  </conditionalFormatting>
  <conditionalFormatting sqref="J95">
    <cfRule type="expression" priority="2" dxfId="0" stopIfTrue="1">
      <formula>$M96="Holiday"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3">
    <cfRule type="expression" priority="4" dxfId="0" stopIfTrue="1">
      <formula>$M96="Holiday"</formula>
    </cfRule>
  </conditionalFormatting>
  <conditionalFormatting sqref="J92">
    <cfRule type="expression" priority="5" dxfId="0" stopIfTrue="1">
      <formula>$M96="Holiday"</formula>
    </cfRule>
  </conditionalFormatting>
  <conditionalFormatting sqref="J91">
    <cfRule type="expression" priority="6" dxfId="0" stopIfTrue="1">
      <formula>$M96="Holiday"</formula>
    </cfRule>
  </conditionalFormatting>
  <conditionalFormatting sqref="J82:J86">
    <cfRule type="expression" priority="7" dxfId="0" stopIfTrue="1">
      <formula>$M94="Holiday"</formula>
    </cfRule>
  </conditionalFormatting>
  <conditionalFormatting sqref="J88:J89">
    <cfRule type="expression" priority="8" dxfId="0" stopIfTrue="1">
      <formula>$M97="Holiday"</formula>
    </cfRule>
  </conditionalFormatting>
  <conditionalFormatting sqref="J87">
    <cfRule type="expression" priority="9" dxfId="0" stopIfTrue="1">
      <formula>#REF!="Holiday"</formula>
    </cfRule>
  </conditionalFormatting>
  <conditionalFormatting sqref="J90">
    <cfRule type="expression" priority="10" dxfId="0" stopIfTrue="1">
      <formula>#REF!="Holiday"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S142"/>
  <sheetViews>
    <sheetView showGridLines="0" showRowColHeaders="0" showZeros="0" zoomScale="70" zoomScaleNormal="70" zoomScalePageLayoutView="0" workbookViewId="0" topLeftCell="A1">
      <selection activeCell="I77" sqref="I77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41"/>
      <c r="M5" s="4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"AUGUST "&amp;January!L4</f>
        <v>AUGUST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 t="e">
        <f>IF(July!#REF!=30,1,0)</f>
        <v>#REF!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 t="e">
        <f>IF(July!#REF!=29,1,0)</f>
        <v>#REF!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 t="e">
        <f>IF(July!#REF!=31,1,0)</f>
        <v>#REF!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 t="e">
        <f>IF(July!#REF!=31,1,0)</f>
        <v>#REF!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57" t="str">
        <f>January!C10</f>
        <v>Conference Calendar 2011</v>
      </c>
      <c r="D10" s="757"/>
      <c r="E10" s="757"/>
      <c r="F10" s="757"/>
      <c r="G10" s="757"/>
      <c r="H10" s="757"/>
      <c r="I10" s="757"/>
      <c r="J10" s="757"/>
      <c r="K10" s="5"/>
      <c r="L10" s="39" t="s">
        <v>14</v>
      </c>
      <c r="M10" s="40" t="e">
        <f>IF(July!#REF!=31,1,0)</f>
        <v>#REF!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 t="e">
        <f>IF(July!#REF!=31,1,0)</f>
        <v>#REF!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1"/>
      <c r="M12" s="42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 t="e">
        <f>IF(M6=1,1,0)</f>
        <v>#REF!</v>
      </c>
      <c r="B14" s="29">
        <v>3</v>
      </c>
      <c r="C14" s="746" t="str">
        <f>"WEEK "&amp;B14</f>
        <v>WEEK 3</v>
      </c>
      <c r="D14" s="330"/>
      <c r="E14" s="370">
        <v>1</v>
      </c>
      <c r="F14" s="17">
        <v>2</v>
      </c>
      <c r="G14" s="17">
        <v>3</v>
      </c>
      <c r="H14" s="17">
        <v>4</v>
      </c>
      <c r="I14" s="56">
        <v>5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330"/>
      <c r="E15" s="749" t="s">
        <v>144</v>
      </c>
      <c r="F15" s="750"/>
      <c r="G15" s="750"/>
      <c r="H15" s="750"/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330"/>
      <c r="E16" s="47"/>
      <c r="F16" s="48"/>
      <c r="G16" s="48"/>
      <c r="H16" s="48"/>
      <c r="I16" s="50"/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330"/>
      <c r="E17" s="47"/>
      <c r="F17" s="631"/>
      <c r="G17" s="631"/>
      <c r="H17" s="48"/>
      <c r="I17" s="50"/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330"/>
      <c r="E18" s="631"/>
      <c r="F18" s="631"/>
      <c r="G18" s="48"/>
      <c r="H18" s="631"/>
      <c r="I18" s="50"/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330"/>
      <c r="E19" s="631"/>
      <c r="F19" s="631"/>
      <c r="G19" s="48"/>
      <c r="H19" s="631"/>
      <c r="I19" s="50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330"/>
      <c r="E20" s="631"/>
      <c r="F20" s="631"/>
      <c r="G20" s="48"/>
      <c r="H20" s="631"/>
      <c r="I20" s="50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330"/>
      <c r="E21" s="49"/>
      <c r="F21" s="631"/>
      <c r="G21" s="48"/>
      <c r="H21" s="68"/>
      <c r="I21" s="50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330"/>
      <c r="E22" s="47"/>
      <c r="F22" s="48"/>
      <c r="G22" s="631"/>
      <c r="H22" s="48"/>
      <c r="I22" s="50"/>
      <c r="J22" s="49"/>
      <c r="K22" s="5"/>
      <c r="L22" s="5"/>
      <c r="M22" s="29"/>
      <c r="N22" s="5"/>
      <c r="O22" s="11"/>
    </row>
    <row r="23" spans="1:17" s="3" customFormat="1" ht="14.25" customHeight="1">
      <c r="A23" s="28" t="e">
        <f>IF(M6=1,1,IF(A14=1,A14+1,0))</f>
        <v>#REF!</v>
      </c>
      <c r="B23" s="6"/>
      <c r="C23" s="746"/>
      <c r="D23" s="200"/>
      <c r="E23" s="116"/>
      <c r="F23" s="117"/>
      <c r="G23" s="631"/>
      <c r="H23" s="117"/>
      <c r="I23" s="118"/>
      <c r="J23" s="8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4.25" customHeight="1">
      <c r="A24" s="15"/>
      <c r="B24" s="7"/>
      <c r="C24" s="746"/>
      <c r="D24" s="97"/>
      <c r="E24" s="79"/>
      <c r="F24" s="80"/>
      <c r="G24" s="631"/>
      <c r="H24" s="80"/>
      <c r="I24" s="190"/>
      <c r="J24" s="89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2" customHeight="1">
      <c r="A25" s="15"/>
      <c r="B25" s="7"/>
      <c r="C25" s="746"/>
      <c r="D25" s="97"/>
      <c r="E25" s="79"/>
      <c r="F25" s="80"/>
      <c r="G25" s="158"/>
      <c r="H25" s="80"/>
      <c r="I25" s="190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97"/>
      <c r="E26" s="79"/>
      <c r="F26" s="80"/>
      <c r="G26" s="76"/>
      <c r="H26" s="76"/>
      <c r="I26" s="191"/>
      <c r="J26" s="87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97"/>
      <c r="E27" s="432"/>
      <c r="F27" s="158"/>
      <c r="H27" s="80"/>
      <c r="I27" s="97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97"/>
      <c r="E28" s="294"/>
      <c r="F28" s="80"/>
      <c r="G28" s="211"/>
      <c r="H28" s="80"/>
      <c r="I28" s="97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595" t="s">
        <v>62</v>
      </c>
      <c r="E29" s="227"/>
      <c r="F29" s="80"/>
      <c r="G29" s="221"/>
      <c r="H29" s="202"/>
      <c r="I29" s="97"/>
      <c r="J29" s="89"/>
      <c r="K29" s="5"/>
      <c r="L29" s="5"/>
      <c r="M29" s="5"/>
      <c r="N29" s="7"/>
      <c r="O29" s="15"/>
      <c r="Q29" s="38" t="e">
        <f>LOOKUP(January!L4,August!L14:P63)</f>
        <v>#N/A</v>
      </c>
    </row>
    <row r="30" spans="1:15" s="4" customFormat="1" ht="12" customHeight="1" thickBot="1">
      <c r="A30" s="23"/>
      <c r="B30" s="7"/>
      <c r="C30" s="746"/>
      <c r="D30" s="594" t="s">
        <v>56</v>
      </c>
      <c r="E30" s="228"/>
      <c r="F30" s="84"/>
      <c r="G30" s="327"/>
      <c r="H30" s="204"/>
      <c r="I30" s="97"/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6</v>
      </c>
      <c r="B31" s="29">
        <f>B14+1</f>
        <v>4</v>
      </c>
      <c r="C31" s="746" t="str">
        <f>"WEEK "&amp;B31</f>
        <v>WEEK 4</v>
      </c>
      <c r="D31" s="46" t="str">
        <f>A31&amp;"/"&amp;A40</f>
        <v>6/7</v>
      </c>
      <c r="E31" s="47">
        <f>A40+1</f>
        <v>8</v>
      </c>
      <c r="F31" s="48">
        <f>E31+1</f>
        <v>9</v>
      </c>
      <c r="G31" s="48">
        <f>F31+1</f>
        <v>10</v>
      </c>
      <c r="H31" s="48">
        <f>G31+1</f>
        <v>11</v>
      </c>
      <c r="I31" s="22">
        <f>H31+1</f>
        <v>12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762" t="s">
        <v>201</v>
      </c>
      <c r="E32" s="763"/>
      <c r="F32" s="763"/>
      <c r="G32" s="763"/>
      <c r="H32" s="763"/>
      <c r="I32" s="764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758" t="s">
        <v>202</v>
      </c>
      <c r="E33" s="759"/>
      <c r="F33" s="759"/>
      <c r="G33" s="759"/>
      <c r="H33" s="759"/>
      <c r="I33" s="760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753" t="s">
        <v>203</v>
      </c>
      <c r="E34" s="754"/>
      <c r="F34" s="754"/>
      <c r="G34" s="754"/>
      <c r="H34" s="754"/>
      <c r="I34" s="755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119"/>
      <c r="E35" s="116"/>
      <c r="F35" s="631"/>
      <c r="G35" s="117"/>
      <c r="H35" s="3"/>
      <c r="I35" s="677"/>
      <c r="J35" s="49"/>
      <c r="K35" s="5"/>
      <c r="L35" s="5"/>
      <c r="M35" s="5"/>
      <c r="N35" s="5"/>
      <c r="O35" s="11"/>
    </row>
    <row r="36" spans="1:15" ht="14.25" customHeight="1">
      <c r="A36" s="24"/>
      <c r="B36" s="29"/>
      <c r="C36" s="746"/>
      <c r="D36" s="325"/>
      <c r="E36" s="47"/>
      <c r="F36" s="631"/>
      <c r="G36" s="631"/>
      <c r="H36" s="631"/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325"/>
      <c r="E37" s="47"/>
      <c r="F37" s="631"/>
      <c r="G37" s="631"/>
      <c r="I37" s="685" t="s">
        <v>149</v>
      </c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325"/>
      <c r="E38" s="47"/>
      <c r="F38" s="48"/>
      <c r="G38" s="48"/>
      <c r="I38" s="686" t="s">
        <v>153</v>
      </c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325"/>
      <c r="E39" s="47"/>
      <c r="F39" s="48"/>
      <c r="G39" s="631"/>
      <c r="I39" s="686" t="s">
        <v>177</v>
      </c>
      <c r="J39" s="49"/>
      <c r="K39" s="5"/>
      <c r="L39" s="5"/>
      <c r="M39" s="5"/>
      <c r="N39" s="5"/>
      <c r="O39" s="11"/>
    </row>
    <row r="40" spans="1:15" s="3" customFormat="1" ht="14.25" customHeight="1">
      <c r="A40" s="25">
        <f>A31+1</f>
        <v>7</v>
      </c>
      <c r="B40" s="6"/>
      <c r="C40" s="746"/>
      <c r="D40" s="119"/>
      <c r="E40" s="116"/>
      <c r="F40" s="48"/>
      <c r="G40" s="631"/>
      <c r="I40" s="687" t="s">
        <v>154</v>
      </c>
      <c r="J40" s="87"/>
      <c r="K40" s="6"/>
      <c r="L40" s="5"/>
      <c r="M40" s="5"/>
      <c r="N40" s="6"/>
      <c r="O40" s="14"/>
    </row>
    <row r="41" spans="1:15" s="3" customFormat="1" ht="14.25" customHeight="1">
      <c r="A41" s="15"/>
      <c r="B41" s="7"/>
      <c r="C41" s="746"/>
      <c r="D41" s="119"/>
      <c r="E41" s="116"/>
      <c r="F41" s="117"/>
      <c r="G41" s="631"/>
      <c r="I41" s="686"/>
      <c r="J41" s="133"/>
      <c r="K41" s="6"/>
      <c r="L41" s="5"/>
      <c r="M41" s="5"/>
      <c r="N41" s="6"/>
      <c r="O41" s="14"/>
    </row>
    <row r="42" spans="1:15" s="3" customFormat="1" ht="14.25" customHeight="1">
      <c r="A42" s="15"/>
      <c r="B42" s="7"/>
      <c r="C42" s="746"/>
      <c r="D42" s="119"/>
      <c r="E42" s="116"/>
      <c r="F42" s="80"/>
      <c r="G42" s="631"/>
      <c r="I42" s="677"/>
      <c r="J42" s="133"/>
      <c r="K42" s="6"/>
      <c r="L42" s="5"/>
      <c r="M42" s="5"/>
      <c r="N42" s="6"/>
      <c r="O42" s="14"/>
    </row>
    <row r="43" spans="1:15" s="3" customFormat="1" ht="14.25" customHeight="1">
      <c r="A43" s="15"/>
      <c r="B43" s="7"/>
      <c r="C43" s="746"/>
      <c r="D43" s="119"/>
      <c r="E43" s="116"/>
      <c r="F43" s="631"/>
      <c r="G43" s="117"/>
      <c r="I43" s="677"/>
      <c r="J43" s="89"/>
      <c r="K43" s="6"/>
      <c r="L43" s="5"/>
      <c r="M43" s="5"/>
      <c r="N43" s="6"/>
      <c r="O43" s="14"/>
    </row>
    <row r="44" spans="1:15" s="3" customFormat="1" ht="14.25" customHeight="1">
      <c r="A44" s="15"/>
      <c r="B44" s="7"/>
      <c r="C44" s="746"/>
      <c r="D44" s="119"/>
      <c r="E44" s="116"/>
      <c r="F44" s="631"/>
      <c r="G44" s="117"/>
      <c r="I44" s="677"/>
      <c r="J44" s="133"/>
      <c r="K44" s="6"/>
      <c r="L44" s="5"/>
      <c r="M44" s="5"/>
      <c r="N44" s="6"/>
      <c r="O44" s="14"/>
    </row>
    <row r="45" spans="1:15" s="3" customFormat="1" ht="14.25" customHeight="1">
      <c r="A45" s="15"/>
      <c r="B45" s="7"/>
      <c r="C45" s="746"/>
      <c r="D45" s="283"/>
      <c r="E45" s="109"/>
      <c r="F45" s="631"/>
      <c r="G45" s="610"/>
      <c r="H45" s="631"/>
      <c r="I45" s="194"/>
      <c r="J45" s="89"/>
      <c r="K45" s="5"/>
      <c r="L45" s="5"/>
      <c r="M45" s="5"/>
      <c r="N45" s="5"/>
      <c r="O45" s="14"/>
    </row>
    <row r="46" spans="1:15" s="3" customFormat="1" ht="14.25" customHeight="1">
      <c r="A46" s="15"/>
      <c r="B46" s="7"/>
      <c r="C46" s="746"/>
      <c r="D46" s="283"/>
      <c r="E46" s="227"/>
      <c r="F46" s="631"/>
      <c r="G46" s="498"/>
      <c r="H46" s="631"/>
      <c r="I46" s="194"/>
      <c r="J46" s="89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284"/>
      <c r="E47" s="228"/>
      <c r="F47" s="225"/>
      <c r="G47" s="257"/>
      <c r="H47" s="257"/>
      <c r="I47" s="195"/>
      <c r="J47" s="89"/>
      <c r="K47" s="6"/>
      <c r="L47" s="5"/>
      <c r="M47" s="5"/>
      <c r="N47" s="6"/>
      <c r="O47" s="14"/>
    </row>
    <row r="48" spans="1:15" ht="14.25" customHeight="1">
      <c r="A48" s="24">
        <f>I31+1</f>
        <v>13</v>
      </c>
      <c r="B48" s="29">
        <f>B31+1</f>
        <v>5</v>
      </c>
      <c r="C48" s="746" t="str">
        <f>"WEEK "&amp;B48</f>
        <v>WEEK 5</v>
      </c>
      <c r="D48" s="19" t="str">
        <f>A48&amp;"/"&amp;A57</f>
        <v>13/14</v>
      </c>
      <c r="E48" s="20">
        <f>A57+1</f>
        <v>15</v>
      </c>
      <c r="F48" s="21">
        <f>E48+1</f>
        <v>16</v>
      </c>
      <c r="G48" s="21">
        <f>F48+1</f>
        <v>17</v>
      </c>
      <c r="H48" s="21">
        <f>G48+1</f>
        <v>18</v>
      </c>
      <c r="I48" s="22">
        <f>H48+1</f>
        <v>19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325"/>
      <c r="E49" s="47"/>
      <c r="F49" s="639" t="s">
        <v>102</v>
      </c>
      <c r="G49" s="688" t="s">
        <v>149</v>
      </c>
      <c r="H49" s="48"/>
      <c r="I49" s="112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325"/>
      <c r="E50" s="644"/>
      <c r="F50" s="639" t="s">
        <v>112</v>
      </c>
      <c r="G50" s="689" t="s">
        <v>171</v>
      </c>
      <c r="H50" s="639" t="s">
        <v>102</v>
      </c>
      <c r="I50" s="641" t="s">
        <v>102</v>
      </c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325"/>
      <c r="E51" s="644"/>
      <c r="F51" s="639" t="s">
        <v>108</v>
      </c>
      <c r="G51" s="689" t="s">
        <v>172</v>
      </c>
      <c r="H51" s="639" t="s">
        <v>112</v>
      </c>
      <c r="I51" s="641" t="s">
        <v>210</v>
      </c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325"/>
      <c r="E52" s="644"/>
      <c r="F52" s="688" t="s">
        <v>149</v>
      </c>
      <c r="G52" s="691" t="s">
        <v>173</v>
      </c>
      <c r="H52" s="639" t="s">
        <v>113</v>
      </c>
      <c r="I52" s="641" t="s">
        <v>115</v>
      </c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325"/>
      <c r="E53" s="644"/>
      <c r="F53" s="689" t="s">
        <v>155</v>
      </c>
      <c r="G53" s="691" t="s">
        <v>174</v>
      </c>
      <c r="H53" s="639" t="s">
        <v>110</v>
      </c>
      <c r="I53" s="11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325"/>
      <c r="E54" s="644"/>
      <c r="F54" s="689" t="s">
        <v>156</v>
      </c>
      <c r="G54" s="691" t="s">
        <v>175</v>
      </c>
      <c r="H54" s="639" t="s">
        <v>124</v>
      </c>
      <c r="I54" s="11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325"/>
      <c r="E55" s="47"/>
      <c r="F55" s="690" t="s">
        <v>157</v>
      </c>
      <c r="G55" s="449"/>
      <c r="H55" s="639" t="s">
        <v>209</v>
      </c>
      <c r="I55" s="671" t="s">
        <v>145</v>
      </c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749" t="s">
        <v>204</v>
      </c>
      <c r="E56" s="750"/>
      <c r="F56" s="750"/>
      <c r="G56" s="750"/>
      <c r="H56" s="750"/>
      <c r="I56" s="751"/>
      <c r="J56" s="49"/>
      <c r="K56" s="5"/>
      <c r="L56" s="5"/>
      <c r="M56" s="5"/>
      <c r="N56" s="5"/>
      <c r="O56" s="11"/>
    </row>
    <row r="57" spans="1:15" s="3" customFormat="1" ht="14.25" customHeight="1">
      <c r="A57" s="25">
        <f>A48+1</f>
        <v>14</v>
      </c>
      <c r="B57" s="6"/>
      <c r="C57" s="746"/>
      <c r="D57" s="749" t="s">
        <v>205</v>
      </c>
      <c r="E57" s="750"/>
      <c r="F57" s="750"/>
      <c r="G57" s="750"/>
      <c r="H57" s="750"/>
      <c r="I57" s="751"/>
      <c r="J57" s="142"/>
      <c r="K57" s="6"/>
      <c r="L57" s="5"/>
      <c r="M57" s="5"/>
      <c r="N57" s="6"/>
      <c r="O57" s="14"/>
    </row>
    <row r="58" spans="1:15" s="3" customFormat="1" ht="14.25" customHeight="1">
      <c r="A58" s="15"/>
      <c r="B58" s="7"/>
      <c r="C58" s="746"/>
      <c r="D58" s="749" t="s">
        <v>206</v>
      </c>
      <c r="E58" s="750"/>
      <c r="F58" s="750"/>
      <c r="G58" s="750"/>
      <c r="H58" s="750"/>
      <c r="I58" s="751"/>
      <c r="J58" s="142"/>
      <c r="K58" s="6"/>
      <c r="L58" s="5"/>
      <c r="M58" s="5"/>
      <c r="N58" s="6"/>
      <c r="O58" s="14"/>
    </row>
    <row r="59" spans="1:15" s="3" customFormat="1" ht="14.25" customHeight="1">
      <c r="A59" s="15"/>
      <c r="B59" s="7"/>
      <c r="C59" s="746"/>
      <c r="D59" s="258"/>
      <c r="E59" s="658" t="s">
        <v>127</v>
      </c>
      <c r="F59" s="661" t="s">
        <v>127</v>
      </c>
      <c r="G59" s="634"/>
      <c r="H59" s="658" t="s">
        <v>127</v>
      </c>
      <c r="I59" s="659" t="s">
        <v>127</v>
      </c>
      <c r="J59" s="89"/>
      <c r="K59" s="6"/>
      <c r="L59" s="5"/>
      <c r="M59" s="5"/>
      <c r="N59" s="6"/>
      <c r="O59" s="14"/>
    </row>
    <row r="60" spans="1:15" s="3" customFormat="1" ht="14.25" customHeight="1">
      <c r="A60" s="15"/>
      <c r="B60" s="7"/>
      <c r="C60" s="746"/>
      <c r="D60" s="258"/>
      <c r="E60" s="658" t="s">
        <v>112</v>
      </c>
      <c r="F60" s="700" t="s">
        <v>178</v>
      </c>
      <c r="G60" s="634"/>
      <c r="H60" s="658" t="s">
        <v>62</v>
      </c>
      <c r="I60" s="659" t="s">
        <v>112</v>
      </c>
      <c r="J60" s="133"/>
      <c r="K60" s="6"/>
      <c r="L60" s="5"/>
      <c r="M60" s="5"/>
      <c r="N60" s="6"/>
      <c r="O60" s="14"/>
    </row>
    <row r="61" spans="1:15" s="3" customFormat="1" ht="14.25" customHeight="1">
      <c r="A61" s="15"/>
      <c r="B61" s="7"/>
      <c r="C61" s="746"/>
      <c r="D61" s="144"/>
      <c r="E61" s="658" t="s">
        <v>113</v>
      </c>
      <c r="F61" s="661" t="s">
        <v>108</v>
      </c>
      <c r="G61" s="662"/>
      <c r="H61" s="658" t="s">
        <v>124</v>
      </c>
      <c r="I61" s="659" t="s">
        <v>110</v>
      </c>
      <c r="J61" s="89"/>
      <c r="K61" s="6"/>
      <c r="L61" s="5"/>
      <c r="M61" s="5"/>
      <c r="N61" s="6"/>
      <c r="O61" s="14"/>
    </row>
    <row r="62" spans="1:15" s="3" customFormat="1" ht="14.25" customHeight="1">
      <c r="A62" s="15"/>
      <c r="B62" s="7"/>
      <c r="C62" s="746"/>
      <c r="D62" s="144"/>
      <c r="E62" s="246"/>
      <c r="F62" s="631"/>
      <c r="G62" s="610"/>
      <c r="H62" s="631"/>
      <c r="I62" s="194"/>
      <c r="J62" s="139"/>
      <c r="K62" s="6"/>
      <c r="L62" s="5"/>
      <c r="M62" s="5"/>
      <c r="N62" s="6"/>
      <c r="O62" s="14"/>
    </row>
    <row r="63" spans="1:15" s="3" customFormat="1" ht="14.25" customHeight="1">
      <c r="A63" s="15"/>
      <c r="B63" s="7"/>
      <c r="C63" s="746"/>
      <c r="D63" s="144"/>
      <c r="E63" s="498"/>
      <c r="F63" s="631"/>
      <c r="G63" s="498"/>
      <c r="H63" s="631"/>
      <c r="I63" s="194"/>
      <c r="J63" s="139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23"/>
      <c r="E64" s="247"/>
      <c r="F64" s="247"/>
      <c r="G64" s="247"/>
      <c r="H64" s="257"/>
      <c r="I64" s="286"/>
      <c r="J64" s="89"/>
      <c r="K64" s="6"/>
      <c r="L64" s="5"/>
      <c r="M64" s="5"/>
      <c r="N64" s="6"/>
      <c r="O64" s="14"/>
    </row>
    <row r="65" spans="1:15" ht="14.25" customHeight="1">
      <c r="A65" s="24">
        <f>I48+1</f>
        <v>20</v>
      </c>
      <c r="B65" s="29">
        <f>B48+1</f>
        <v>6</v>
      </c>
      <c r="C65" s="746" t="str">
        <f>"WEEK "&amp;B65</f>
        <v>WEEK 6</v>
      </c>
      <c r="D65" s="19" t="str">
        <f>A65&amp;"/"&amp;A66</f>
        <v>20/21</v>
      </c>
      <c r="E65" s="20">
        <f>A66+1</f>
        <v>22</v>
      </c>
      <c r="F65" s="21">
        <f>E65+1</f>
        <v>23</v>
      </c>
      <c r="G65" s="21">
        <f>F65+1</f>
        <v>24</v>
      </c>
      <c r="H65" s="21">
        <f>G65+1</f>
        <v>25</v>
      </c>
      <c r="I65" s="22">
        <f>H65+1</f>
        <v>26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21</v>
      </c>
      <c r="B66" s="6"/>
      <c r="C66" s="746"/>
      <c r="D66" s="765" t="s">
        <v>207</v>
      </c>
      <c r="E66" s="766"/>
      <c r="F66" s="117"/>
      <c r="G66" s="117"/>
      <c r="H66" s="117"/>
      <c r="I66" s="118"/>
      <c r="J66" s="143"/>
      <c r="K66" s="6"/>
      <c r="L66" s="5"/>
      <c r="M66" s="5"/>
      <c r="N66" s="6"/>
      <c r="O66" s="14"/>
    </row>
    <row r="67" spans="1:15" s="3" customFormat="1" ht="14.25" customHeight="1">
      <c r="A67" s="25"/>
      <c r="B67" s="6"/>
      <c r="C67" s="746"/>
      <c r="D67" s="767"/>
      <c r="E67" s="768"/>
      <c r="F67" s="117"/>
      <c r="G67" s="117"/>
      <c r="H67" s="117"/>
      <c r="I67" s="118"/>
      <c r="J67" s="143"/>
      <c r="K67" s="6"/>
      <c r="L67" s="5"/>
      <c r="M67" s="5"/>
      <c r="N67" s="6"/>
      <c r="O67" s="14"/>
    </row>
    <row r="68" spans="1:15" s="3" customFormat="1" ht="14.25" customHeight="1">
      <c r="A68" s="25"/>
      <c r="B68" s="6"/>
      <c r="C68" s="746"/>
      <c r="D68" s="119"/>
      <c r="E68" s="638" t="s">
        <v>102</v>
      </c>
      <c r="F68" s="639" t="s">
        <v>102</v>
      </c>
      <c r="G68" s="639" t="s">
        <v>102</v>
      </c>
      <c r="H68" s="639" t="s">
        <v>102</v>
      </c>
      <c r="I68" s="118"/>
      <c r="J68" s="143"/>
      <c r="K68" s="6"/>
      <c r="L68" s="5"/>
      <c r="M68" s="5"/>
      <c r="N68" s="6"/>
      <c r="O68" s="14"/>
    </row>
    <row r="69" spans="1:15" s="3" customFormat="1" ht="14.25" customHeight="1">
      <c r="A69" s="25"/>
      <c r="B69" s="6"/>
      <c r="C69" s="746"/>
      <c r="D69" s="119"/>
      <c r="E69" s="638" t="s">
        <v>112</v>
      </c>
      <c r="F69" s="639" t="s">
        <v>63</v>
      </c>
      <c r="G69" s="639" t="s">
        <v>63</v>
      </c>
      <c r="H69" s="639" t="s">
        <v>116</v>
      </c>
      <c r="I69" s="118"/>
      <c r="J69" s="143"/>
      <c r="K69" s="6"/>
      <c r="L69" s="5"/>
      <c r="M69" s="5"/>
      <c r="N69" s="6"/>
      <c r="O69" s="14"/>
    </row>
    <row r="70" spans="1:15" s="3" customFormat="1" ht="14.25" customHeight="1">
      <c r="A70" s="25"/>
      <c r="B70" s="6"/>
      <c r="C70" s="746"/>
      <c r="D70" s="119"/>
      <c r="E70" s="638" t="s">
        <v>66</v>
      </c>
      <c r="F70" s="639" t="s">
        <v>108</v>
      </c>
      <c r="G70" s="639" t="s">
        <v>110</v>
      </c>
      <c r="H70" s="639" t="s">
        <v>117</v>
      </c>
      <c r="I70" s="118"/>
      <c r="J70" s="143"/>
      <c r="K70" s="6"/>
      <c r="L70" s="5"/>
      <c r="M70" s="5"/>
      <c r="N70" s="6"/>
      <c r="O70" s="14"/>
    </row>
    <row r="71" spans="1:15" s="3" customFormat="1" ht="14.25" customHeight="1">
      <c r="A71" s="25"/>
      <c r="B71" s="6"/>
      <c r="C71" s="746"/>
      <c r="D71" s="119"/>
      <c r="E71" s="644"/>
      <c r="F71" s="48"/>
      <c r="G71" s="639" t="s">
        <v>111</v>
      </c>
      <c r="H71" s="48"/>
      <c r="I71" s="118"/>
      <c r="J71" s="143"/>
      <c r="K71" s="6"/>
      <c r="L71" s="5"/>
      <c r="M71" s="5"/>
      <c r="N71" s="6"/>
      <c r="O71" s="14"/>
    </row>
    <row r="72" spans="1:15" s="3" customFormat="1" ht="14.25" customHeight="1">
      <c r="A72" s="25"/>
      <c r="B72" s="6"/>
      <c r="C72" s="746"/>
      <c r="D72" s="119"/>
      <c r="E72" s="47"/>
      <c r="F72" s="631"/>
      <c r="G72" s="48"/>
      <c r="H72" s="631"/>
      <c r="I72" s="118"/>
      <c r="J72" s="143"/>
      <c r="K72" s="6"/>
      <c r="L72" s="5"/>
      <c r="M72" s="5"/>
      <c r="N72" s="6"/>
      <c r="O72" s="14"/>
    </row>
    <row r="73" spans="1:15" s="3" customFormat="1" ht="14.25" customHeight="1">
      <c r="A73" s="25"/>
      <c r="B73" s="6"/>
      <c r="C73" s="746"/>
      <c r="D73" s="119"/>
      <c r="E73" s="658" t="s">
        <v>127</v>
      </c>
      <c r="F73" s="661" t="s">
        <v>127</v>
      </c>
      <c r="G73" s="661" t="s">
        <v>127</v>
      </c>
      <c r="H73" s="661" t="s">
        <v>127</v>
      </c>
      <c r="I73" s="663" t="s">
        <v>127</v>
      </c>
      <c r="J73" s="143"/>
      <c r="K73" s="6"/>
      <c r="L73" s="5"/>
      <c r="M73" s="5"/>
      <c r="N73" s="6"/>
      <c r="O73" s="14"/>
    </row>
    <row r="74" spans="1:15" s="3" customFormat="1" ht="14.25" customHeight="1">
      <c r="A74" s="25"/>
      <c r="B74" s="6"/>
      <c r="C74" s="746"/>
      <c r="D74" s="119"/>
      <c r="E74" s="658" t="s">
        <v>112</v>
      </c>
      <c r="F74" s="661" t="s">
        <v>128</v>
      </c>
      <c r="G74" s="661" t="s">
        <v>63</v>
      </c>
      <c r="H74" s="661" t="s">
        <v>62</v>
      </c>
      <c r="I74" s="663" t="s">
        <v>109</v>
      </c>
      <c r="J74" s="143"/>
      <c r="K74" s="6"/>
      <c r="L74" s="5"/>
      <c r="M74" s="5"/>
      <c r="N74" s="6"/>
      <c r="O74" s="14"/>
    </row>
    <row r="75" spans="1:15" s="3" customFormat="1" ht="14.25" customHeight="1">
      <c r="A75" s="15"/>
      <c r="B75" s="7"/>
      <c r="C75" s="746"/>
      <c r="D75" s="119"/>
      <c r="E75" s="658" t="s">
        <v>66</v>
      </c>
      <c r="F75" s="661" t="s">
        <v>129</v>
      </c>
      <c r="G75" s="661" t="s">
        <v>108</v>
      </c>
      <c r="H75" s="661" t="s">
        <v>130</v>
      </c>
      <c r="I75" s="663" t="s">
        <v>217</v>
      </c>
      <c r="J75" s="143"/>
      <c r="K75" s="6"/>
      <c r="L75" s="5"/>
      <c r="M75" s="5"/>
      <c r="N75" s="6"/>
      <c r="O75" s="14"/>
    </row>
    <row r="76" spans="1:15" s="3" customFormat="1" ht="14.25" customHeight="1">
      <c r="A76" s="15"/>
      <c r="B76" s="7"/>
      <c r="C76" s="746"/>
      <c r="D76" s="119"/>
      <c r="E76" s="116"/>
      <c r="F76" s="631"/>
      <c r="G76" s="714" t="s">
        <v>208</v>
      </c>
      <c r="H76" s="117"/>
      <c r="I76" s="287"/>
      <c r="J76" s="89"/>
      <c r="K76" s="6"/>
      <c r="L76" s="5"/>
      <c r="M76" s="5"/>
      <c r="N76" s="6"/>
      <c r="O76" s="14"/>
    </row>
    <row r="77" spans="1:15" s="3" customFormat="1" ht="14.25" customHeight="1">
      <c r="A77" s="15"/>
      <c r="B77" s="7"/>
      <c r="C77" s="746"/>
      <c r="D77" s="119"/>
      <c r="E77" s="116"/>
      <c r="F77" s="688" t="s">
        <v>149</v>
      </c>
      <c r="G77" s="117"/>
      <c r="H77" s="117"/>
      <c r="I77" s="287"/>
      <c r="J77" s="133"/>
      <c r="K77" s="6"/>
      <c r="L77" s="5"/>
      <c r="M77" s="5"/>
      <c r="N77" s="6"/>
      <c r="O77" s="14"/>
    </row>
    <row r="78" spans="1:15" s="3" customFormat="1" ht="14.25" customHeight="1">
      <c r="A78" s="15"/>
      <c r="B78" s="7"/>
      <c r="C78" s="746"/>
      <c r="D78" s="144"/>
      <c r="E78" s="498"/>
      <c r="F78" s="689" t="s">
        <v>176</v>
      </c>
      <c r="G78" s="498"/>
      <c r="H78" s="498"/>
      <c r="I78" s="288"/>
      <c r="J78" s="89"/>
      <c r="K78" s="6"/>
      <c r="L78" s="5"/>
      <c r="M78" s="5"/>
      <c r="N78" s="6"/>
      <c r="O78" s="14"/>
    </row>
    <row r="79" spans="1:15" s="3" customFormat="1" ht="14.25" customHeight="1">
      <c r="A79" s="15"/>
      <c r="B79" s="7"/>
      <c r="C79" s="746"/>
      <c r="D79" s="144"/>
      <c r="E79" s="246"/>
      <c r="F79" s="631"/>
      <c r="G79" s="247"/>
      <c r="H79" s="247"/>
      <c r="I79" s="212"/>
      <c r="J79" s="87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144"/>
      <c r="E80" s="303"/>
      <c r="F80" s="568" t="s">
        <v>62</v>
      </c>
      <c r="G80" s="568" t="s">
        <v>62</v>
      </c>
      <c r="H80" s="573" t="s">
        <v>62</v>
      </c>
      <c r="I80" s="547" t="s">
        <v>62</v>
      </c>
      <c r="J80" s="89"/>
      <c r="K80" s="6"/>
      <c r="L80" s="5"/>
      <c r="M80" s="5"/>
      <c r="N80" s="6"/>
      <c r="O80" s="14"/>
    </row>
    <row r="81" spans="1:15" s="3" customFormat="1" ht="12" customHeight="1" thickBot="1">
      <c r="A81" s="23"/>
      <c r="B81" s="7"/>
      <c r="C81" s="746"/>
      <c r="D81" s="223"/>
      <c r="E81" s="322"/>
      <c r="F81" s="570" t="s">
        <v>95</v>
      </c>
      <c r="G81" s="570" t="s">
        <v>152</v>
      </c>
      <c r="H81" s="569" t="s">
        <v>33</v>
      </c>
      <c r="I81" s="571" t="s">
        <v>74</v>
      </c>
      <c r="J81" s="89"/>
      <c r="K81" s="6"/>
      <c r="L81" s="5"/>
      <c r="M81" s="5"/>
      <c r="N81" s="6"/>
      <c r="O81" s="14"/>
    </row>
    <row r="82" spans="1:15" ht="14.25" customHeight="1" thickTop="1">
      <c r="A82" s="24">
        <f>I65+1</f>
        <v>27</v>
      </c>
      <c r="B82" s="29">
        <f>B65+1</f>
        <v>7</v>
      </c>
      <c r="C82" s="746" t="str">
        <f>"WEEK "&amp;B82</f>
        <v>WEEK 7</v>
      </c>
      <c r="D82" s="19" t="str">
        <f>A82&amp;"/"&amp;A91</f>
        <v>27/28</v>
      </c>
      <c r="E82" s="154">
        <f>IF(OR(A91=31,A91=0)=TRUE,0,A91+1)</f>
        <v>29</v>
      </c>
      <c r="F82" s="154">
        <f>IF(OR(E82=31,E82=0)=TRUE,0,E82+1)</f>
        <v>30</v>
      </c>
      <c r="G82" s="155">
        <f>IF(OR(F82=31,F82=0)=TRUE,0,F82+1)</f>
        <v>31</v>
      </c>
      <c r="H82" s="207">
        <f>IF(OR(G82=31,G82=0)=TRUE,0,G82+1)</f>
        <v>0</v>
      </c>
      <c r="I82" s="207">
        <f>IF(OR(H82=31,H82=0)=TRUE,0,H82+1)</f>
        <v>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46"/>
      <c r="E83" s="711"/>
      <c r="F83" s="712"/>
      <c r="G83" s="713"/>
      <c r="H83" s="586"/>
      <c r="I83" s="586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46"/>
      <c r="E84" s="586"/>
      <c r="F84" s="639" t="s">
        <v>102</v>
      </c>
      <c r="G84" s="588"/>
      <c r="H84" s="586"/>
      <c r="I84" s="586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46"/>
      <c r="E85" s="586"/>
      <c r="F85" s="639" t="s">
        <v>118</v>
      </c>
      <c r="G85" s="588"/>
      <c r="H85" s="586"/>
      <c r="I85" s="586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46"/>
      <c r="E86" s="586"/>
      <c r="F86" s="639" t="s">
        <v>117</v>
      </c>
      <c r="G86" s="588"/>
      <c r="H86" s="586"/>
      <c r="I86" s="586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46"/>
      <c r="E87" s="586"/>
      <c r="F87" s="639" t="s">
        <v>119</v>
      </c>
      <c r="G87" s="673" t="s">
        <v>102</v>
      </c>
      <c r="H87" s="586"/>
      <c r="I87" s="586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46"/>
      <c r="E88" s="586"/>
      <c r="F88" s="639" t="s">
        <v>114</v>
      </c>
      <c r="G88" s="673" t="s">
        <v>211</v>
      </c>
      <c r="H88" s="586"/>
      <c r="I88" s="586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46"/>
      <c r="E89" s="586"/>
      <c r="F89" s="587"/>
      <c r="G89" s="673" t="s">
        <v>108</v>
      </c>
      <c r="H89" s="586"/>
      <c r="I89" s="586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46"/>
      <c r="E90" s="658" t="s">
        <v>127</v>
      </c>
      <c r="F90" s="661" t="s">
        <v>127</v>
      </c>
      <c r="G90" s="588"/>
      <c r="H90" s="586"/>
      <c r="I90" s="586"/>
      <c r="J90" s="49"/>
      <c r="K90" s="5"/>
      <c r="L90" s="5"/>
      <c r="M90" s="5"/>
      <c r="N90" s="5"/>
      <c r="O90" s="11"/>
    </row>
    <row r="91" spans="1:15" s="3" customFormat="1" ht="14.25" customHeight="1">
      <c r="A91" s="26">
        <f>IF(OR(A82=31,A82=0)=TRUE,0,A82+1)</f>
        <v>28</v>
      </c>
      <c r="B91" s="6"/>
      <c r="C91" s="746"/>
      <c r="D91" s="258"/>
      <c r="E91" s="658" t="s">
        <v>131</v>
      </c>
      <c r="F91" s="661" t="s">
        <v>132</v>
      </c>
      <c r="G91" s="118"/>
      <c r="H91" s="133"/>
      <c r="I91" s="133"/>
      <c r="J91" s="142"/>
      <c r="K91" s="6"/>
      <c r="L91" s="5"/>
      <c r="M91" s="5"/>
      <c r="N91" s="6"/>
      <c r="O91" s="14"/>
    </row>
    <row r="92" spans="1:15" s="3" customFormat="1" ht="14.25" customHeight="1">
      <c r="A92" s="23"/>
      <c r="B92" s="7"/>
      <c r="C92" s="746"/>
      <c r="D92" s="328"/>
      <c r="E92" s="658" t="s">
        <v>115</v>
      </c>
      <c r="F92" s="664" t="s">
        <v>108</v>
      </c>
      <c r="G92" s="340"/>
      <c r="H92" s="137"/>
      <c r="I92" s="137"/>
      <c r="J92" s="142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328"/>
      <c r="E93" s="180"/>
      <c r="F93" s="499"/>
      <c r="G93" s="500"/>
      <c r="H93" s="135"/>
      <c r="I93" s="761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78"/>
      <c r="E94" s="180"/>
      <c r="F94" s="499"/>
      <c r="G94" s="500"/>
      <c r="H94" s="132"/>
      <c r="I94" s="761"/>
      <c r="J94" s="133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78"/>
      <c r="E95" s="294"/>
      <c r="F95" s="192"/>
      <c r="G95" s="500"/>
      <c r="H95" s="135"/>
      <c r="I95" s="135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78"/>
      <c r="E96" s="420"/>
      <c r="F96" s="247"/>
      <c r="G96" s="674" t="s">
        <v>63</v>
      </c>
      <c r="H96" s="132"/>
      <c r="I96" s="132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78"/>
      <c r="E97" s="572" t="s">
        <v>62</v>
      </c>
      <c r="F97" s="573" t="s">
        <v>62</v>
      </c>
      <c r="G97" s="675" t="s">
        <v>79</v>
      </c>
      <c r="H97" s="132"/>
      <c r="I97" s="132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15"/>
      <c r="B98" s="7"/>
      <c r="C98" s="746"/>
      <c r="D98" s="424"/>
      <c r="E98" s="554" t="s">
        <v>73</v>
      </c>
      <c r="F98" s="602" t="s">
        <v>28</v>
      </c>
      <c r="G98" s="676" t="s">
        <v>80</v>
      </c>
      <c r="H98" s="132"/>
      <c r="I98" s="208"/>
      <c r="J98" s="89"/>
      <c r="K98" s="6"/>
      <c r="L98" s="6"/>
      <c r="M98" s="16"/>
      <c r="N98" s="6"/>
      <c r="O98" s="14"/>
    </row>
    <row r="99" spans="1:15" s="3" customFormat="1" ht="12" customHeight="1" thickTop="1">
      <c r="A99" s="15"/>
      <c r="B99" s="7"/>
      <c r="C99" s="128"/>
      <c r="E99" s="162"/>
      <c r="F99" s="205"/>
      <c r="G99" s="206">
        <f>January!G10</f>
        <v>0</v>
      </c>
      <c r="H99" s="206"/>
      <c r="I99" s="206"/>
      <c r="J99" s="89"/>
      <c r="K99" s="6"/>
      <c r="L99" s="6"/>
      <c r="M99" s="16"/>
      <c r="N99" s="6"/>
      <c r="O99" s="14"/>
    </row>
    <row r="100" spans="1:15" s="3" customFormat="1" ht="12" customHeight="1">
      <c r="A100" s="23"/>
      <c r="B100" s="7"/>
      <c r="C100" s="161"/>
      <c r="D100" s="756" t="str">
        <f>January!C10</f>
        <v>Conference Calendar 2011</v>
      </c>
      <c r="E100" s="756"/>
      <c r="F100" s="756"/>
      <c r="G100" s="756"/>
      <c r="H100" s="756"/>
      <c r="I100" s="756"/>
      <c r="J100" s="163"/>
      <c r="K100" s="6"/>
      <c r="L100" s="6"/>
      <c r="M100" s="16" t="s">
        <v>12</v>
      </c>
      <c r="N100" s="6"/>
      <c r="O100" s="14"/>
    </row>
    <row r="101" spans="1:15" ht="27.75" customHeight="1">
      <c r="A101" s="11"/>
      <c r="B101" s="5"/>
      <c r="C101" s="5"/>
      <c r="D101" s="756"/>
      <c r="E101" s="756"/>
      <c r="F101" s="756"/>
      <c r="G101" s="756"/>
      <c r="H101" s="756"/>
      <c r="I101" s="756"/>
      <c r="J101" s="163"/>
      <c r="K101" s="5"/>
      <c r="L101" s="5"/>
      <c r="M101" s="10" t="s">
        <v>12</v>
      </c>
      <c r="N101" s="5"/>
      <c r="O101" s="11"/>
    </row>
    <row r="102" spans="1:15" ht="12.75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0" t="s">
        <v>12</v>
      </c>
      <c r="N102" s="5"/>
      <c r="O102" s="11"/>
    </row>
    <row r="103" spans="1:15" ht="12.75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0" t="s">
        <v>12</v>
      </c>
      <c r="N103" s="5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2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2"/>
      <c r="N142" s="11"/>
      <c r="O142" s="11"/>
    </row>
  </sheetData>
  <sheetProtection selectLockedCells="1" selectUnlockedCells="1"/>
  <mergeCells count="19">
    <mergeCell ref="C31:C47"/>
    <mergeCell ref="C82:C98"/>
    <mergeCell ref="I93:I94"/>
    <mergeCell ref="C65:C81"/>
    <mergeCell ref="C48:C64"/>
    <mergeCell ref="D32:I32"/>
    <mergeCell ref="D57:I57"/>
    <mergeCell ref="D58:I58"/>
    <mergeCell ref="D66:E67"/>
    <mergeCell ref="D3:I3"/>
    <mergeCell ref="D4:I4"/>
    <mergeCell ref="D100:I101"/>
    <mergeCell ref="C14:C30"/>
    <mergeCell ref="D6:I9"/>
    <mergeCell ref="C10:J10"/>
    <mergeCell ref="E15:I15"/>
    <mergeCell ref="D33:I33"/>
    <mergeCell ref="D34:I34"/>
    <mergeCell ref="D56:I56"/>
  </mergeCells>
  <conditionalFormatting sqref="J93 J95">
    <cfRule type="expression" priority="1" dxfId="0" stopIfTrue="1">
      <formula>$M95="Holiday"</formula>
    </cfRule>
  </conditionalFormatting>
  <conditionalFormatting sqref="J80">
    <cfRule type="expression" priority="2" dxfId="0" stopIfTrue="1">
      <formula>$M81="Holiday"</formula>
    </cfRule>
  </conditionalFormatting>
  <conditionalFormatting sqref="J96">
    <cfRule type="expression" priority="3" dxfId="0" stopIfTrue="1">
      <formula>$M96="Holiday"</formula>
    </cfRule>
  </conditionalFormatting>
  <conditionalFormatting sqref="J99 J97">
    <cfRule type="expression" priority="4" dxfId="0" stopIfTrue="1">
      <formula>$M96="Holiday"</formula>
    </cfRule>
  </conditionalFormatting>
  <conditionalFormatting sqref="J98 J81">
    <cfRule type="expression" priority="5" dxfId="0" stopIfTrue="1">
      <formula>$M79="Holiday"</formula>
    </cfRule>
  </conditionalFormatting>
  <conditionalFormatting sqref="J91:J92">
    <cfRule type="expression" priority="6" dxfId="0" stopIfTrue="1">
      <formula>$M79="Holiday"</formula>
    </cfRule>
  </conditionalFormatting>
  <conditionalFormatting sqref="J94">
    <cfRule type="expression" priority="7" dxfId="0" stopIfTrue="1">
      <formula>$M81="Holiday"</formula>
    </cfRule>
  </conditionalFormatting>
  <conditionalFormatting sqref="J82:J87">
    <cfRule type="expression" priority="8" dxfId="0" stopIfTrue="1">
      <formula>$M94="Holiday"</formula>
    </cfRule>
  </conditionalFormatting>
  <conditionalFormatting sqref="J88:J90">
    <cfRule type="expression" priority="9" dxfId="0" stopIfTrue="1">
      <formula>$M97="Holiday"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S140"/>
  <sheetViews>
    <sheetView showGridLines="0" showRowColHeaders="0" showZeros="0" zoomScale="70" zoomScaleNormal="70" zoomScalePageLayoutView="0" workbookViewId="0" topLeftCell="A10">
      <selection activeCell="M43" sqref="M43"/>
    </sheetView>
  </sheetViews>
  <sheetFormatPr defaultColWidth="0" defaultRowHeight="12.75"/>
  <cols>
    <col min="1" max="1" width="5.7109375" style="0" bestFit="1" customWidth="1"/>
    <col min="2" max="2" width="5.7109375" style="0" customWidth="1"/>
    <col min="3" max="3" width="7.7109375" style="0" customWidth="1"/>
    <col min="4" max="9" width="23.7109375" style="0" customWidth="1"/>
    <col min="10" max="10" width="1.7109375" style="0" customWidth="1"/>
    <col min="11" max="12" width="5.7109375" style="0" customWidth="1"/>
    <col min="13" max="13" width="9.421875" style="2" customWidth="1"/>
    <col min="14" max="14" width="5.7109375" style="0" customWidth="1"/>
    <col min="15" max="15" width="6.57421875" style="0" customWidth="1"/>
    <col min="16" max="16384" width="0" style="0" hidden="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1"/>
      <c r="O1" s="11"/>
    </row>
    <row r="2" spans="1:15" ht="24.75" customHeight="1">
      <c r="A2" s="1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"/>
      <c r="N2" s="5"/>
      <c r="O2" s="11"/>
    </row>
    <row r="3" spans="1:15" ht="69.75" customHeight="1">
      <c r="A3" s="11"/>
      <c r="B3" s="5"/>
      <c r="C3" s="68"/>
      <c r="D3" s="743" t="s">
        <v>60</v>
      </c>
      <c r="E3" s="743"/>
      <c r="F3" s="743"/>
      <c r="G3" s="743"/>
      <c r="H3" s="743"/>
      <c r="I3" s="743"/>
      <c r="J3" s="126"/>
      <c r="K3" s="5"/>
      <c r="L3" s="5"/>
      <c r="M3" s="10"/>
      <c r="N3" s="5"/>
      <c r="O3" s="11"/>
    </row>
    <row r="4" spans="1:19" s="9" customFormat="1" ht="9.75" customHeight="1">
      <c r="A4" s="13"/>
      <c r="B4" s="8"/>
      <c r="C4" s="69"/>
      <c r="D4" s="739"/>
      <c r="E4" s="739"/>
      <c r="F4" s="739"/>
      <c r="G4" s="739"/>
      <c r="H4" s="739"/>
      <c r="I4" s="739"/>
      <c r="J4" s="127"/>
      <c r="K4" s="8"/>
      <c r="L4" s="5"/>
      <c r="M4" s="5"/>
      <c r="N4" s="8"/>
      <c r="O4" s="13"/>
      <c r="P4"/>
      <c r="Q4"/>
      <c r="R4"/>
      <c r="S4"/>
    </row>
    <row r="5" spans="1:19" s="3" customFormat="1" ht="3.75" customHeight="1">
      <c r="A5" s="14"/>
      <c r="B5" s="6"/>
      <c r="C5" s="70"/>
      <c r="E5" s="157"/>
      <c r="F5" s="157"/>
      <c r="G5" s="157"/>
      <c r="H5" s="157"/>
      <c r="I5" s="157"/>
      <c r="J5" s="125"/>
      <c r="K5" s="5"/>
      <c r="L5" s="41"/>
      <c r="M5" s="41"/>
      <c r="N5" s="6"/>
      <c r="O5" s="14"/>
      <c r="P5"/>
      <c r="Q5"/>
      <c r="R5"/>
      <c r="S5"/>
    </row>
    <row r="6" spans="1:19" s="4" customFormat="1" ht="12" customHeight="1">
      <c r="A6" s="15"/>
      <c r="B6" s="7"/>
      <c r="C6" s="71"/>
      <c r="D6" s="740" t="str">
        <f>"SEPTEMBER "&amp;January!L4</f>
        <v>SEPTEMBER 2011</v>
      </c>
      <c r="E6" s="740"/>
      <c r="F6" s="740"/>
      <c r="G6" s="740"/>
      <c r="H6" s="740"/>
      <c r="I6" s="740"/>
      <c r="J6" s="124"/>
      <c r="K6" s="5"/>
      <c r="L6" s="39" t="s">
        <v>13</v>
      </c>
      <c r="M6" s="40">
        <f>IF(August!I82=30,1,0)</f>
        <v>0</v>
      </c>
      <c r="N6" s="7"/>
      <c r="O6" s="15"/>
      <c r="P6"/>
      <c r="Q6"/>
      <c r="R6"/>
      <c r="S6"/>
    </row>
    <row r="7" spans="1:19" s="4" customFormat="1" ht="12" customHeight="1">
      <c r="A7" s="15"/>
      <c r="B7" s="7"/>
      <c r="C7" s="71"/>
      <c r="D7" s="740"/>
      <c r="E7" s="740"/>
      <c r="F7" s="740"/>
      <c r="G7" s="740"/>
      <c r="H7" s="740"/>
      <c r="I7" s="740"/>
      <c r="J7" s="124"/>
      <c r="K7" s="5"/>
      <c r="L7" s="39" t="s">
        <v>6</v>
      </c>
      <c r="M7" s="40">
        <f>IF(August!I82=29,1,0)</f>
        <v>0</v>
      </c>
      <c r="N7" s="7"/>
      <c r="O7" s="15"/>
      <c r="P7"/>
      <c r="Q7"/>
      <c r="R7"/>
      <c r="S7"/>
    </row>
    <row r="8" spans="1:19" s="4" customFormat="1" ht="12" customHeight="1">
      <c r="A8" s="15"/>
      <c r="B8" s="7"/>
      <c r="C8" s="71"/>
      <c r="D8" s="740"/>
      <c r="E8" s="740"/>
      <c r="F8" s="740"/>
      <c r="G8" s="740"/>
      <c r="H8" s="740"/>
      <c r="I8" s="740"/>
      <c r="J8" s="124"/>
      <c r="K8" s="5"/>
      <c r="L8" s="39" t="s">
        <v>7</v>
      </c>
      <c r="M8" s="40">
        <f>IF(August!E82=31,1,0)</f>
        <v>0</v>
      </c>
      <c r="N8" s="7"/>
      <c r="O8" s="15"/>
      <c r="P8"/>
      <c r="Q8"/>
      <c r="R8"/>
      <c r="S8"/>
    </row>
    <row r="9" spans="1:19" s="4" customFormat="1" ht="12" customHeight="1">
      <c r="A9" s="15"/>
      <c r="B9" s="7"/>
      <c r="C9" s="71"/>
      <c r="D9" s="740"/>
      <c r="E9" s="740"/>
      <c r="F9" s="740"/>
      <c r="G9" s="740"/>
      <c r="H9" s="740"/>
      <c r="I9" s="740"/>
      <c r="J9" s="124"/>
      <c r="K9" s="5"/>
      <c r="L9" s="39" t="s">
        <v>8</v>
      </c>
      <c r="M9" s="40">
        <f>IF(August!F82=31,1,0)</f>
        <v>0</v>
      </c>
      <c r="N9" s="7"/>
      <c r="O9" s="15"/>
      <c r="P9"/>
      <c r="Q9"/>
      <c r="R9"/>
      <c r="S9"/>
    </row>
    <row r="10" spans="1:19" s="4" customFormat="1" ht="34.5" customHeight="1">
      <c r="A10" s="15"/>
      <c r="B10" s="7"/>
      <c r="C10" s="741" t="str">
        <f>January!C10</f>
        <v>Conference Calendar 2011</v>
      </c>
      <c r="D10" s="741"/>
      <c r="E10" s="741"/>
      <c r="F10" s="741"/>
      <c r="G10" s="741"/>
      <c r="H10" s="741"/>
      <c r="I10" s="741"/>
      <c r="J10" s="741"/>
      <c r="K10" s="5"/>
      <c r="L10" s="39" t="s">
        <v>14</v>
      </c>
      <c r="M10" s="40">
        <f>IF(August!G82=31,1,0)</f>
        <v>1</v>
      </c>
      <c r="N10" s="7"/>
      <c r="O10" s="15"/>
      <c r="P10"/>
      <c r="Q10"/>
      <c r="R10"/>
      <c r="S10"/>
    </row>
    <row r="11" spans="1:19" s="4" customFormat="1" ht="7.5" customHeight="1">
      <c r="A11" s="23"/>
      <c r="B11" s="7"/>
      <c r="C11" s="71"/>
      <c r="D11"/>
      <c r="E11"/>
      <c r="F11"/>
      <c r="G11"/>
      <c r="H11"/>
      <c r="I11"/>
      <c r="J11"/>
      <c r="K11" s="5"/>
      <c r="L11" s="39" t="s">
        <v>9</v>
      </c>
      <c r="M11" s="40">
        <f>IF(August!H82=31,1,0)</f>
        <v>0</v>
      </c>
      <c r="N11" s="7"/>
      <c r="O11" s="15"/>
      <c r="P11"/>
      <c r="Q11"/>
      <c r="R11"/>
      <c r="S11"/>
    </row>
    <row r="12" spans="1:15" ht="15">
      <c r="A12" s="11"/>
      <c r="B12" s="5"/>
      <c r="C12" s="68"/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/>
      <c r="K12" s="5"/>
      <c r="L12" s="41"/>
      <c r="M12" s="42" t="s">
        <v>12</v>
      </c>
      <c r="N12" s="5"/>
      <c r="O12" s="11"/>
    </row>
    <row r="13" spans="1:17" ht="7.5" customHeight="1" thickBot="1">
      <c r="A13" s="26"/>
      <c r="B13" s="5"/>
      <c r="C13" s="68"/>
      <c r="D13" s="122"/>
      <c r="K13" s="5"/>
      <c r="L13" s="41"/>
      <c r="M13" s="42" t="s">
        <v>12</v>
      </c>
      <c r="N13" s="5"/>
      <c r="O13" s="11"/>
      <c r="P13" s="9"/>
      <c r="Q13" s="9"/>
    </row>
    <row r="14" spans="1:17" ht="14.25" customHeight="1" thickTop="1">
      <c r="A14" s="27">
        <v>1</v>
      </c>
      <c r="B14" s="29">
        <v>7</v>
      </c>
      <c r="C14" s="746" t="str">
        <f>"WEEK "&amp;B14</f>
        <v>WEEK 7</v>
      </c>
      <c r="D14" s="408"/>
      <c r="E14" s="49"/>
      <c r="F14" s="49">
        <f>IF(M8=1,1,IF(E14&gt;0,E14+1,0))</f>
        <v>0</v>
      </c>
      <c r="G14" s="50">
        <f>IF(M9=1,1,IF(F14&gt;0,F14+1,0))</f>
        <v>0</v>
      </c>
      <c r="H14" s="45">
        <f>IF(M10=1,1,IF(G14&gt;0,G14+1,0))</f>
        <v>1</v>
      </c>
      <c r="I14" s="56">
        <f>IF(M11=1,1,IF(H14&gt;0,H14+1,0))</f>
        <v>2</v>
      </c>
      <c r="J14" s="49"/>
      <c r="K14" s="5"/>
      <c r="L14" s="5"/>
      <c r="M14" s="29" t="s">
        <v>10</v>
      </c>
      <c r="N14" s="5"/>
      <c r="O14" s="11"/>
      <c r="P14">
        <v>2005</v>
      </c>
      <c r="Q14">
        <v>28</v>
      </c>
    </row>
    <row r="15" spans="1:15" ht="14.25" customHeight="1">
      <c r="A15" s="27"/>
      <c r="B15" s="29"/>
      <c r="C15" s="746"/>
      <c r="D15" s="408"/>
      <c r="E15" s="49"/>
      <c r="F15" s="49"/>
      <c r="G15" s="50"/>
      <c r="H15" s="749" t="s">
        <v>146</v>
      </c>
      <c r="I15" s="751"/>
      <c r="J15" s="49"/>
      <c r="K15" s="5"/>
      <c r="L15" s="5"/>
      <c r="M15" s="29"/>
      <c r="N15" s="5"/>
      <c r="O15" s="11"/>
    </row>
    <row r="16" spans="1:15" ht="14.25" customHeight="1">
      <c r="A16" s="27"/>
      <c r="B16" s="29"/>
      <c r="C16" s="746"/>
      <c r="D16" s="408"/>
      <c r="E16" s="49"/>
      <c r="F16" s="49"/>
      <c r="G16" s="50"/>
      <c r="H16" s="449"/>
      <c r="I16" s="659" t="s">
        <v>127</v>
      </c>
      <c r="J16" s="49"/>
      <c r="K16" s="5"/>
      <c r="L16" s="5"/>
      <c r="M16" s="29"/>
      <c r="N16" s="5"/>
      <c r="O16" s="11"/>
    </row>
    <row r="17" spans="1:15" ht="14.25" customHeight="1">
      <c r="A17" s="27"/>
      <c r="B17" s="29"/>
      <c r="C17" s="746"/>
      <c r="D17" s="408"/>
      <c r="E17" s="49"/>
      <c r="F17" s="49"/>
      <c r="G17" s="50"/>
      <c r="H17" s="449"/>
      <c r="I17" s="659" t="s">
        <v>118</v>
      </c>
      <c r="J17" s="49"/>
      <c r="K17" s="5"/>
      <c r="L17" s="5"/>
      <c r="M17" s="29"/>
      <c r="N17" s="5"/>
      <c r="O17" s="11"/>
    </row>
    <row r="18" spans="1:15" ht="14.25" customHeight="1">
      <c r="A18" s="27"/>
      <c r="B18" s="29"/>
      <c r="C18" s="746"/>
      <c r="D18" s="408"/>
      <c r="E18" s="49"/>
      <c r="F18" s="49"/>
      <c r="G18" s="50"/>
      <c r="H18" s="449"/>
      <c r="I18" s="659" t="s">
        <v>117</v>
      </c>
      <c r="J18" s="49"/>
      <c r="K18" s="5"/>
      <c r="L18" s="5"/>
      <c r="M18" s="29"/>
      <c r="N18" s="5"/>
      <c r="O18" s="11"/>
    </row>
    <row r="19" spans="1:15" ht="14.25" customHeight="1">
      <c r="A19" s="27"/>
      <c r="B19" s="29"/>
      <c r="C19" s="746"/>
      <c r="D19" s="408"/>
      <c r="E19" s="49"/>
      <c r="F19" s="49"/>
      <c r="G19" s="50"/>
      <c r="H19" s="449"/>
      <c r="I19" s="677"/>
      <c r="J19" s="49"/>
      <c r="K19" s="5"/>
      <c r="L19" s="5"/>
      <c r="M19" s="29"/>
      <c r="N19" s="5"/>
      <c r="O19" s="11"/>
    </row>
    <row r="20" spans="1:15" ht="14.25" customHeight="1">
      <c r="A20" s="27"/>
      <c r="B20" s="29"/>
      <c r="C20" s="746"/>
      <c r="D20" s="408"/>
      <c r="E20" s="49"/>
      <c r="F20" s="49"/>
      <c r="G20" s="50"/>
      <c r="H20" s="449"/>
      <c r="I20" s="677"/>
      <c r="J20" s="49"/>
      <c r="K20" s="5"/>
      <c r="L20" s="5"/>
      <c r="M20" s="29"/>
      <c r="N20" s="5"/>
      <c r="O20" s="11"/>
    </row>
    <row r="21" spans="1:15" ht="14.25" customHeight="1">
      <c r="A21" s="27"/>
      <c r="B21" s="29"/>
      <c r="C21" s="746"/>
      <c r="D21" s="408"/>
      <c r="E21" s="49"/>
      <c r="F21" s="49"/>
      <c r="G21" s="50"/>
      <c r="H21" s="449"/>
      <c r="I21" s="677"/>
      <c r="J21" s="49"/>
      <c r="K21" s="5"/>
      <c r="L21" s="5"/>
      <c r="M21" s="29"/>
      <c r="N21" s="5"/>
      <c r="O21" s="11"/>
    </row>
    <row r="22" spans="1:15" ht="14.25" customHeight="1">
      <c r="A22" s="27"/>
      <c r="B22" s="29"/>
      <c r="C22" s="746"/>
      <c r="D22" s="408"/>
      <c r="E22" s="49"/>
      <c r="F22" s="49"/>
      <c r="G22" s="50"/>
      <c r="H22" s="449"/>
      <c r="I22" s="50"/>
      <c r="J22" s="49"/>
      <c r="K22" s="5"/>
      <c r="L22" s="5"/>
      <c r="M22" s="29"/>
      <c r="N22" s="5"/>
      <c r="O22" s="11"/>
    </row>
    <row r="23" spans="1:17" s="3" customFormat="1" ht="14.25" customHeight="1">
      <c r="A23" s="28">
        <f>IF(M6=1,1,IF(A14=1,A14+1,0))</f>
        <v>2</v>
      </c>
      <c r="B23" s="6"/>
      <c r="C23" s="746"/>
      <c r="D23" s="408"/>
      <c r="E23" s="115"/>
      <c r="F23" s="141"/>
      <c r="G23" s="368"/>
      <c r="H23" s="289"/>
      <c r="I23" s="677"/>
      <c r="J23" s="87"/>
      <c r="K23" s="5"/>
      <c r="L23" s="5"/>
      <c r="M23" s="5"/>
      <c r="N23" s="6"/>
      <c r="O23" s="14"/>
      <c r="P23" s="9">
        <v>2006</v>
      </c>
      <c r="Q23" s="9">
        <v>28</v>
      </c>
    </row>
    <row r="24" spans="1:17" s="4" customFormat="1" ht="14.25" customHeight="1">
      <c r="A24" s="15"/>
      <c r="B24" s="7"/>
      <c r="C24" s="746"/>
      <c r="D24" s="408"/>
      <c r="E24" s="115"/>
      <c r="F24" s="238"/>
      <c r="G24" s="369"/>
      <c r="H24" s="267"/>
      <c r="I24" s="677"/>
      <c r="J24" s="89"/>
      <c r="K24" s="5"/>
      <c r="L24" s="5"/>
      <c r="M24" s="5"/>
      <c r="N24" s="7"/>
      <c r="O24" s="15"/>
      <c r="P24">
        <v>2007</v>
      </c>
      <c r="Q24" s="4">
        <v>28</v>
      </c>
    </row>
    <row r="25" spans="1:17" s="4" customFormat="1" ht="14.25" customHeight="1">
      <c r="A25" s="15"/>
      <c r="B25" s="7"/>
      <c r="C25" s="746"/>
      <c r="D25" s="408"/>
      <c r="E25" s="115"/>
      <c r="F25" s="238"/>
      <c r="G25" s="369"/>
      <c r="H25" s="267"/>
      <c r="I25" s="677"/>
      <c r="J25" s="89"/>
      <c r="K25" s="5"/>
      <c r="L25" s="5"/>
      <c r="M25" s="5"/>
      <c r="N25" s="7"/>
      <c r="O25" s="15"/>
      <c r="P25" s="9">
        <v>2008</v>
      </c>
      <c r="Q25" s="4">
        <v>29</v>
      </c>
    </row>
    <row r="26" spans="1:17" s="4" customFormat="1" ht="12" customHeight="1">
      <c r="A26" s="15"/>
      <c r="B26" s="7"/>
      <c r="C26" s="746"/>
      <c r="D26" s="408"/>
      <c r="E26" s="115"/>
      <c r="F26" s="238"/>
      <c r="G26" s="502"/>
      <c r="H26" s="367"/>
      <c r="I26" s="290"/>
      <c r="J26" s="89"/>
      <c r="K26" s="5"/>
      <c r="L26" s="5"/>
      <c r="M26" s="5"/>
      <c r="N26" s="7"/>
      <c r="O26" s="15"/>
      <c r="P26">
        <v>2009</v>
      </c>
      <c r="Q26" s="4">
        <v>28</v>
      </c>
    </row>
    <row r="27" spans="1:17" s="4" customFormat="1" ht="12" customHeight="1">
      <c r="A27" s="15"/>
      <c r="B27" s="7"/>
      <c r="C27" s="746"/>
      <c r="D27" s="408"/>
      <c r="E27" s="171"/>
      <c r="F27" s="192"/>
      <c r="G27" s="502"/>
      <c r="H27" s="367"/>
      <c r="I27" s="290"/>
      <c r="J27" s="89"/>
      <c r="K27" s="5"/>
      <c r="L27" s="5"/>
      <c r="M27" s="5"/>
      <c r="N27" s="7"/>
      <c r="O27" s="15"/>
      <c r="P27" s="9">
        <v>2010</v>
      </c>
      <c r="Q27" s="4">
        <v>28</v>
      </c>
    </row>
    <row r="28" spans="1:15" s="4" customFormat="1" ht="12" customHeight="1">
      <c r="A28" s="15"/>
      <c r="B28" s="7"/>
      <c r="C28" s="746"/>
      <c r="D28" s="408"/>
      <c r="E28" s="115"/>
      <c r="F28" s="292"/>
      <c r="G28" s="502"/>
      <c r="H28" s="222"/>
      <c r="I28" s="274"/>
      <c r="J28" s="89"/>
      <c r="K28" s="5"/>
      <c r="L28" s="5"/>
      <c r="M28" s="5"/>
      <c r="N28" s="7"/>
      <c r="O28" s="15"/>
    </row>
    <row r="29" spans="1:17" s="4" customFormat="1" ht="12" customHeight="1">
      <c r="A29" s="15"/>
      <c r="B29" s="7"/>
      <c r="C29" s="746"/>
      <c r="D29" s="408"/>
      <c r="E29" s="115"/>
      <c r="F29" s="425"/>
      <c r="G29" s="191"/>
      <c r="H29" s="567" t="s">
        <v>63</v>
      </c>
      <c r="I29" s="547" t="s">
        <v>62</v>
      </c>
      <c r="J29" s="89"/>
      <c r="K29" s="5"/>
      <c r="L29" s="5"/>
      <c r="M29" s="5"/>
      <c r="N29" s="7"/>
      <c r="O29" s="15"/>
      <c r="Q29" s="38" t="e">
        <f>LOOKUP(January!L4,September!L14:P65)</f>
        <v>#N/A</v>
      </c>
    </row>
    <row r="30" spans="1:15" s="4" customFormat="1" ht="12" customHeight="1" thickBot="1">
      <c r="A30" s="23"/>
      <c r="B30" s="7"/>
      <c r="C30" s="746"/>
      <c r="D30" s="412"/>
      <c r="E30" s="366"/>
      <c r="F30" s="501"/>
      <c r="G30" s="503"/>
      <c r="H30" s="680" t="s">
        <v>94</v>
      </c>
      <c r="I30" s="580" t="s">
        <v>75</v>
      </c>
      <c r="J30" s="89"/>
      <c r="K30" s="5"/>
      <c r="L30" s="5"/>
      <c r="M30" s="5"/>
      <c r="N30" s="7"/>
      <c r="O30" s="15"/>
    </row>
    <row r="31" spans="1:15" ht="14.25" customHeight="1" thickTop="1">
      <c r="A31" s="24">
        <f>I14+1</f>
        <v>3</v>
      </c>
      <c r="B31" s="29">
        <f>B14+1</f>
        <v>8</v>
      </c>
      <c r="C31" s="746" t="str">
        <f>"WEEK "&amp;B31</f>
        <v>WEEK 8</v>
      </c>
      <c r="D31" s="46" t="str">
        <f>A31&amp;"/"&amp;A40</f>
        <v>3/4</v>
      </c>
      <c r="E31" s="47">
        <f>A40+1</f>
        <v>5</v>
      </c>
      <c r="F31" s="48">
        <f>E31+1</f>
        <v>6</v>
      </c>
      <c r="G31" s="48">
        <f>F31+1</f>
        <v>7</v>
      </c>
      <c r="H31" s="48">
        <f>G31+1</f>
        <v>8</v>
      </c>
      <c r="I31" s="112">
        <f>H31+1</f>
        <v>9</v>
      </c>
      <c r="J31" s="49"/>
      <c r="K31" s="5"/>
      <c r="L31" s="5"/>
      <c r="M31" s="5"/>
      <c r="N31" s="5"/>
      <c r="O31" s="11"/>
    </row>
    <row r="32" spans="1:15" ht="14.25" customHeight="1">
      <c r="A32" s="24"/>
      <c r="B32" s="29"/>
      <c r="C32" s="746"/>
      <c r="D32" s="758" t="s">
        <v>179</v>
      </c>
      <c r="E32" s="759"/>
      <c r="F32" s="759"/>
      <c r="G32" s="759"/>
      <c r="H32" s="759"/>
      <c r="I32" s="760"/>
      <c r="J32" s="49"/>
      <c r="K32" s="5"/>
      <c r="L32" s="5"/>
      <c r="M32" s="5"/>
      <c r="N32" s="5"/>
      <c r="O32" s="11"/>
    </row>
    <row r="33" spans="1:15" ht="14.25" customHeight="1">
      <c r="A33" s="24"/>
      <c r="B33" s="29"/>
      <c r="C33" s="746"/>
      <c r="D33" s="753" t="s">
        <v>180</v>
      </c>
      <c r="E33" s="754"/>
      <c r="F33" s="754"/>
      <c r="G33" s="754"/>
      <c r="H33" s="754"/>
      <c r="I33" s="755"/>
      <c r="J33" s="49"/>
      <c r="K33" s="5"/>
      <c r="L33" s="5"/>
      <c r="M33" s="5"/>
      <c r="N33" s="5"/>
      <c r="O33" s="11"/>
    </row>
    <row r="34" spans="1:15" ht="14.25" customHeight="1">
      <c r="A34" s="24"/>
      <c r="B34" s="29"/>
      <c r="C34" s="746"/>
      <c r="D34" s="46"/>
      <c r="E34" s="47"/>
      <c r="F34" s="661" t="s">
        <v>127</v>
      </c>
      <c r="G34" s="631"/>
      <c r="H34" s="661" t="s">
        <v>127</v>
      </c>
      <c r="I34" s="112"/>
      <c r="J34" s="49"/>
      <c r="K34" s="5"/>
      <c r="L34" s="5"/>
      <c r="M34" s="5"/>
      <c r="N34" s="5"/>
      <c r="O34" s="11"/>
    </row>
    <row r="35" spans="1:15" ht="14.25" customHeight="1">
      <c r="A35" s="24"/>
      <c r="B35" s="29"/>
      <c r="C35" s="746"/>
      <c r="D35" s="46"/>
      <c r="E35" s="47"/>
      <c r="F35" s="661" t="s">
        <v>119</v>
      </c>
      <c r="G35" s="631"/>
      <c r="H35" s="661" t="s">
        <v>119</v>
      </c>
      <c r="I35" s="112"/>
      <c r="J35" s="49"/>
      <c r="K35" s="5"/>
      <c r="L35" s="5"/>
      <c r="M35" s="5"/>
      <c r="N35" s="5"/>
      <c r="O35" s="11"/>
    </row>
    <row r="36" spans="1:15" ht="15.75">
      <c r="A36" s="24"/>
      <c r="B36" s="29"/>
      <c r="C36" s="746"/>
      <c r="D36" s="46"/>
      <c r="E36" s="47"/>
      <c r="F36" s="661" t="s">
        <v>108</v>
      </c>
      <c r="G36" s="631"/>
      <c r="H36" s="661" t="s">
        <v>114</v>
      </c>
      <c r="I36" s="112"/>
      <c r="J36" s="49"/>
      <c r="K36" s="5"/>
      <c r="L36" s="5"/>
      <c r="M36" s="5"/>
      <c r="N36" s="5"/>
      <c r="O36" s="11"/>
    </row>
    <row r="37" spans="1:15" ht="14.25" customHeight="1">
      <c r="A37" s="24"/>
      <c r="B37" s="29"/>
      <c r="C37" s="746"/>
      <c r="D37" s="46"/>
      <c r="E37" s="47"/>
      <c r="F37" s="688" t="s">
        <v>149</v>
      </c>
      <c r="G37" s="449"/>
      <c r="H37" s="48"/>
      <c r="I37" s="112"/>
      <c r="J37" s="49"/>
      <c r="K37" s="5"/>
      <c r="L37" s="5"/>
      <c r="M37" s="5"/>
      <c r="N37" s="5"/>
      <c r="O37" s="11"/>
    </row>
    <row r="38" spans="1:15" ht="14.25" customHeight="1">
      <c r="A38" s="24"/>
      <c r="B38" s="29"/>
      <c r="C38" s="746"/>
      <c r="D38" s="46"/>
      <c r="E38" s="47"/>
      <c r="F38" s="689" t="s">
        <v>159</v>
      </c>
      <c r="G38" s="449"/>
      <c r="H38" s="48"/>
      <c r="I38" s="112"/>
      <c r="J38" s="49"/>
      <c r="K38" s="5"/>
      <c r="L38" s="5"/>
      <c r="M38" s="5"/>
      <c r="N38" s="5"/>
      <c r="O38" s="11"/>
    </row>
    <row r="39" spans="1:15" ht="14.25" customHeight="1">
      <c r="A39" s="24"/>
      <c r="B39" s="29"/>
      <c r="C39" s="746"/>
      <c r="D39" s="46"/>
      <c r="E39" s="47"/>
      <c r="F39" s="689" t="s">
        <v>158</v>
      </c>
      <c r="G39" s="449"/>
      <c r="H39" s="48"/>
      <c r="I39" s="112"/>
      <c r="J39" s="49"/>
      <c r="K39" s="5"/>
      <c r="L39" s="5"/>
      <c r="M39" s="5"/>
      <c r="N39" s="5"/>
      <c r="O39" s="11"/>
    </row>
    <row r="40" spans="1:15" s="3" customFormat="1" ht="14.25" customHeight="1">
      <c r="A40" s="25">
        <f>A31+1</f>
        <v>4</v>
      </c>
      <c r="B40" s="6"/>
      <c r="C40" s="746"/>
      <c r="D40" s="219"/>
      <c r="E40" s="109"/>
      <c r="F40" s="692" t="s">
        <v>160</v>
      </c>
      <c r="G40" s="449"/>
      <c r="H40" s="48"/>
      <c r="I40" s="214"/>
      <c r="J40" s="87"/>
      <c r="K40" s="6"/>
      <c r="L40" s="5"/>
      <c r="M40" s="5"/>
      <c r="N40" s="6"/>
      <c r="O40" s="14"/>
    </row>
    <row r="41" spans="1:15" s="3" customFormat="1" ht="14.25" customHeight="1">
      <c r="A41" s="15"/>
      <c r="B41" s="7"/>
      <c r="C41" s="746"/>
      <c r="D41" s="231"/>
      <c r="E41" s="293"/>
      <c r="F41" s="673" t="s">
        <v>102</v>
      </c>
      <c r="G41" s="267"/>
      <c r="H41" s="285"/>
      <c r="I41" s="306"/>
      <c r="J41" s="115"/>
      <c r="K41" s="6"/>
      <c r="L41" s="5"/>
      <c r="M41" s="5"/>
      <c r="N41" s="6"/>
      <c r="O41" s="14"/>
    </row>
    <row r="42" spans="1:15" s="3" customFormat="1" ht="14.25" customHeight="1">
      <c r="A42" s="15"/>
      <c r="B42" s="7"/>
      <c r="C42" s="746"/>
      <c r="D42" s="231"/>
      <c r="E42" s="230"/>
      <c r="F42" s="673" t="s">
        <v>212</v>
      </c>
      <c r="G42" s="321"/>
      <c r="H42" s="285"/>
      <c r="I42" s="306"/>
      <c r="J42" s="115"/>
      <c r="K42" s="6"/>
      <c r="L42" s="5"/>
      <c r="M42" s="5"/>
      <c r="N42" s="6"/>
      <c r="O42" s="14"/>
    </row>
    <row r="43" spans="1:15" s="3" customFormat="1" ht="14.25" customHeight="1">
      <c r="A43" s="15"/>
      <c r="B43" s="7"/>
      <c r="C43" s="746"/>
      <c r="D43" s="231"/>
      <c r="E43" s="230"/>
      <c r="F43" s="673" t="s">
        <v>108</v>
      </c>
      <c r="G43" s="232"/>
      <c r="H43" s="226"/>
      <c r="I43" s="307"/>
      <c r="J43" s="115"/>
      <c r="K43" s="6"/>
      <c r="L43" s="5"/>
      <c r="M43" s="5"/>
      <c r="N43" s="6"/>
      <c r="O43" s="14"/>
    </row>
    <row r="44" spans="1:15" s="3" customFormat="1" ht="12" customHeight="1">
      <c r="A44" s="15"/>
      <c r="B44" s="7"/>
      <c r="C44" s="746"/>
      <c r="D44" s="231"/>
      <c r="E44" s="582" t="s">
        <v>63</v>
      </c>
      <c r="F44" s="264"/>
      <c r="G44" s="679"/>
      <c r="H44" s="216"/>
      <c r="I44" s="304"/>
      <c r="J44" s="115"/>
      <c r="K44" s="6"/>
      <c r="L44" s="5"/>
      <c r="M44" s="5"/>
      <c r="N44" s="6"/>
      <c r="O44" s="14"/>
    </row>
    <row r="45" spans="1:15" s="3" customFormat="1" ht="12" customHeight="1">
      <c r="A45" s="15"/>
      <c r="B45" s="7"/>
      <c r="C45" s="746"/>
      <c r="D45" s="231"/>
      <c r="E45" s="603" t="s">
        <v>78</v>
      </c>
      <c r="F45" s="264"/>
      <c r="G45" s="256"/>
      <c r="H45" s="291"/>
      <c r="I45" s="233"/>
      <c r="J45" s="131"/>
      <c r="K45" s="5"/>
      <c r="L45" s="5"/>
      <c r="M45" s="5"/>
      <c r="N45" s="5"/>
      <c r="O45" s="14"/>
    </row>
    <row r="46" spans="1:15" s="3" customFormat="1" ht="12" customHeight="1">
      <c r="A46" s="15"/>
      <c r="B46" s="7"/>
      <c r="C46" s="746"/>
      <c r="D46" s="231"/>
      <c r="E46" s="568" t="s">
        <v>62</v>
      </c>
      <c r="F46" s="117"/>
      <c r="G46" s="573" t="s">
        <v>62</v>
      </c>
      <c r="H46" s="326"/>
      <c r="I46" s="577" t="s">
        <v>62</v>
      </c>
      <c r="J46" s="115"/>
      <c r="K46" s="6"/>
      <c r="L46" s="5"/>
      <c r="M46" s="5"/>
      <c r="N46" s="6"/>
      <c r="O46" s="14"/>
    </row>
    <row r="47" spans="1:15" s="3" customFormat="1" ht="12" customHeight="1">
      <c r="A47" s="23"/>
      <c r="B47" s="7"/>
      <c r="C47" s="746"/>
      <c r="D47" s="234"/>
      <c r="E47" s="555" t="s">
        <v>76</v>
      </c>
      <c r="F47" s="257"/>
      <c r="G47" s="569" t="s">
        <v>34</v>
      </c>
      <c r="H47" s="678"/>
      <c r="I47" s="580" t="s">
        <v>77</v>
      </c>
      <c r="J47" s="115"/>
      <c r="K47" s="6"/>
      <c r="L47" s="5"/>
      <c r="M47" s="5"/>
      <c r="N47" s="6"/>
      <c r="O47" s="14"/>
    </row>
    <row r="48" spans="1:15" ht="14.25" customHeight="1">
      <c r="A48" s="24">
        <f>I31+1</f>
        <v>10</v>
      </c>
      <c r="B48" s="29">
        <f>B31+1</f>
        <v>9</v>
      </c>
      <c r="C48" s="746" t="str">
        <f>"WEEK "&amp;B48</f>
        <v>WEEK 9</v>
      </c>
      <c r="D48" s="19" t="str">
        <f>A48&amp;"/"&amp;A57</f>
        <v>10/11</v>
      </c>
      <c r="E48" s="20">
        <f>A57+1</f>
        <v>12</v>
      </c>
      <c r="F48" s="48">
        <f>E48+1</f>
        <v>13</v>
      </c>
      <c r="G48" s="48">
        <f>F48+1</f>
        <v>14</v>
      </c>
      <c r="H48" s="21">
        <f>G48+1</f>
        <v>15</v>
      </c>
      <c r="I48" s="22">
        <f>H48+1</f>
        <v>16</v>
      </c>
      <c r="J48" s="49"/>
      <c r="K48" s="5"/>
      <c r="L48" s="5"/>
      <c r="M48" s="5"/>
      <c r="N48" s="5"/>
      <c r="O48" s="11"/>
    </row>
    <row r="49" spans="1:15" ht="14.25" customHeight="1">
      <c r="A49" s="24"/>
      <c r="B49" s="29"/>
      <c r="C49" s="746"/>
      <c r="D49" s="46"/>
      <c r="E49" s="47"/>
      <c r="F49" s="48"/>
      <c r="G49" s="48"/>
      <c r="H49" s="769" t="s">
        <v>181</v>
      </c>
      <c r="I49" s="760"/>
      <c r="J49" s="49"/>
      <c r="K49" s="5"/>
      <c r="L49" s="5"/>
      <c r="M49" s="5"/>
      <c r="N49" s="5"/>
      <c r="O49" s="11"/>
    </row>
    <row r="50" spans="1:15" ht="14.25" customHeight="1">
      <c r="A50" s="24"/>
      <c r="B50" s="29"/>
      <c r="C50" s="746"/>
      <c r="D50" s="46"/>
      <c r="E50" s="47"/>
      <c r="F50" s="48"/>
      <c r="G50" s="48"/>
      <c r="H50" s="48"/>
      <c r="I50" s="112"/>
      <c r="J50" s="49"/>
      <c r="K50" s="5"/>
      <c r="L50" s="5"/>
      <c r="M50" s="5"/>
      <c r="N50" s="5"/>
      <c r="O50" s="11"/>
    </row>
    <row r="51" spans="1:15" ht="14.25" customHeight="1">
      <c r="A51" s="24"/>
      <c r="B51" s="29"/>
      <c r="C51" s="746"/>
      <c r="D51" s="46"/>
      <c r="E51" s="47"/>
      <c r="F51" s="48"/>
      <c r="G51" s="48"/>
      <c r="H51" s="48"/>
      <c r="I51" s="112"/>
      <c r="J51" s="49"/>
      <c r="K51" s="5"/>
      <c r="L51" s="5"/>
      <c r="M51" s="5"/>
      <c r="N51" s="5"/>
      <c r="O51" s="11"/>
    </row>
    <row r="52" spans="1:15" ht="14.25" customHeight="1">
      <c r="A52" s="24"/>
      <c r="B52" s="29"/>
      <c r="C52" s="746"/>
      <c r="D52" s="46"/>
      <c r="E52" s="47"/>
      <c r="F52" s="48"/>
      <c r="G52" s="48"/>
      <c r="H52" s="48"/>
      <c r="I52" s="112"/>
      <c r="J52" s="49"/>
      <c r="K52" s="5"/>
      <c r="L52" s="5"/>
      <c r="M52" s="5"/>
      <c r="N52" s="5"/>
      <c r="O52" s="11"/>
    </row>
    <row r="53" spans="1:15" ht="14.25" customHeight="1">
      <c r="A53" s="24"/>
      <c r="B53" s="29"/>
      <c r="C53" s="746"/>
      <c r="D53" s="46"/>
      <c r="E53" s="47"/>
      <c r="F53" s="48"/>
      <c r="G53" s="48"/>
      <c r="H53" s="48"/>
      <c r="I53" s="112"/>
      <c r="J53" s="49"/>
      <c r="K53" s="5"/>
      <c r="L53" s="5"/>
      <c r="M53" s="5"/>
      <c r="N53" s="5"/>
      <c r="O53" s="11"/>
    </row>
    <row r="54" spans="1:15" ht="14.25" customHeight="1">
      <c r="A54" s="24"/>
      <c r="B54" s="29"/>
      <c r="C54" s="746"/>
      <c r="D54" s="46"/>
      <c r="E54" s="47"/>
      <c r="F54" s="48"/>
      <c r="G54" s="48"/>
      <c r="H54" s="48"/>
      <c r="I54" s="112"/>
      <c r="J54" s="49"/>
      <c r="K54" s="5"/>
      <c r="L54" s="5"/>
      <c r="M54" s="5"/>
      <c r="N54" s="5"/>
      <c r="O54" s="11"/>
    </row>
    <row r="55" spans="1:15" ht="14.25" customHeight="1">
      <c r="A55" s="24"/>
      <c r="B55" s="29"/>
      <c r="C55" s="746"/>
      <c r="D55" s="46"/>
      <c r="E55" s="47"/>
      <c r="F55" s="48"/>
      <c r="G55" s="48"/>
      <c r="H55" s="48"/>
      <c r="I55" s="112"/>
      <c r="J55" s="49"/>
      <c r="K55" s="5"/>
      <c r="L55" s="5"/>
      <c r="M55" s="5"/>
      <c r="N55" s="5"/>
      <c r="O55" s="11"/>
    </row>
    <row r="56" spans="1:15" ht="14.25" customHeight="1">
      <c r="A56" s="24"/>
      <c r="B56" s="29"/>
      <c r="C56" s="746"/>
      <c r="D56" s="46"/>
      <c r="E56" s="47"/>
      <c r="F56" s="48"/>
      <c r="G56" s="48"/>
      <c r="H56" s="48"/>
      <c r="I56" s="112"/>
      <c r="J56" s="49"/>
      <c r="K56" s="5"/>
      <c r="L56" s="5"/>
      <c r="M56" s="5"/>
      <c r="N56" s="5"/>
      <c r="O56" s="11"/>
    </row>
    <row r="57" spans="1:15" s="3" customFormat="1" ht="12" customHeight="1">
      <c r="A57" s="25">
        <f>A48+1</f>
        <v>11</v>
      </c>
      <c r="B57" s="6"/>
      <c r="C57" s="746"/>
      <c r="D57" s="231"/>
      <c r="E57" s="230"/>
      <c r="F57" s="232"/>
      <c r="G57" s="232"/>
      <c r="H57" s="232"/>
      <c r="I57" s="233"/>
      <c r="J57" s="115"/>
      <c r="K57" s="6"/>
      <c r="L57" s="5"/>
      <c r="M57" s="5"/>
      <c r="N57" s="6"/>
      <c r="O57" s="14"/>
    </row>
    <row r="58" spans="1:15" s="3" customFormat="1" ht="12" customHeight="1">
      <c r="A58" s="25"/>
      <c r="B58" s="7"/>
      <c r="C58" s="746"/>
      <c r="D58" s="231"/>
      <c r="E58" s="230"/>
      <c r="F58" s="232"/>
      <c r="G58" s="232"/>
      <c r="H58" s="232"/>
      <c r="I58" s="233"/>
      <c r="J58" s="115"/>
      <c r="K58" s="6"/>
      <c r="L58" s="5"/>
      <c r="M58" s="5"/>
      <c r="N58" s="6"/>
      <c r="O58" s="14"/>
    </row>
    <row r="59" spans="1:15" s="3" customFormat="1" ht="12" customHeight="1">
      <c r="A59" s="15"/>
      <c r="B59" s="7"/>
      <c r="C59" s="746"/>
      <c r="D59" s="231"/>
      <c r="E59" s="230"/>
      <c r="F59" s="232"/>
      <c r="G59" s="232"/>
      <c r="H59" s="232"/>
      <c r="I59" s="233"/>
      <c r="J59" s="115"/>
      <c r="K59" s="6"/>
      <c r="L59" s="5"/>
      <c r="M59" s="5"/>
      <c r="N59" s="6"/>
      <c r="O59" s="14"/>
    </row>
    <row r="60" spans="1:15" s="3" customFormat="1" ht="12" customHeight="1">
      <c r="A60" s="15"/>
      <c r="B60" s="7"/>
      <c r="C60" s="746"/>
      <c r="D60" s="231"/>
      <c r="E60" s="536"/>
      <c r="F60" s="211"/>
      <c r="G60" s="232"/>
      <c r="H60" s="311"/>
      <c r="I60" s="185"/>
      <c r="J60" s="115"/>
      <c r="K60" s="6"/>
      <c r="L60" s="5"/>
      <c r="M60" s="5"/>
      <c r="N60" s="6"/>
      <c r="O60" s="14"/>
    </row>
    <row r="61" spans="1:15" s="3" customFormat="1" ht="12" customHeight="1">
      <c r="A61" s="15"/>
      <c r="B61" s="7"/>
      <c r="C61" s="746"/>
      <c r="D61" s="231"/>
      <c r="E61" s="611"/>
      <c r="F61" s="211"/>
      <c r="G61" s="232"/>
      <c r="H61" s="311"/>
      <c r="I61" s="233"/>
      <c r="J61" s="115"/>
      <c r="K61" s="6"/>
      <c r="L61" s="5"/>
      <c r="M61" s="5"/>
      <c r="N61" s="6"/>
      <c r="O61" s="14"/>
    </row>
    <row r="62" spans="1:15" s="3" customFormat="1" ht="12" customHeight="1">
      <c r="A62" s="15"/>
      <c r="B62" s="7"/>
      <c r="C62" s="746"/>
      <c r="D62" s="231"/>
      <c r="E62" s="294"/>
      <c r="F62" s="232"/>
      <c r="G62" s="211"/>
      <c r="H62" s="211"/>
      <c r="I62" s="185"/>
      <c r="J62" s="131"/>
      <c r="K62" s="6"/>
      <c r="L62" s="5"/>
      <c r="M62" s="5"/>
      <c r="N62" s="6"/>
      <c r="O62" s="14"/>
    </row>
    <row r="63" spans="1:15" s="3" customFormat="1" ht="12" customHeight="1">
      <c r="A63" s="15"/>
      <c r="B63" s="7"/>
      <c r="C63" s="746"/>
      <c r="D63" s="150"/>
      <c r="E63" s="561" t="s">
        <v>63</v>
      </c>
      <c r="F63" s="211"/>
      <c r="G63" s="564" t="s">
        <v>62</v>
      </c>
      <c r="H63" s="564" t="s">
        <v>62</v>
      </c>
      <c r="I63" s="233"/>
      <c r="J63" s="115"/>
      <c r="K63" s="6"/>
      <c r="L63" s="5"/>
      <c r="M63" s="5"/>
      <c r="N63" s="6"/>
      <c r="O63" s="14"/>
    </row>
    <row r="64" spans="1:15" s="3" customFormat="1" ht="12" customHeight="1">
      <c r="A64" s="23"/>
      <c r="B64" s="7"/>
      <c r="C64" s="746"/>
      <c r="D64" s="234"/>
      <c r="E64" s="562" t="s">
        <v>64</v>
      </c>
      <c r="F64" s="627"/>
      <c r="G64" s="565" t="s">
        <v>83</v>
      </c>
      <c r="H64" s="566" t="s">
        <v>81</v>
      </c>
      <c r="I64" s="237"/>
      <c r="J64" s="120"/>
      <c r="K64" s="6"/>
      <c r="L64" s="5"/>
      <c r="M64" s="5"/>
      <c r="N64" s="6"/>
      <c r="O64" s="14"/>
    </row>
    <row r="65" spans="1:15" ht="14.25" customHeight="1">
      <c r="A65" s="24">
        <f>I48+1</f>
        <v>17</v>
      </c>
      <c r="B65" s="29">
        <f>B48+1</f>
        <v>10</v>
      </c>
      <c r="C65" s="746" t="str">
        <f>"WEEK "&amp;B65</f>
        <v>WEEK 10</v>
      </c>
      <c r="D65" s="19" t="str">
        <f>A65&amp;"/"&amp;A66</f>
        <v>17/18</v>
      </c>
      <c r="E65" s="20">
        <f>A66+1</f>
        <v>19</v>
      </c>
      <c r="F65" s="21">
        <f>E65+1</f>
        <v>20</v>
      </c>
      <c r="G65" s="21">
        <f>F65+1</f>
        <v>21</v>
      </c>
      <c r="H65" s="21">
        <f>G65+1</f>
        <v>22</v>
      </c>
      <c r="I65" s="22">
        <f>H65+1</f>
        <v>23</v>
      </c>
      <c r="J65" s="49"/>
      <c r="K65" s="5"/>
      <c r="L65" s="5"/>
      <c r="M65" s="5"/>
      <c r="N65" s="5"/>
      <c r="O65" s="11"/>
    </row>
    <row r="66" spans="1:15" s="3" customFormat="1" ht="12" customHeight="1">
      <c r="A66" s="25">
        <f>A65+1</f>
        <v>18</v>
      </c>
      <c r="B66" s="6"/>
      <c r="C66" s="746"/>
      <c r="D66" s="770" t="s">
        <v>181</v>
      </c>
      <c r="E66" s="771"/>
      <c r="F66" s="80"/>
      <c r="G66" s="80"/>
      <c r="H66" s="80"/>
      <c r="I66" s="81"/>
      <c r="J66" s="133"/>
      <c r="K66" s="6"/>
      <c r="L66" s="5"/>
      <c r="M66" s="5"/>
      <c r="N66" s="6"/>
      <c r="O66" s="14"/>
    </row>
    <row r="67" spans="1:15" s="3" customFormat="1" ht="12" customHeight="1">
      <c r="A67" s="25"/>
      <c r="B67" s="6"/>
      <c r="C67" s="746"/>
      <c r="D67" s="78"/>
      <c r="E67" s="79"/>
      <c r="F67" s="80"/>
      <c r="G67" s="80"/>
      <c r="H67" s="80"/>
      <c r="I67" s="81"/>
      <c r="J67" s="133"/>
      <c r="K67" s="6"/>
      <c r="L67" s="5"/>
      <c r="M67" s="5"/>
      <c r="N67" s="6"/>
      <c r="O67" s="14"/>
    </row>
    <row r="68" spans="1:15" s="3" customFormat="1" ht="12" customHeight="1">
      <c r="A68" s="25"/>
      <c r="B68" s="6"/>
      <c r="C68" s="746"/>
      <c r="D68" s="78"/>
      <c r="E68" s="79"/>
      <c r="F68" s="80"/>
      <c r="G68" s="80"/>
      <c r="H68" s="80"/>
      <c r="I68" s="81"/>
      <c r="J68" s="133"/>
      <c r="K68" s="6"/>
      <c r="L68" s="5"/>
      <c r="M68" s="5"/>
      <c r="N68" s="6"/>
      <c r="O68" s="14"/>
    </row>
    <row r="69" spans="1:15" s="3" customFormat="1" ht="12" customHeight="1">
      <c r="A69" s="25"/>
      <c r="B69" s="6"/>
      <c r="C69" s="746"/>
      <c r="D69" s="78"/>
      <c r="E69" s="79"/>
      <c r="F69" s="80"/>
      <c r="G69" s="80"/>
      <c r="H69" s="80"/>
      <c r="I69" s="81"/>
      <c r="J69" s="133"/>
      <c r="K69" s="6"/>
      <c r="L69" s="5"/>
      <c r="M69" s="5"/>
      <c r="N69" s="6"/>
      <c r="O69" s="14"/>
    </row>
    <row r="70" spans="1:15" s="3" customFormat="1" ht="12" customHeight="1">
      <c r="A70" s="25"/>
      <c r="B70" s="6"/>
      <c r="C70" s="746"/>
      <c r="D70" s="78"/>
      <c r="E70" s="79"/>
      <c r="F70" s="80"/>
      <c r="G70" s="80"/>
      <c r="H70" s="80"/>
      <c r="I70" s="81"/>
      <c r="J70" s="133"/>
      <c r="K70" s="6"/>
      <c r="L70" s="5"/>
      <c r="M70" s="5"/>
      <c r="N70" s="6"/>
      <c r="O70" s="14"/>
    </row>
    <row r="71" spans="1:15" s="3" customFormat="1" ht="12" customHeight="1">
      <c r="A71" s="25"/>
      <c r="B71" s="6"/>
      <c r="C71" s="746"/>
      <c r="D71" s="78"/>
      <c r="E71" s="79"/>
      <c r="F71" s="80"/>
      <c r="G71" s="80"/>
      <c r="H71" s="80"/>
      <c r="I71" s="81"/>
      <c r="J71" s="133"/>
      <c r="K71" s="6"/>
      <c r="L71" s="5"/>
      <c r="M71" s="5"/>
      <c r="N71" s="6"/>
      <c r="O71" s="14"/>
    </row>
    <row r="72" spans="1:15" s="3" customFormat="1" ht="12" customHeight="1">
      <c r="A72" s="25"/>
      <c r="B72" s="6"/>
      <c r="C72" s="746"/>
      <c r="D72" s="78"/>
      <c r="E72" s="79"/>
      <c r="F72" s="80"/>
      <c r="G72" s="80"/>
      <c r="H72" s="80"/>
      <c r="I72" s="81"/>
      <c r="J72" s="133"/>
      <c r="K72" s="6"/>
      <c r="L72" s="5"/>
      <c r="M72" s="5"/>
      <c r="N72" s="6"/>
      <c r="O72" s="14"/>
    </row>
    <row r="73" spans="1:15" s="3" customFormat="1" ht="12" customHeight="1">
      <c r="A73" s="25"/>
      <c r="B73" s="6"/>
      <c r="C73" s="746"/>
      <c r="D73" s="78"/>
      <c r="E73" s="79"/>
      <c r="F73" s="80"/>
      <c r="G73" s="80"/>
      <c r="H73" s="80"/>
      <c r="I73" s="81"/>
      <c r="J73" s="133"/>
      <c r="K73" s="6"/>
      <c r="L73" s="5"/>
      <c r="M73" s="5"/>
      <c r="N73" s="6"/>
      <c r="O73" s="14"/>
    </row>
    <row r="74" spans="1:15" s="3" customFormat="1" ht="12" customHeight="1">
      <c r="A74" s="25"/>
      <c r="B74" s="6"/>
      <c r="C74" s="746"/>
      <c r="D74" s="78"/>
      <c r="E74" s="79"/>
      <c r="F74" s="80"/>
      <c r="G74" s="80"/>
      <c r="H74" s="80"/>
      <c r="I74" s="81"/>
      <c r="J74" s="133"/>
      <c r="K74" s="6"/>
      <c r="L74" s="5"/>
      <c r="M74" s="5"/>
      <c r="N74" s="6"/>
      <c r="O74" s="14"/>
    </row>
    <row r="75" spans="1:15" s="3" customFormat="1" ht="12" customHeight="1">
      <c r="A75" s="15"/>
      <c r="B75" s="7"/>
      <c r="C75" s="746"/>
      <c r="D75" s="78"/>
      <c r="E75" s="79"/>
      <c r="F75" s="80"/>
      <c r="G75" s="80"/>
      <c r="H75" s="80"/>
      <c r="I75" s="81"/>
      <c r="J75" s="89"/>
      <c r="K75" s="6"/>
      <c r="L75" s="5"/>
      <c r="M75" s="5"/>
      <c r="N75" s="6"/>
      <c r="O75" s="14"/>
    </row>
    <row r="76" spans="1:15" s="3" customFormat="1" ht="12" customHeight="1">
      <c r="A76" s="15"/>
      <c r="B76" s="7"/>
      <c r="C76" s="746"/>
      <c r="D76" s="78"/>
      <c r="E76" s="79"/>
      <c r="F76" s="80"/>
      <c r="G76" s="80"/>
      <c r="H76" s="80"/>
      <c r="I76" s="81"/>
      <c r="J76" s="89"/>
      <c r="K76" s="6"/>
      <c r="L76" s="5"/>
      <c r="M76" s="5"/>
      <c r="N76" s="6"/>
      <c r="O76" s="14"/>
    </row>
    <row r="77" spans="1:15" s="3" customFormat="1" ht="12" customHeight="1">
      <c r="A77" s="15"/>
      <c r="B77" s="7"/>
      <c r="C77" s="746"/>
      <c r="D77" s="78"/>
      <c r="E77" s="79"/>
      <c r="F77" s="80"/>
      <c r="G77" s="80"/>
      <c r="H77" s="80"/>
      <c r="I77" s="81"/>
      <c r="J77" s="89"/>
      <c r="K77" s="6"/>
      <c r="L77" s="5"/>
      <c r="M77" s="5"/>
      <c r="N77" s="6"/>
      <c r="O77" s="14"/>
    </row>
    <row r="78" spans="1:15" s="3" customFormat="1" ht="12" customHeight="1">
      <c r="A78" s="15"/>
      <c r="B78" s="7"/>
      <c r="C78" s="746"/>
      <c r="D78" s="78"/>
      <c r="E78" s="548" t="s">
        <v>63</v>
      </c>
      <c r="F78" s="80"/>
      <c r="G78" s="80"/>
      <c r="H78" s="80"/>
      <c r="I78" s="81"/>
      <c r="J78" s="89"/>
      <c r="K78" s="6"/>
      <c r="L78" s="5"/>
      <c r="M78" s="5"/>
      <c r="N78" s="6"/>
      <c r="O78" s="14"/>
    </row>
    <row r="79" spans="1:15" s="3" customFormat="1" ht="12" customHeight="1">
      <c r="A79" s="15"/>
      <c r="B79" s="7"/>
      <c r="C79" s="746"/>
      <c r="D79" s="78"/>
      <c r="E79" s="549" t="s">
        <v>96</v>
      </c>
      <c r="F79" s="80"/>
      <c r="G79" s="80"/>
      <c r="H79" s="80"/>
      <c r="I79" s="81"/>
      <c r="J79" s="89"/>
      <c r="K79" s="6"/>
      <c r="L79" s="5"/>
      <c r="M79" s="5"/>
      <c r="N79" s="6"/>
      <c r="O79" s="14"/>
    </row>
    <row r="80" spans="1:15" s="3" customFormat="1" ht="12" customHeight="1">
      <c r="A80" s="15"/>
      <c r="B80" s="7"/>
      <c r="C80" s="746"/>
      <c r="D80" s="78"/>
      <c r="E80" s="564" t="s">
        <v>62</v>
      </c>
      <c r="F80" s="80"/>
      <c r="G80" s="80"/>
      <c r="H80" s="80"/>
      <c r="I80" s="81"/>
      <c r="J80" s="89"/>
      <c r="K80" s="6"/>
      <c r="L80" s="5"/>
      <c r="M80" s="5"/>
      <c r="N80" s="6"/>
      <c r="O80" s="14"/>
    </row>
    <row r="81" spans="1:15" s="3" customFormat="1" ht="12" customHeight="1">
      <c r="A81" s="23"/>
      <c r="B81" s="7"/>
      <c r="C81" s="746"/>
      <c r="D81" s="82"/>
      <c r="E81" s="612" t="s">
        <v>82</v>
      </c>
      <c r="F81" s="80"/>
      <c r="G81" s="80"/>
      <c r="H81" s="80"/>
      <c r="I81" s="237" t="s">
        <v>38</v>
      </c>
      <c r="J81" s="89"/>
      <c r="K81" s="6"/>
      <c r="L81" s="5"/>
      <c r="M81" s="5"/>
      <c r="N81" s="6"/>
      <c r="O81" s="14"/>
    </row>
    <row r="82" spans="1:15" ht="14.25" customHeight="1">
      <c r="A82" s="24">
        <f>I65+1</f>
        <v>24</v>
      </c>
      <c r="B82" s="29">
        <f>B65+1</f>
        <v>11</v>
      </c>
      <c r="C82" s="746"/>
      <c r="D82" s="19" t="str">
        <f>A82&amp;"/"&amp;A91</f>
        <v>24/25</v>
      </c>
      <c r="E82" s="421">
        <f>IF(OR(A91=30,A91=0)=TRUE,0,A91+1)</f>
        <v>26</v>
      </c>
      <c r="F82" s="149">
        <f>IF(OR(E82=30,E82=0)=TRUE,0,E82+1)</f>
        <v>27</v>
      </c>
      <c r="G82" s="149">
        <f>IF(OR(F82=30,F82=0)=TRUE,0,F82+1)</f>
        <v>28</v>
      </c>
      <c r="H82" s="149">
        <f>IF(OR(G82=30,G82=0)=TRUE,0,G82+1)</f>
        <v>29</v>
      </c>
      <c r="I82" s="343">
        <f>IF(OR(H82=30,H82=0)=TRUE,0,H82+1)</f>
        <v>30</v>
      </c>
      <c r="J82" s="49"/>
      <c r="K82" s="5"/>
      <c r="L82" s="5"/>
      <c r="M82" s="5"/>
      <c r="N82" s="5"/>
      <c r="O82" s="11"/>
    </row>
    <row r="83" spans="1:15" ht="14.25" customHeight="1">
      <c r="A83" s="24"/>
      <c r="B83" s="29"/>
      <c r="C83" s="746"/>
      <c r="D83" s="325"/>
      <c r="E83" s="339"/>
      <c r="F83" s="448"/>
      <c r="G83" s="448"/>
      <c r="H83" s="337"/>
      <c r="I83" s="338"/>
      <c r="J83" s="49"/>
      <c r="K83" s="5"/>
      <c r="L83" s="5"/>
      <c r="M83" s="5"/>
      <c r="N83" s="5"/>
      <c r="O83" s="11"/>
    </row>
    <row r="84" spans="1:15" ht="14.25" customHeight="1">
      <c r="A84" s="24"/>
      <c r="B84" s="29"/>
      <c r="C84" s="746"/>
      <c r="D84" s="325"/>
      <c r="E84" s="339"/>
      <c r="F84" s="448"/>
      <c r="G84" s="448"/>
      <c r="H84" s="337"/>
      <c r="I84" s="338"/>
      <c r="J84" s="49"/>
      <c r="K84" s="5"/>
      <c r="L84" s="5"/>
      <c r="M84" s="5"/>
      <c r="N84" s="5"/>
      <c r="O84" s="11"/>
    </row>
    <row r="85" spans="1:15" ht="14.25" customHeight="1">
      <c r="A85" s="24"/>
      <c r="B85" s="29"/>
      <c r="C85" s="746"/>
      <c r="D85" s="325"/>
      <c r="E85" s="339"/>
      <c r="F85" s="448"/>
      <c r="G85" s="448"/>
      <c r="H85" s="337"/>
      <c r="I85" s="338"/>
      <c r="J85" s="49"/>
      <c r="K85" s="5"/>
      <c r="L85" s="5"/>
      <c r="M85" s="5"/>
      <c r="N85" s="5"/>
      <c r="O85" s="11"/>
    </row>
    <row r="86" spans="1:15" ht="14.25" customHeight="1">
      <c r="A86" s="24"/>
      <c r="B86" s="29"/>
      <c r="C86" s="746"/>
      <c r="D86" s="325"/>
      <c r="E86" s="339"/>
      <c r="F86" s="448"/>
      <c r="G86" s="448"/>
      <c r="H86" s="337"/>
      <c r="I86" s="338"/>
      <c r="J86" s="49"/>
      <c r="K86" s="5"/>
      <c r="L86" s="5"/>
      <c r="M86" s="5"/>
      <c r="N86" s="5"/>
      <c r="O86" s="11"/>
    </row>
    <row r="87" spans="1:15" ht="14.25" customHeight="1">
      <c r="A87" s="24"/>
      <c r="B87" s="29"/>
      <c r="C87" s="746"/>
      <c r="D87" s="325"/>
      <c r="E87" s="339"/>
      <c r="F87" s="448"/>
      <c r="G87" s="448"/>
      <c r="H87" s="337"/>
      <c r="I87" s="338"/>
      <c r="J87" s="49"/>
      <c r="K87" s="5"/>
      <c r="L87" s="5"/>
      <c r="M87" s="5"/>
      <c r="N87" s="5"/>
      <c r="O87" s="11"/>
    </row>
    <row r="88" spans="1:15" ht="14.25" customHeight="1">
      <c r="A88" s="24"/>
      <c r="B88" s="29"/>
      <c r="C88" s="746"/>
      <c r="D88" s="325"/>
      <c r="E88" s="339"/>
      <c r="F88" s="448"/>
      <c r="G88" s="448"/>
      <c r="H88" s="337"/>
      <c r="I88" s="338"/>
      <c r="J88" s="49"/>
      <c r="K88" s="5"/>
      <c r="L88" s="5"/>
      <c r="M88" s="5"/>
      <c r="N88" s="5"/>
      <c r="O88" s="11"/>
    </row>
    <row r="89" spans="1:15" ht="14.25" customHeight="1">
      <c r="A89" s="24"/>
      <c r="B89" s="29"/>
      <c r="C89" s="746"/>
      <c r="D89" s="325"/>
      <c r="E89" s="339"/>
      <c r="F89" s="448"/>
      <c r="G89" s="448"/>
      <c r="H89" s="337"/>
      <c r="I89" s="338"/>
      <c r="J89" s="49"/>
      <c r="K89" s="5"/>
      <c r="L89" s="5"/>
      <c r="M89" s="5"/>
      <c r="N89" s="5"/>
      <c r="O89" s="11"/>
    </row>
    <row r="90" spans="1:15" ht="14.25" customHeight="1">
      <c r="A90" s="24"/>
      <c r="B90" s="29"/>
      <c r="C90" s="746"/>
      <c r="D90" s="325"/>
      <c r="E90" s="339"/>
      <c r="F90" s="448"/>
      <c r="G90" s="448"/>
      <c r="H90" s="337"/>
      <c r="I90" s="338"/>
      <c r="J90" s="49"/>
      <c r="K90" s="5"/>
      <c r="L90" s="5"/>
      <c r="M90" s="5"/>
      <c r="N90" s="5"/>
      <c r="O90" s="11"/>
    </row>
    <row r="91" spans="1:15" s="3" customFormat="1" ht="12" customHeight="1">
      <c r="A91" s="26">
        <f>IF(OR(A82=30,A82=0)=TRUE,0,A82+1)</f>
        <v>25</v>
      </c>
      <c r="B91" s="6"/>
      <c r="C91" s="746"/>
      <c r="D91" s="423"/>
      <c r="E91" s="320"/>
      <c r="F91" s="497"/>
      <c r="G91" s="512"/>
      <c r="H91" s="497"/>
      <c r="I91" s="526"/>
      <c r="J91" s="87"/>
      <c r="K91" s="6"/>
      <c r="L91" s="5"/>
      <c r="M91" s="5"/>
      <c r="N91" s="6"/>
      <c r="O91" s="14"/>
    </row>
    <row r="92" spans="1:15" s="3" customFormat="1" ht="12" customHeight="1">
      <c r="A92" s="23"/>
      <c r="B92" s="7"/>
      <c r="C92" s="746"/>
      <c r="D92" s="78"/>
      <c r="E92" s="418"/>
      <c r="F92" s="209"/>
      <c r="G92" s="209"/>
      <c r="H92" s="176"/>
      <c r="I92" s="177"/>
      <c r="J92" s="89"/>
      <c r="K92" s="6"/>
      <c r="L92" s="5"/>
      <c r="M92" s="5"/>
      <c r="N92" s="6"/>
      <c r="O92" s="14"/>
    </row>
    <row r="93" spans="1:15" s="3" customFormat="1" ht="12" customHeight="1">
      <c r="A93" s="15"/>
      <c r="B93" s="7"/>
      <c r="C93" s="746"/>
      <c r="D93" s="78"/>
      <c r="E93" s="418"/>
      <c r="F93" s="209"/>
      <c r="G93" s="209"/>
      <c r="H93" s="209"/>
      <c r="I93" s="177"/>
      <c r="J93" s="89"/>
      <c r="K93" s="6"/>
      <c r="L93" s="5"/>
      <c r="M93" s="5"/>
      <c r="N93" s="6"/>
      <c r="O93" s="14"/>
    </row>
    <row r="94" spans="1:15" s="3" customFormat="1" ht="12" customHeight="1">
      <c r="A94" s="15"/>
      <c r="B94" s="7"/>
      <c r="C94" s="746"/>
      <c r="D94" s="78"/>
      <c r="E94" s="418"/>
      <c r="F94" s="209"/>
      <c r="G94" s="209"/>
      <c r="H94" s="209"/>
      <c r="I94" s="177"/>
      <c r="J94" s="89"/>
      <c r="K94" s="6"/>
      <c r="L94" s="5"/>
      <c r="M94" s="5"/>
      <c r="N94" s="6"/>
      <c r="O94" s="14"/>
    </row>
    <row r="95" spans="1:15" s="3" customFormat="1" ht="12" customHeight="1">
      <c r="A95" s="15"/>
      <c r="B95" s="7"/>
      <c r="C95" s="746"/>
      <c r="D95" s="78"/>
      <c r="E95" s="418"/>
      <c r="F95" s="209"/>
      <c r="G95" s="209"/>
      <c r="H95" s="209"/>
      <c r="I95" s="177"/>
      <c r="J95" s="89"/>
      <c r="K95" s="6"/>
      <c r="L95" s="5"/>
      <c r="M95" s="5"/>
      <c r="N95" s="6"/>
      <c r="O95" s="14"/>
    </row>
    <row r="96" spans="1:15" s="3" customFormat="1" ht="12" customHeight="1">
      <c r="A96" s="15"/>
      <c r="B96" s="7"/>
      <c r="C96" s="746"/>
      <c r="D96" s="78"/>
      <c r="E96" s="418"/>
      <c r="F96" s="209"/>
      <c r="G96" s="209"/>
      <c r="H96" s="209"/>
      <c r="I96" s="177"/>
      <c r="J96" s="89"/>
      <c r="K96" s="6"/>
      <c r="L96" s="5"/>
      <c r="M96" s="5"/>
      <c r="N96" s="6"/>
      <c r="O96" s="14"/>
    </row>
    <row r="97" spans="1:15" s="3" customFormat="1" ht="12" customHeight="1">
      <c r="A97" s="15"/>
      <c r="B97" s="7"/>
      <c r="C97" s="746"/>
      <c r="D97" s="78"/>
      <c r="E97" s="418"/>
      <c r="F97" s="209"/>
      <c r="G97" s="209"/>
      <c r="H97" s="209"/>
      <c r="I97" s="177"/>
      <c r="J97" s="89"/>
      <c r="K97" s="6"/>
      <c r="L97" s="6"/>
      <c r="M97" s="16" t="s">
        <v>12</v>
      </c>
      <c r="N97" s="6"/>
      <c r="O97" s="14"/>
    </row>
    <row r="98" spans="1:15" s="3" customFormat="1" ht="12" customHeight="1" thickBot="1">
      <c r="A98" s="23"/>
      <c r="B98" s="7"/>
      <c r="C98" s="746"/>
      <c r="D98" s="90"/>
      <c r="E98" s="422"/>
      <c r="F98" s="210"/>
      <c r="G98" s="210"/>
      <c r="H98" s="210"/>
      <c r="I98" s="363"/>
      <c r="J98" s="89"/>
      <c r="K98" s="6"/>
      <c r="L98" s="6"/>
      <c r="M98" s="16" t="s">
        <v>12</v>
      </c>
      <c r="N98" s="6"/>
      <c r="O98" s="14"/>
    </row>
    <row r="99" spans="1:15" ht="13.5" thickTop="1">
      <c r="A99" s="11"/>
      <c r="B99" s="7"/>
      <c r="C99" s="542"/>
      <c r="D99" s="68"/>
      <c r="E99" s="68"/>
      <c r="F99" s="68"/>
      <c r="G99" s="68"/>
      <c r="H99" s="68"/>
      <c r="I99" s="68"/>
      <c r="J99" s="68"/>
      <c r="K99" s="5"/>
      <c r="L99" s="5"/>
      <c r="M99" s="10" t="s">
        <v>12</v>
      </c>
      <c r="N99" s="5"/>
      <c r="O99" s="11"/>
    </row>
    <row r="100" spans="1:15" ht="27.75" customHeight="1">
      <c r="A100" s="11"/>
      <c r="B100" s="7"/>
      <c r="C100" s="545"/>
      <c r="D100" s="737" t="str">
        <f>January!C10</f>
        <v>Conference Calendar 2011</v>
      </c>
      <c r="E100" s="737"/>
      <c r="F100" s="737"/>
      <c r="G100" s="738">
        <f>January!G100</f>
        <v>0</v>
      </c>
      <c r="H100" s="738"/>
      <c r="I100" s="738"/>
      <c r="J100" s="159"/>
      <c r="K100" s="5"/>
      <c r="L100" s="5"/>
      <c r="M100" s="10" t="s">
        <v>12</v>
      </c>
      <c r="N100" s="5"/>
      <c r="O100" s="11"/>
    </row>
    <row r="101" spans="1:15" ht="45" customHeight="1">
      <c r="A101" s="11"/>
      <c r="B101" s="5"/>
      <c r="C101" s="5"/>
      <c r="D101" s="160"/>
      <c r="E101" s="160"/>
      <c r="F101" s="160"/>
      <c r="G101" s="160"/>
      <c r="H101" s="160"/>
      <c r="I101" s="160"/>
      <c r="J101" s="159"/>
      <c r="K101" s="5"/>
      <c r="L101" s="5"/>
      <c r="M101" s="10" t="s">
        <v>12</v>
      </c>
      <c r="N101" s="5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2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2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2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2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2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2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2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2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2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2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2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2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2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2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2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2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2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2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2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2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2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2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2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2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2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2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2"/>
      <c r="N140" s="11"/>
      <c r="O140" s="11"/>
    </row>
  </sheetData>
  <sheetProtection selectLockedCells="1" selectUnlockedCells="1"/>
  <mergeCells count="16">
    <mergeCell ref="D3:I3"/>
    <mergeCell ref="D4:I4"/>
    <mergeCell ref="C14:C30"/>
    <mergeCell ref="C31:C47"/>
    <mergeCell ref="C10:J10"/>
    <mergeCell ref="H15:I15"/>
    <mergeCell ref="D32:I32"/>
    <mergeCell ref="D33:I33"/>
    <mergeCell ref="C48:C64"/>
    <mergeCell ref="D100:F100"/>
    <mergeCell ref="G100:I100"/>
    <mergeCell ref="D6:I9"/>
    <mergeCell ref="C65:C81"/>
    <mergeCell ref="C82:C98"/>
    <mergeCell ref="H49:I49"/>
    <mergeCell ref="D66:E6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Sport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Zwar</dc:creator>
  <cp:keywords/>
  <dc:description/>
  <cp:lastModifiedBy>08713803</cp:lastModifiedBy>
  <cp:lastPrinted>2011-01-17T23:35:01Z</cp:lastPrinted>
  <dcterms:created xsi:type="dcterms:W3CDTF">2004-07-13T23:50:44Z</dcterms:created>
  <dcterms:modified xsi:type="dcterms:W3CDTF">2011-10-24T00:56:07Z</dcterms:modified>
  <cp:category/>
  <cp:version/>
  <cp:contentType/>
  <cp:contentStatus/>
</cp:coreProperties>
</file>